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<sst xmlns="http://schemas.openxmlformats.org/spreadsheetml/2006/main" count="322" uniqueCount="299">
  <si>
    <t>Název projektu:</t>
  </si>
  <si>
    <t>Inovace bakalářských studijních programů Regionální rozvoj a Mezinárodní teritoriální studia</t>
  </si>
  <si>
    <t>Číslo projektu:</t>
  </si>
  <si>
    <t xml:space="preserve"> CZ.1.07/2.2.00/28.0258</t>
  </si>
  <si>
    <t>Odpovědná osoba:</t>
  </si>
  <si>
    <t>Ing. Jaroslava Zichová</t>
  </si>
  <si>
    <t>Kontakt e-mail / telefon:</t>
  </si>
  <si>
    <t>zichova@mendelu.cz, +420 545 136 405</t>
  </si>
  <si>
    <t>Rok</t>
  </si>
  <si>
    <t>ISBN
(nutné)</t>
  </si>
  <si>
    <t>Název
(nutné)</t>
  </si>
  <si>
    <t>(Autor)</t>
  </si>
  <si>
    <t>počet KS</t>
  </si>
  <si>
    <t>Jednotková cena bez DPH v Kč</t>
  </si>
  <si>
    <t>Jednotková cena vč. DPH v Kč</t>
  </si>
  <si>
    <t>Celkova cena bez DPH</t>
  </si>
  <si>
    <t>Celkova cena vč. DPH</t>
  </si>
  <si>
    <t>Nabídková jednotková cena bez DPH</t>
  </si>
  <si>
    <t>Nabídková cena celkem bez DPH</t>
  </si>
  <si>
    <t>Částka DPH</t>
  </si>
  <si>
    <t>Nabídková cena celkem vč. DPH</t>
  </si>
  <si>
    <t>Břímě bílého muže - Proč pomoc Západu třetímu světu selhává?</t>
  </si>
  <si>
    <t>Easterly; William</t>
  </si>
  <si>
    <t>978-80-247-4040-9</t>
  </si>
  <si>
    <t>Public relations, fundraising a lobbing pro neziskové organizace</t>
  </si>
  <si>
    <t>Šedivý, Marek; Medlíková, Olga</t>
  </si>
  <si>
    <t>978-80-247-4041-6</t>
  </si>
  <si>
    <t>Úspěšná nezisková organizace - 2. aktualizované a doplněné vydání</t>
  </si>
  <si>
    <t>978-80-246-1974-3</t>
  </si>
  <si>
    <t>Teorie regionálního rozvoje</t>
  </si>
  <si>
    <t>BLAŽEK, J. - UHLÍŘ, D.</t>
  </si>
  <si>
    <t>978-80-247-2560-4</t>
  </si>
  <si>
    <t>Aplikovaná analýza rizika</t>
  </si>
  <si>
    <t>Hnilica Jiří, Fotr Jiří</t>
  </si>
  <si>
    <t>978-80-247-2838-4</t>
  </si>
  <si>
    <t>Projektový management pro praxi</t>
  </si>
  <si>
    <t>Stephen Barker</t>
  </si>
  <si>
    <t>978-80-7263-772-0</t>
  </si>
  <si>
    <t>Daňová evidence 2013</t>
  </si>
  <si>
    <t>Pilátová JAna</t>
  </si>
  <si>
    <t>978-80-247-1835-4</t>
  </si>
  <si>
    <t>Efektivní financování rozvoje podniku</t>
  </si>
  <si>
    <t>Režňáková Mária</t>
  </si>
  <si>
    <t>978-80-247-4004-1</t>
  </si>
  <si>
    <t>Ekonomické a finanční řízení pro neekonomy</t>
  </si>
  <si>
    <t>Scholleová Hana</t>
  </si>
  <si>
    <t>978-80-7357-936-4</t>
  </si>
  <si>
    <t>Veřejný sektor – řízení a financování</t>
  </si>
  <si>
    <t>Peková, Pilný, Jetmar</t>
  </si>
  <si>
    <t>80-7261-018-X</t>
  </si>
  <si>
    <t>Veřejný sektor a efektivní rozhodování</t>
  </si>
  <si>
    <t>Ochrana František</t>
  </si>
  <si>
    <t>978-80-247-3228-2</t>
  </si>
  <si>
    <t>Veřejný sektor a veřejné finance</t>
  </si>
  <si>
    <t>978-80-247-4456-8</t>
  </si>
  <si>
    <t>Finanční analýza</t>
  </si>
  <si>
    <t>Knápková Adriana, Pavelková Drahomíra, Šteker Karel</t>
  </si>
  <si>
    <t>978-80-247-4047-8</t>
  </si>
  <si>
    <t>Finanční management</t>
  </si>
  <si>
    <t>Růčková Petra, Roubíčková Michaela</t>
  </si>
  <si>
    <t>978-80-8078-431-7</t>
  </si>
  <si>
    <t>Finančný manažment – zbierka príkladov</t>
  </si>
  <si>
    <t>Společenské souvislosti trhu práce</t>
  </si>
  <si>
    <t>BROŽOVÁ, D.</t>
  </si>
  <si>
    <t>Úvahy o české ekonomické transformaci</t>
  </si>
  <si>
    <t>MLČOCH, L.</t>
  </si>
  <si>
    <t>Atlas sociálně prostorové diferenciace České republiky</t>
  </si>
  <si>
    <t>Ouředníček, M., Temelová, J., Pospíšilová, L. (eds.)</t>
  </si>
  <si>
    <t>978-80-247-3293-0</t>
  </si>
  <si>
    <t>Investiční rozhodování a řízení projektů</t>
  </si>
  <si>
    <t>Fotr Jiří, Souček Ivan</t>
  </si>
  <si>
    <t>9788086851389, 80-86851-38-9</t>
  </si>
  <si>
    <t>Štíhlý a inovativní podnik</t>
  </si>
  <si>
    <t>Košturiak, J., Frolík, Z.</t>
  </si>
  <si>
    <t>Inovace</t>
  </si>
  <si>
    <t>Košturiak, J., Chál´, J.</t>
  </si>
  <si>
    <t>978-80-247-3541-2</t>
  </si>
  <si>
    <t>Marketingová komunikace</t>
  </si>
  <si>
    <t>Karlíček Miroslav, Král Petr</t>
  </si>
  <si>
    <t>978-80-247-3622-8</t>
  </si>
  <si>
    <t>Moderní marketingová komunikace</t>
  </si>
  <si>
    <t>Přikrylová Jana, Jahodová Hana</t>
  </si>
  <si>
    <t>978-80-247-4354-7</t>
  </si>
  <si>
    <t>Velký slovník marketingových komunikací</t>
  </si>
  <si>
    <t>Jurášková Olga, Horňák Pavel a kolektiv</t>
  </si>
  <si>
    <t>978-80-247-2721-9</t>
  </si>
  <si>
    <t>Marketing služeb - efektivně a moderně</t>
  </si>
  <si>
    <t>Miroslava Vaštíková</t>
  </si>
  <si>
    <t>978-80-247-2986-2</t>
  </si>
  <si>
    <t>Mezinárodní marketing</t>
  </si>
  <si>
    <t>Machková Hana</t>
  </si>
  <si>
    <t>978-80-87104-88-0</t>
  </si>
  <si>
    <t>Památková ochrana a regenerace historických měst v České republice 1945–2010</t>
  </si>
  <si>
    <t>KIBIC, Karel, VOŠAHLÍK, Aleš</t>
  </si>
  <si>
    <t>Krajinnoekologické podmienky rozvoja Bratislavy</t>
  </si>
  <si>
    <t>Tatiana Hrnčiarová a kolektiv</t>
  </si>
  <si>
    <t>978-80-7400-308-0</t>
  </si>
  <si>
    <t>Makroekonomické souvislosti ochrany životního prostředí</t>
  </si>
  <si>
    <t>Eva Tošovská, Egor Sidorov, Iva Ritschelová, Miroslav Farský</t>
  </si>
  <si>
    <t>978-80-210-5847-7</t>
  </si>
  <si>
    <t>Destinační management jako nástroj regionální politiky cestovního ruchu</t>
  </si>
  <si>
    <t>Andrea Holešinská</t>
  </si>
  <si>
    <t>Buk a bukové ekosystémy Slovenska</t>
  </si>
  <si>
    <t>Barna, M., Kulfan, J., Bublinec, E.</t>
  </si>
  <si>
    <t>Hodnocení efektivnosti v lesním hospodářství</t>
  </si>
  <si>
    <t>K. Pulkrab a kol.</t>
  </si>
  <si>
    <t>978-80-7207-777-9</t>
  </si>
  <si>
    <t>Komu patří svět</t>
  </si>
  <si>
    <t>Kevin Cahill</t>
  </si>
  <si>
    <t>Říční krajina a její ekosystémy</t>
  </si>
  <si>
    <t>Štěrba, O., a kol.</t>
  </si>
  <si>
    <t>Environmental monitoring/Environmentálny monitoring</t>
  </si>
  <si>
    <t>Jana Júdová, Danka Šalgovičová, Daniela Pavlovičová</t>
  </si>
  <si>
    <t>978-80-7400-194-9</t>
  </si>
  <si>
    <t>Manažerské finance</t>
  </si>
  <si>
    <t>Kislingerová E. a kol.</t>
  </si>
  <si>
    <t>978-80-247-4133-8</t>
  </si>
  <si>
    <t>Manažerské účetnictví a controling</t>
  </si>
  <si>
    <t>Lazar Jaromír</t>
  </si>
  <si>
    <t>978-80-01-03622-8</t>
  </si>
  <si>
    <t>Energetické a ekologické systémy budov 2</t>
  </si>
  <si>
    <t>PAPEŽ, VYORALOVÁ, MARKOVÁ, GARLÍK, JOKL</t>
  </si>
  <si>
    <t>978-80-01-04722-4</t>
  </si>
  <si>
    <t>Energetické a ekologické systémy 1</t>
  </si>
  <si>
    <t>KABELE, FROLÍK, HOUŠKOVÁ, JELÍNEK, KOUBKOVÁ, PETROVÁ, VYORALOVÁ</t>
  </si>
  <si>
    <t>978-80-7201-882-6</t>
  </si>
  <si>
    <t>Měření a řízení výkonnosti podniku</t>
  </si>
  <si>
    <t>Knápková Adriana, Pavelková Drahomíra, Chodúr Miroslav</t>
  </si>
  <si>
    <t>978-80-247-2924-4</t>
  </si>
  <si>
    <t>Měření výkonnosti</t>
  </si>
  <si>
    <t>Wagner Jaroslav</t>
  </si>
  <si>
    <t>978-80-247-3647-1</t>
  </si>
  <si>
    <t>Metody komplexního hodnocení podniku</t>
  </si>
  <si>
    <t>Vochozka Marek</t>
  </si>
  <si>
    <t>978-80-7367-385-7</t>
  </si>
  <si>
    <t>Jak zkoumat politiku: kvalitativní metodologie v politologii a mezinárodních vztazích</t>
  </si>
  <si>
    <t>Petr Drulák</t>
  </si>
  <si>
    <t>978-8073802981</t>
  </si>
  <si>
    <t>Konflikt a politika velmocí na Blízkém východě: Libanon – bitevní pole velmocí</t>
  </si>
  <si>
    <t>Yvona Šabacká</t>
  </si>
  <si>
    <t>978-807491152</t>
  </si>
  <si>
    <t>Politika nezájmu: Česko a západ v krizi</t>
  </si>
  <si>
    <t>978-80-7357-546-5</t>
  </si>
  <si>
    <t xml:space="preserve">Demografické metody a analýzy: demografie české a slovenské populace </t>
  </si>
  <si>
    <t>Klufová, R., Poláková, Z.</t>
  </si>
  <si>
    <t>80-7179-380-9</t>
  </si>
  <si>
    <t>Dějiny ekonomického myšlení</t>
  </si>
  <si>
    <t>Robert Holman a kol.</t>
  </si>
  <si>
    <t>978-80-247-4372-1</t>
  </si>
  <si>
    <t>Podniková ekonomika</t>
  </si>
  <si>
    <t>Vochozka Marek, Mulač petr</t>
  </si>
  <si>
    <t>978-80-7380-319-3</t>
  </si>
  <si>
    <t>Praktikum podnikové ekonomiky pro magisterské studium</t>
  </si>
  <si>
    <t>Mikovcová Hana, Scholleová Hana</t>
  </si>
  <si>
    <t>978-80-7179-926-9</t>
  </si>
  <si>
    <t>Podnikáme úspěšně s malou firmou</t>
  </si>
  <si>
    <t>Staňková Anna</t>
  </si>
  <si>
    <t>Právní a ekonomické aspekty ochrany životního prostredí</t>
  </si>
  <si>
    <t>Tošovská</t>
  </si>
  <si>
    <t>80-86929-13-2</t>
  </si>
  <si>
    <t>Programové financování a hodnocení veřejných výdajů</t>
  </si>
  <si>
    <t>80-86119-96-3</t>
  </si>
  <si>
    <t>Nákladově užitkové metody ve veřejném sektoru</t>
  </si>
  <si>
    <t>Ochrana</t>
  </si>
  <si>
    <t>978-80-247-2126-2</t>
  </si>
  <si>
    <t>Strategické vládnutí a Česká republika</t>
  </si>
  <si>
    <t>Potůček</t>
  </si>
  <si>
    <t>Manažerské metody ve veřejném sektoru</t>
  </si>
  <si>
    <t>978-80-86929-31-6</t>
  </si>
  <si>
    <t>Veřejné služby – jejich poskytování, zadávání a hodnocení</t>
  </si>
  <si>
    <t>978-80-247-4093-5</t>
  </si>
  <si>
    <t>Sociální kapitál a rozvoj regionu.</t>
  </si>
  <si>
    <t>V. Majerová, T. Kostelecký, L. Sýkora</t>
  </si>
  <si>
    <t>978-80-242-3326-0</t>
  </si>
  <si>
    <t>Evropská integrace bez iluzí</t>
  </si>
  <si>
    <t>Václav Klaus</t>
  </si>
  <si>
    <t>Evropská unie</t>
  </si>
  <si>
    <t>Fiala Petr, Pitrová Markéta</t>
  </si>
  <si>
    <t>978-80-7367-588-2</t>
  </si>
  <si>
    <t>Regionální politika a její nástroje</t>
  </si>
  <si>
    <t>Stejskal Jan, Kovárník Jaroslav</t>
  </si>
  <si>
    <t>978-80-247-2759-2</t>
  </si>
  <si>
    <t>Reporting</t>
  </si>
  <si>
    <t>Fibírová, Jana, Šoljaková Libuše</t>
  </si>
  <si>
    <t>978-80-247-3234-3</t>
  </si>
  <si>
    <t>Dějiny sociologie</t>
  </si>
  <si>
    <t>PETRUSEK, M.</t>
  </si>
  <si>
    <t>80-86561-93-3</t>
  </si>
  <si>
    <t>Sňatek a rodina: zájem soukromý nebo veřejný</t>
  </si>
  <si>
    <t>Kocourková J., Rabušic, L.</t>
  </si>
  <si>
    <t>Evropské správní právo</t>
  </si>
  <si>
    <t>978-80-8045-546-8</t>
  </si>
  <si>
    <t>Vývoj veřejné správy vo vybraných krajinách EU</t>
  </si>
  <si>
    <t>Zemandlová,Malíček</t>
  </si>
  <si>
    <t>Statistická analýza vícerozměrnych dat v příkladech</t>
  </si>
  <si>
    <t>Meloun</t>
  </si>
  <si>
    <t>978-80-8637-155-9</t>
  </si>
  <si>
    <t>Strategické finanční řízení a investiční rozhodování</t>
  </si>
  <si>
    <t>Hrdý Milan, Horová Michaela</t>
  </si>
  <si>
    <t>978-80-7357-909-8</t>
  </si>
  <si>
    <t>Dosahování úspor a omezování plýtvání ve veřejném sektoru</t>
  </si>
  <si>
    <t>Ochrana, Půček</t>
  </si>
  <si>
    <t>978-80-7357-667-7</t>
  </si>
  <si>
    <t>Efektivní zavádění a řízení ve veřejné správě – Smart Administration</t>
  </si>
  <si>
    <t>978-80-7357-644-8</t>
  </si>
  <si>
    <t>Veřejné výdajové programy, veřejné projekty a zakázky (jejich torba,hodnocení a kontrola</t>
  </si>
  <si>
    <t>978-80-7357-558-8</t>
  </si>
  <si>
    <t>Kontrola ve veřejné správě</t>
  </si>
  <si>
    <t>Němec, Ochrana, Pavel, Šagát</t>
  </si>
  <si>
    <t>978-80-86929-46-0</t>
  </si>
  <si>
    <t>Zadávání, hodnocení a kontrola veřejných zakázek</t>
  </si>
  <si>
    <t>978-80-246-1609-4</t>
  </si>
  <si>
    <t>Metodologie vědy – úvod do problému</t>
  </si>
  <si>
    <t>9788073803780.</t>
  </si>
  <si>
    <t>Nové sociálně prostorové nerovnosti, lokální rozvoj a kvalita života</t>
  </si>
  <si>
    <t>TEMELOVÁ, J., POSPÍŠILOVÁ, L., OUŘEDNÍČEK, M.</t>
  </si>
  <si>
    <t>Peková, J., Pilný, J., Jetmar, M.</t>
  </si>
  <si>
    <t>Veřejné finance – Teorie a praxe v ČR</t>
  </si>
  <si>
    <t>Peková, J.</t>
  </si>
  <si>
    <t>Územní samospráva – udržitelný rozvoj a finance</t>
  </si>
  <si>
    <t>Peková, J., Kadeřábková, J.</t>
  </si>
  <si>
    <t>978-80-7400-447-6</t>
  </si>
  <si>
    <t>Veřejná správa</t>
  </si>
  <si>
    <t>Pomahač a kol.</t>
  </si>
  <si>
    <t>978-80-224-1023-6</t>
  </si>
  <si>
    <t>Verejná správa a správné právo</t>
  </si>
  <si>
    <t>Škultéty P.</t>
  </si>
  <si>
    <t>Vyvážený rozvoj (na globální a regionální úrovni)</t>
  </si>
  <si>
    <t>Jeníček</t>
  </si>
  <si>
    <t>978-80-247-3669-3</t>
  </si>
  <si>
    <t>Základy financí</t>
  </si>
  <si>
    <t>Černohorský Jan, Teplý Petr</t>
  </si>
  <si>
    <t>978-80-7408-070-8</t>
  </si>
  <si>
    <t>Zdroje financování podniku</t>
  </si>
  <si>
    <t>Tichý Jaromír</t>
  </si>
  <si>
    <t>977-1-13-92799-6</t>
  </si>
  <si>
    <t>Účetní souvztažnosti České účetní standardy pro podnikatele Syntetické účty</t>
  </si>
  <si>
    <t>Kolektiv autorů</t>
  </si>
  <si>
    <t>978-80-87212-13-4</t>
  </si>
  <si>
    <t>Postupy účtování podle IFRS IFRS Policies and Procedures</t>
  </si>
  <si>
    <t>Robert Mládek</t>
  </si>
  <si>
    <t>Manažerské účetnictví – 2. aktualizované a rozšířené vydání</t>
  </si>
  <si>
    <t>Alena Čechová</t>
  </si>
  <si>
    <t>Účetnictví 2012 – Velká kniha příkladů</t>
  </si>
  <si>
    <t>Bohuslava Knapová, Renata Židlická, Zdenka Cardová, Jiří Strouhal</t>
  </si>
  <si>
    <t>978-80-7261-199-7</t>
  </si>
  <si>
    <t>Strategicky zaměřené manažerské účetnictví</t>
  </si>
  <si>
    <t>Libuše Šoljaková</t>
  </si>
  <si>
    <t>Jak číst finanční výkazy – Analýza účetních výkazů, hodnocení finanční výkonnosti, měření efektivnosti investic</t>
  </si>
  <si>
    <t>Martin Landa</t>
  </si>
  <si>
    <t>Cash Flow</t>
  </si>
  <si>
    <t>Sedláček Jaroslav</t>
  </si>
  <si>
    <t>Finanční analýza podniku – 2. aktualizované vydání</t>
  </si>
  <si>
    <t>Finanční účetnictví a výkaznictví podle mezinárodních standardů IFRS – 3. aktualizované vydání</t>
  </si>
  <si>
    <t>Dvořáková Dana</t>
  </si>
  <si>
    <t>Kislingerová, E. a kol.</t>
  </si>
  <si>
    <t>978-80-86929-68-2</t>
  </si>
  <si>
    <t>Finanční řízení a rozhodování</t>
  </si>
  <si>
    <t>Dluhošová a kol.</t>
  </si>
  <si>
    <t>978-80-86716-73-2</t>
  </si>
  <si>
    <t xml:space="preserve">Manažerské finance </t>
  </si>
  <si>
    <t>Mrkvička, Strouhal</t>
  </si>
  <si>
    <t>Fotr,Souček</t>
  </si>
  <si>
    <t>978-80-86929-71-2</t>
  </si>
  <si>
    <t>Investiční rozhodování a dlouhodobé financování</t>
  </si>
  <si>
    <t>Valach a kol.</t>
  </si>
  <si>
    <t>978-80-86929-67-5</t>
  </si>
  <si>
    <t>Metody oceňování podniku</t>
  </si>
  <si>
    <t>Mařík a kol.</t>
  </si>
  <si>
    <t>978-80-86929-80-4</t>
  </si>
  <si>
    <t>Metody oceňování podniku pro pokročilé</t>
  </si>
  <si>
    <t>978-80-7400-336-3</t>
  </si>
  <si>
    <t>Synek, Kislingerová</t>
  </si>
  <si>
    <t>978-80-247-2865-0</t>
  </si>
  <si>
    <t>Oceňování podniku a standardy hodnoty</t>
  </si>
  <si>
    <t>Krabec T.</t>
  </si>
  <si>
    <t>978-80-247-3024-0</t>
  </si>
  <si>
    <t>Ekonomické a finanční řízené firmy</t>
  </si>
  <si>
    <t>Petřík</t>
  </si>
  <si>
    <t>Základy péče o stavební památky</t>
  </si>
  <si>
    <t>ŠTORM, Břetislav</t>
  </si>
  <si>
    <t>Udržitelný rozvoj území</t>
  </si>
  <si>
    <t>Karel Maier</t>
  </si>
  <si>
    <t>Vyvážený rozvoj na globální a regionální úrovni</t>
  </si>
  <si>
    <t>Jeníček Vladimír</t>
  </si>
  <si>
    <t xml:space="preserve">978-80-7400-342-4 </t>
  </si>
  <si>
    <t>Finanční hospodaření municipálních účetních jednotek po novele zákona o účetnictví</t>
  </si>
  <si>
    <t>Milana Otrusinová Dana Kubíčková</t>
  </si>
  <si>
    <t>Daňové podmínky působení neziskových subjektů</t>
  </si>
  <si>
    <t xml:space="preserve"> Pelc Vladimír</t>
  </si>
  <si>
    <t>978-80-7931-118-5</t>
  </si>
  <si>
    <t>Statistika v příkladech</t>
  </si>
  <si>
    <t>Marek L. a kol.</t>
  </si>
  <si>
    <t>Konfiskace, pozemkové reformy a vyvlastnění v československých dějinách 20. století</t>
  </si>
  <si>
    <t>Jan Kuklík</t>
  </si>
  <si>
    <t>Celkem</t>
  </si>
  <si>
    <t>Cena celkem bez DPH</t>
  </si>
  <si>
    <t>Cena celkem vč. DPH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</si>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</sst>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0" fontId="4" fillId="0" borderId="0" xfId="20" applyNumberForma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4" borderId="2" xfId="21" applyFont="1" applyFill="1" applyBorder="1" applyAlignment="1">
      <alignment horizontal="center" vertical="center" wrapText="1"/>
      <protection/>
    </xf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justify"/>
    </xf>
    <xf numFmtId="0" fontId="3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0" borderId="1" xfId="22" applyNumberFormat="1" applyFont="1" applyFill="1" applyBorder="1">
      <alignment/>
      <protection/>
    </xf>
    <xf numFmtId="1" fontId="3" fillId="0" borderId="1" xfId="22" applyNumberFormat="1" applyFont="1" applyFill="1" applyBorder="1" applyAlignment="1">
      <alignment horizontal="left"/>
      <protection/>
    </xf>
    <xf numFmtId="49" fontId="3" fillId="0" borderId="1" xfId="22" applyNumberFormat="1" applyFont="1" applyFill="1" applyBorder="1" applyAlignment="1">
      <alignment horizontal="justify"/>
      <protection/>
    </xf>
    <xf numFmtId="0" fontId="7" fillId="5" borderId="1" xfId="22" applyFont="1" applyFill="1" applyBorder="1" applyAlignment="1">
      <alignment horizontal="center" vertical="center"/>
      <protection/>
    </xf>
    <xf numFmtId="2" fontId="3" fillId="2" borderId="1" xfId="22" applyNumberFormat="1" applyFont="1" applyFill="1" applyBorder="1" applyAlignment="1">
      <alignment horizontal="center" vertical="center"/>
      <protection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9" fillId="0" borderId="1" xfId="0" applyFont="1" applyBorder="1"/>
    <xf numFmtId="0" fontId="7" fillId="5" borderId="1" xfId="0" applyFont="1" applyFill="1" applyBorder="1" applyAlignment="1">
      <alignment horizontal="center" vertical="center"/>
    </xf>
    <xf numFmtId="0" fontId="0" fillId="6" borderId="0" xfId="0" applyFill="1"/>
    <xf numFmtId="1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justify" vertical="center"/>
    </xf>
    <xf numFmtId="1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0" borderId="0" xfId="0" applyFont="1"/>
    <xf numFmtId="49" fontId="3" fillId="0" borderId="1" xfId="0" applyNumberFormat="1" applyFont="1" applyBorder="1" applyAlignment="1">
      <alignment horizontal="justify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5" borderId="1" xfId="22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justify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justify"/>
    </xf>
    <xf numFmtId="49" fontId="3" fillId="0" borderId="4" xfId="0" applyNumberFormat="1" applyFont="1" applyBorder="1" applyAlignment="1">
      <alignment horizontal="justify"/>
    </xf>
    <xf numFmtId="0" fontId="3" fillId="6" borderId="1" xfId="0" applyFont="1" applyFill="1" applyBorder="1"/>
    <xf numFmtId="1" fontId="3" fillId="6" borderId="1" xfId="0" applyNumberFormat="1" applyFont="1" applyFill="1" applyBorder="1" applyAlignment="1">
      <alignment horizontal="left"/>
    </xf>
    <xf numFmtId="49" fontId="3" fillId="6" borderId="3" xfId="0" applyNumberFormat="1" applyFont="1" applyFill="1" applyBorder="1" applyAlignment="1">
      <alignment horizontal="justify"/>
    </xf>
    <xf numFmtId="0" fontId="3" fillId="7" borderId="3" xfId="0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justify"/>
    </xf>
    <xf numFmtId="1" fontId="3" fillId="0" borderId="1" xfId="0" applyNumberFormat="1" applyFont="1" applyBorder="1" applyAlignment="1">
      <alignment horizontal="left" vertical="center"/>
    </xf>
    <xf numFmtId="0" fontId="3" fillId="0" borderId="3" xfId="0" applyFont="1" applyFill="1" applyBorder="1"/>
    <xf numFmtId="0" fontId="11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/>
    <xf numFmtId="2" fontId="10" fillId="0" borderId="1" xfId="0" applyNumberFormat="1" applyFont="1" applyFill="1" applyBorder="1"/>
    <xf numFmtId="49" fontId="0" fillId="0" borderId="0" xfId="0" applyNumberFormat="1" applyAlignment="1">
      <alignment horizontal="justify"/>
    </xf>
    <xf numFmtId="0" fontId="2" fillId="0" borderId="0" xfId="0" applyFont="1"/>
    <xf numFmtId="2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/>
    </xf>
    <xf numFmtId="0" fontId="3" fillId="0" borderId="1" xfId="0" applyFont="1" applyBorder="1" applyAlignment="1">
      <alignment wrapText="1"/>
    </xf>
    <xf numFmtId="1" fontId="3" fillId="0" borderId="1" xfId="22" applyNumberFormat="1" applyFont="1" applyFill="1" applyBorder="1" applyAlignment="1">
      <alignment wrapText="1"/>
      <protection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6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Excel Built-in Normal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chova@mendelu.cz,%20+420%20545%20136%2040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workbookViewId="0" topLeftCell="A100">
      <selection activeCell="D5" sqref="D5"/>
    </sheetView>
  </sheetViews>
  <sheetFormatPr defaultColWidth="9.140625" defaultRowHeight="15"/>
  <cols>
    <col min="2" max="2" width="25.00390625" style="0" customWidth="1"/>
    <col min="3" max="3" width="36.00390625" style="0" customWidth="1"/>
    <col min="4" max="4" width="34.28125" style="0" customWidth="1"/>
  </cols>
  <sheetData>
    <row r="1" spans="1:13" ht="67.5" customHeight="1">
      <c r="A1" s="1"/>
      <c r="B1" s="2"/>
      <c r="C1" s="3" t="s">
        <v>0</v>
      </c>
      <c r="D1" s="2" t="s">
        <v>1</v>
      </c>
      <c r="E1" s="4"/>
      <c r="F1" s="5"/>
      <c r="G1" s="5"/>
      <c r="H1" s="5"/>
      <c r="I1" s="5"/>
      <c r="J1" s="1"/>
      <c r="K1" s="1"/>
      <c r="L1" s="1"/>
      <c r="M1" s="1"/>
    </row>
    <row r="2" spans="1:13" ht="14.25" customHeight="1">
      <c r="A2" s="1"/>
      <c r="B2" s="2"/>
      <c r="C2" s="3" t="s">
        <v>2</v>
      </c>
      <c r="D2" s="2" t="s">
        <v>3</v>
      </c>
      <c r="E2" s="4"/>
      <c r="F2" s="5"/>
      <c r="G2" s="5"/>
      <c r="H2" s="5"/>
      <c r="I2" s="5"/>
      <c r="J2" s="1"/>
      <c r="K2" s="1"/>
      <c r="L2" s="1"/>
      <c r="M2" s="1"/>
    </row>
    <row r="3" spans="1:13" ht="26.25" customHeight="1">
      <c r="A3" s="1"/>
      <c r="B3" s="2"/>
      <c r="C3" s="3" t="s">
        <v>4</v>
      </c>
      <c r="D3" s="2" t="s">
        <v>5</v>
      </c>
      <c r="E3" s="4"/>
      <c r="F3" s="5"/>
      <c r="G3" s="5"/>
      <c r="H3" s="5"/>
      <c r="I3" s="5"/>
      <c r="J3" s="1"/>
      <c r="K3" s="1"/>
      <c r="L3" s="1"/>
      <c r="M3" s="1"/>
    </row>
    <row r="4" spans="1:13" ht="58.5" customHeight="1">
      <c r="A4" s="1"/>
      <c r="B4" s="2"/>
      <c r="C4" s="3" t="s">
        <v>6</v>
      </c>
      <c r="D4" s="6" t="s">
        <v>7</v>
      </c>
      <c r="E4" s="4"/>
      <c r="F4" s="5"/>
      <c r="G4" s="5"/>
      <c r="H4" s="5"/>
      <c r="I4" s="5"/>
      <c r="J4" s="1"/>
      <c r="K4" s="1"/>
      <c r="L4" s="1"/>
      <c r="M4" s="1"/>
    </row>
    <row r="5" spans="1:13" ht="15">
      <c r="A5" s="1"/>
      <c r="B5" s="2"/>
      <c r="C5" s="3"/>
      <c r="D5" s="2"/>
      <c r="E5" s="4"/>
      <c r="F5" s="5"/>
      <c r="G5" s="5"/>
      <c r="H5" s="5"/>
      <c r="I5" s="5"/>
      <c r="J5" s="1"/>
      <c r="K5" s="1"/>
      <c r="L5" s="1"/>
      <c r="M5" s="1"/>
    </row>
    <row r="6" spans="1:13" ht="15">
      <c r="A6" s="1"/>
      <c r="B6" s="2"/>
      <c r="C6" s="3"/>
      <c r="D6" s="2"/>
      <c r="E6" s="4"/>
      <c r="F6" s="5"/>
      <c r="G6" s="5"/>
      <c r="H6" s="5"/>
      <c r="I6" s="5"/>
      <c r="J6" s="1"/>
      <c r="K6" s="1"/>
      <c r="L6" s="1"/>
      <c r="M6" s="1"/>
    </row>
    <row r="7" spans="1:14" ht="60">
      <c r="A7" s="7" t="s">
        <v>8</v>
      </c>
      <c r="B7" s="7" t="s">
        <v>9</v>
      </c>
      <c r="C7" s="8" t="s">
        <v>10</v>
      </c>
      <c r="D7" s="7" t="s">
        <v>11</v>
      </c>
      <c r="E7" s="7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1"/>
    </row>
    <row r="8" spans="1:13" ht="23.25">
      <c r="A8" s="12">
        <v>2010</v>
      </c>
      <c r="B8" s="13">
        <v>9788020017765</v>
      </c>
      <c r="C8" s="14" t="s">
        <v>21</v>
      </c>
      <c r="D8" s="63" t="s">
        <v>22</v>
      </c>
      <c r="E8" s="16">
        <v>1</v>
      </c>
      <c r="F8" s="17">
        <v>420</v>
      </c>
      <c r="G8" s="17">
        <f>F8*1.15</f>
        <v>482.99999999999994</v>
      </c>
      <c r="H8" s="17">
        <f>SUM(E8*F8)</f>
        <v>420</v>
      </c>
      <c r="I8" s="17">
        <f>PRODUCT(E8*G8)</f>
        <v>482.99999999999994</v>
      </c>
      <c r="J8" s="18"/>
      <c r="K8" s="18"/>
      <c r="L8" s="18"/>
      <c r="M8" s="18"/>
    </row>
    <row r="9" spans="1:13" ht="23.25">
      <c r="A9" s="19">
        <v>2012</v>
      </c>
      <c r="B9" s="20" t="s">
        <v>23</v>
      </c>
      <c r="C9" s="21" t="s">
        <v>24</v>
      </c>
      <c r="D9" s="64" t="s">
        <v>25</v>
      </c>
      <c r="E9" s="22">
        <v>2</v>
      </c>
      <c r="F9" s="23">
        <v>264</v>
      </c>
      <c r="G9" s="17">
        <f>F9*1.15</f>
        <v>303.59999999999997</v>
      </c>
      <c r="H9" s="17">
        <f aca="true" t="shared" si="0" ref="H9:H57">SUM(E9*F9)</f>
        <v>528</v>
      </c>
      <c r="I9" s="17">
        <f>PRODUCT(E9*G9)</f>
        <v>607.1999999999999</v>
      </c>
      <c r="J9" s="24"/>
      <c r="K9" s="24"/>
      <c r="L9" s="24"/>
      <c r="M9" s="24"/>
    </row>
    <row r="10" spans="1:13" ht="23.25">
      <c r="A10" s="12">
        <v>2011</v>
      </c>
      <c r="B10" s="25" t="s">
        <v>26</v>
      </c>
      <c r="C10" s="14" t="s">
        <v>27</v>
      </c>
      <c r="D10" s="63" t="s">
        <v>25</v>
      </c>
      <c r="E10" s="16">
        <v>2</v>
      </c>
      <c r="F10" s="17">
        <v>264</v>
      </c>
      <c r="G10" s="17">
        <f aca="true" t="shared" si="1" ref="G10:G73">F10*1.15</f>
        <v>303.59999999999997</v>
      </c>
      <c r="H10" s="17">
        <f t="shared" si="0"/>
        <v>528</v>
      </c>
      <c r="I10" s="17">
        <f aca="true" t="shared" si="2" ref="I10:I73">PRODUCT(E10*G10)</f>
        <v>607.1999999999999</v>
      </c>
      <c r="J10" s="18"/>
      <c r="K10" s="18"/>
      <c r="L10" s="18"/>
      <c r="M10" s="18"/>
    </row>
    <row r="11" spans="1:13" ht="15">
      <c r="A11" s="12">
        <v>2011</v>
      </c>
      <c r="B11" s="26" t="s">
        <v>28</v>
      </c>
      <c r="C11" s="14" t="s">
        <v>29</v>
      </c>
      <c r="D11" s="63" t="s">
        <v>30</v>
      </c>
      <c r="E11" s="16">
        <v>4</v>
      </c>
      <c r="F11" s="17">
        <v>303.59999999999997</v>
      </c>
      <c r="G11" s="17">
        <f t="shared" si="1"/>
        <v>349.13999999999993</v>
      </c>
      <c r="H11" s="17">
        <f>SUM(E11*F11)</f>
        <v>1214.3999999999999</v>
      </c>
      <c r="I11" s="17">
        <f t="shared" si="2"/>
        <v>1396.5599999999997</v>
      </c>
      <c r="J11" s="18"/>
      <c r="K11" s="18"/>
      <c r="L11" s="18"/>
      <c r="M11" s="18"/>
    </row>
    <row r="12" spans="1:13" ht="15">
      <c r="A12" s="19">
        <v>2009</v>
      </c>
      <c r="B12" s="20" t="s">
        <v>31</v>
      </c>
      <c r="C12" s="21" t="s">
        <v>32</v>
      </c>
      <c r="D12" s="64" t="s">
        <v>33</v>
      </c>
      <c r="E12" s="22">
        <v>2</v>
      </c>
      <c r="F12" s="23">
        <v>360</v>
      </c>
      <c r="G12" s="17">
        <f t="shared" si="1"/>
        <v>413.99999999999994</v>
      </c>
      <c r="H12" s="17">
        <f t="shared" si="0"/>
        <v>720</v>
      </c>
      <c r="I12" s="17">
        <f t="shared" si="2"/>
        <v>827.9999999999999</v>
      </c>
      <c r="J12" s="24"/>
      <c r="K12" s="24"/>
      <c r="L12" s="24"/>
      <c r="M12" s="24"/>
    </row>
    <row r="13" spans="1:13" ht="15">
      <c r="A13" s="12"/>
      <c r="B13" s="25" t="s">
        <v>34</v>
      </c>
      <c r="C13" s="14" t="s">
        <v>35</v>
      </c>
      <c r="D13" s="63" t="s">
        <v>36</v>
      </c>
      <c r="E13" s="16">
        <v>2</v>
      </c>
      <c r="F13" s="17">
        <v>186</v>
      </c>
      <c r="G13" s="17">
        <f t="shared" si="1"/>
        <v>213.89999999999998</v>
      </c>
      <c r="H13" s="17">
        <f t="shared" si="0"/>
        <v>372</v>
      </c>
      <c r="I13" s="17">
        <f t="shared" si="2"/>
        <v>427.79999999999995</v>
      </c>
      <c r="J13" s="18"/>
      <c r="K13" s="18"/>
      <c r="L13" s="18"/>
      <c r="M13" s="18"/>
    </row>
    <row r="14" spans="1:13" ht="15">
      <c r="A14" s="12">
        <v>2013</v>
      </c>
      <c r="B14" t="s">
        <v>37</v>
      </c>
      <c r="C14" s="14" t="s">
        <v>38</v>
      </c>
      <c r="D14" s="65" t="s">
        <v>39</v>
      </c>
      <c r="E14" s="16">
        <v>1</v>
      </c>
      <c r="F14" s="17">
        <v>379.2</v>
      </c>
      <c r="G14" s="17">
        <f t="shared" si="1"/>
        <v>436.0799999999999</v>
      </c>
      <c r="H14" s="17">
        <f t="shared" si="0"/>
        <v>379.2</v>
      </c>
      <c r="I14" s="17">
        <f t="shared" si="2"/>
        <v>436.0799999999999</v>
      </c>
      <c r="J14" s="18"/>
      <c r="K14" s="18"/>
      <c r="L14" s="18"/>
      <c r="M14" s="18"/>
    </row>
    <row r="15" spans="1:13" ht="15">
      <c r="A15" s="12">
        <v>2012</v>
      </c>
      <c r="B15" s="13" t="s">
        <v>40</v>
      </c>
      <c r="C15" s="14" t="s">
        <v>41</v>
      </c>
      <c r="D15" s="65" t="s">
        <v>42</v>
      </c>
      <c r="E15" s="27">
        <v>2</v>
      </c>
      <c r="F15" s="17">
        <v>170.4</v>
      </c>
      <c r="G15" s="17">
        <f t="shared" si="1"/>
        <v>195.95999999999998</v>
      </c>
      <c r="H15" s="17">
        <f t="shared" si="0"/>
        <v>340.8</v>
      </c>
      <c r="I15" s="17">
        <f t="shared" si="2"/>
        <v>391.91999999999996</v>
      </c>
      <c r="J15" s="18"/>
      <c r="K15" s="18"/>
      <c r="L15" s="18"/>
      <c r="M15" s="18"/>
    </row>
    <row r="16" spans="1:13" ht="23.25">
      <c r="A16" s="12">
        <v>2012</v>
      </c>
      <c r="B16" s="13" t="s">
        <v>43</v>
      </c>
      <c r="C16" s="14" t="s">
        <v>44</v>
      </c>
      <c r="D16" s="65" t="s">
        <v>45</v>
      </c>
      <c r="E16" s="27">
        <v>2</v>
      </c>
      <c r="F16" s="17">
        <v>350.4</v>
      </c>
      <c r="G16" s="17">
        <f t="shared" si="1"/>
        <v>402.9599999999999</v>
      </c>
      <c r="H16" s="17">
        <f t="shared" si="0"/>
        <v>700.8</v>
      </c>
      <c r="I16" s="17">
        <f t="shared" si="2"/>
        <v>805.9199999999998</v>
      </c>
      <c r="J16" s="18"/>
      <c r="K16" s="18"/>
      <c r="L16" s="18"/>
      <c r="M16" s="18"/>
    </row>
    <row r="17" spans="1:13" ht="15">
      <c r="A17" s="12">
        <v>2012</v>
      </c>
      <c r="B17" s="13" t="s">
        <v>46</v>
      </c>
      <c r="C17" s="14" t="s">
        <v>47</v>
      </c>
      <c r="D17" s="65" t="s">
        <v>48</v>
      </c>
      <c r="E17" s="27">
        <v>3</v>
      </c>
      <c r="F17" s="17">
        <v>501.6</v>
      </c>
      <c r="G17" s="17">
        <f t="shared" si="1"/>
        <v>576.84</v>
      </c>
      <c r="H17" s="17">
        <f t="shared" si="0"/>
        <v>1504.8000000000002</v>
      </c>
      <c r="I17" s="17">
        <f t="shared" si="2"/>
        <v>1730.52</v>
      </c>
      <c r="J17" s="18"/>
      <c r="K17" s="18"/>
      <c r="L17" s="18"/>
      <c r="M17" s="18"/>
    </row>
    <row r="18" spans="1:13" ht="23.25">
      <c r="A18" s="12">
        <v>2001</v>
      </c>
      <c r="B18" s="13" t="s">
        <v>49</v>
      </c>
      <c r="C18" s="14" t="s">
        <v>50</v>
      </c>
      <c r="D18" s="65" t="s">
        <v>51</v>
      </c>
      <c r="E18" s="27">
        <v>2</v>
      </c>
      <c r="F18" s="17">
        <v>282</v>
      </c>
      <c r="G18" s="17">
        <f t="shared" si="1"/>
        <v>324.29999999999995</v>
      </c>
      <c r="H18" s="17">
        <f t="shared" si="0"/>
        <v>564</v>
      </c>
      <c r="I18" s="17">
        <f t="shared" si="2"/>
        <v>648.5999999999999</v>
      </c>
      <c r="J18" s="18"/>
      <c r="K18" s="18"/>
      <c r="L18" s="18"/>
      <c r="M18" s="18"/>
    </row>
    <row r="19" spans="1:13" ht="15">
      <c r="A19" s="12">
        <v>2010</v>
      </c>
      <c r="B19" s="13" t="s">
        <v>52</v>
      </c>
      <c r="C19" s="14" t="s">
        <v>53</v>
      </c>
      <c r="D19" s="65" t="s">
        <v>51</v>
      </c>
      <c r="E19" s="27">
        <v>4</v>
      </c>
      <c r="F19" s="17">
        <v>337.2</v>
      </c>
      <c r="G19" s="17">
        <f t="shared" si="1"/>
        <v>387.78</v>
      </c>
      <c r="H19" s="17">
        <f t="shared" si="0"/>
        <v>1348.8</v>
      </c>
      <c r="I19" s="17">
        <f t="shared" si="2"/>
        <v>1551.12</v>
      </c>
      <c r="J19" s="18"/>
      <c r="K19" s="18"/>
      <c r="L19" s="18"/>
      <c r="M19" s="18"/>
    </row>
    <row r="20" spans="1:13" ht="23.25">
      <c r="A20" s="12">
        <v>2012</v>
      </c>
      <c r="B20" s="13" t="s">
        <v>54</v>
      </c>
      <c r="C20" s="14" t="s">
        <v>55</v>
      </c>
      <c r="D20" s="65" t="s">
        <v>56</v>
      </c>
      <c r="E20" s="27">
        <v>2</v>
      </c>
      <c r="F20" s="17">
        <v>312</v>
      </c>
      <c r="G20" s="17">
        <f t="shared" si="1"/>
        <v>358.79999999999995</v>
      </c>
      <c r="H20" s="17">
        <f t="shared" si="0"/>
        <v>624</v>
      </c>
      <c r="I20" s="17">
        <f t="shared" si="2"/>
        <v>717.5999999999999</v>
      </c>
      <c r="J20" s="18"/>
      <c r="K20" s="18"/>
      <c r="L20" s="18"/>
      <c r="M20" s="18"/>
    </row>
    <row r="21" spans="1:13" ht="15">
      <c r="A21" s="12">
        <v>2012</v>
      </c>
      <c r="B21" s="13" t="s">
        <v>57</v>
      </c>
      <c r="C21" s="14" t="s">
        <v>58</v>
      </c>
      <c r="D21" s="65" t="s">
        <v>59</v>
      </c>
      <c r="E21" s="27">
        <v>2</v>
      </c>
      <c r="F21" s="17">
        <v>312</v>
      </c>
      <c r="G21" s="17">
        <f t="shared" si="1"/>
        <v>358.79999999999995</v>
      </c>
      <c r="H21" s="17">
        <f t="shared" si="0"/>
        <v>624</v>
      </c>
      <c r="I21" s="17">
        <f t="shared" si="2"/>
        <v>717.5999999999999</v>
      </c>
      <c r="J21" s="18"/>
      <c r="K21" s="18"/>
      <c r="L21" s="18"/>
      <c r="M21" s="18"/>
    </row>
    <row r="22" spans="1:13" ht="23.25">
      <c r="A22" s="19">
        <v>2011</v>
      </c>
      <c r="B22" s="20" t="s">
        <v>60</v>
      </c>
      <c r="C22" s="21" t="s">
        <v>61</v>
      </c>
      <c r="D22" s="64"/>
      <c r="E22" s="22">
        <v>1</v>
      </c>
      <c r="F22" s="23">
        <v>300</v>
      </c>
      <c r="G22" s="17">
        <f t="shared" si="1"/>
        <v>345</v>
      </c>
      <c r="H22" s="17">
        <f t="shared" si="0"/>
        <v>300</v>
      </c>
      <c r="I22" s="17">
        <f t="shared" si="2"/>
        <v>345</v>
      </c>
      <c r="J22" s="24"/>
      <c r="K22" s="24"/>
      <c r="L22" s="24"/>
      <c r="M22" s="24"/>
    </row>
    <row r="23" spans="1:14" ht="15">
      <c r="A23" s="12">
        <v>2003</v>
      </c>
      <c r="B23" s="13">
        <v>8086429164</v>
      </c>
      <c r="C23" s="14" t="s">
        <v>62</v>
      </c>
      <c r="D23" s="65" t="s">
        <v>63</v>
      </c>
      <c r="E23" s="27">
        <v>1</v>
      </c>
      <c r="F23" s="17">
        <v>134.4</v>
      </c>
      <c r="G23" s="17">
        <f t="shared" si="1"/>
        <v>154.56</v>
      </c>
      <c r="H23" s="17">
        <f t="shared" si="0"/>
        <v>134.4</v>
      </c>
      <c r="I23" s="17">
        <f t="shared" si="2"/>
        <v>154.56</v>
      </c>
      <c r="J23" s="18"/>
      <c r="K23" s="18"/>
      <c r="L23" s="18"/>
      <c r="M23" s="18"/>
      <c r="N23" s="28"/>
    </row>
    <row r="24" spans="1:13" ht="23.25">
      <c r="A24" s="12">
        <v>2000</v>
      </c>
      <c r="B24" s="13">
        <v>8070213892</v>
      </c>
      <c r="C24" s="14" t="s">
        <v>64</v>
      </c>
      <c r="D24" s="65" t="s">
        <v>65</v>
      </c>
      <c r="E24" s="27">
        <v>1</v>
      </c>
      <c r="F24" s="17">
        <v>90</v>
      </c>
      <c r="G24" s="17">
        <f t="shared" si="1"/>
        <v>103.49999999999999</v>
      </c>
      <c r="H24" s="17">
        <f t="shared" si="0"/>
        <v>90</v>
      </c>
      <c r="I24" s="17">
        <f t="shared" si="2"/>
        <v>103.49999999999999</v>
      </c>
      <c r="J24" s="18"/>
      <c r="K24" s="18"/>
      <c r="L24" s="18"/>
      <c r="M24" s="18"/>
    </row>
    <row r="25" spans="1:14" ht="22.5">
      <c r="A25" s="29">
        <v>2011</v>
      </c>
      <c r="B25" s="30">
        <v>9788024618890</v>
      </c>
      <c r="C25" s="31" t="s">
        <v>66</v>
      </c>
      <c r="D25" s="66" t="s">
        <v>67</v>
      </c>
      <c r="E25" s="27">
        <v>1</v>
      </c>
      <c r="F25" s="17">
        <v>990</v>
      </c>
      <c r="G25" s="17">
        <f t="shared" si="1"/>
        <v>1138.5</v>
      </c>
      <c r="H25" s="17">
        <f t="shared" si="0"/>
        <v>990</v>
      </c>
      <c r="I25" s="17">
        <f t="shared" si="2"/>
        <v>1138.5</v>
      </c>
      <c r="J25" s="18"/>
      <c r="K25" s="18"/>
      <c r="L25" s="18"/>
      <c r="M25" s="18"/>
      <c r="N25" s="28"/>
    </row>
    <row r="26" spans="1:14" ht="22.5">
      <c r="A26" s="32">
        <v>2010</v>
      </c>
      <c r="B26" s="33" t="s">
        <v>68</v>
      </c>
      <c r="C26" s="31" t="s">
        <v>69</v>
      </c>
      <c r="D26" s="67" t="s">
        <v>70</v>
      </c>
      <c r="E26" s="27">
        <v>2</v>
      </c>
      <c r="F26" s="17">
        <v>501.6</v>
      </c>
      <c r="G26" s="17">
        <f t="shared" si="1"/>
        <v>576.84</v>
      </c>
      <c r="H26" s="17">
        <f t="shared" si="0"/>
        <v>1003.2</v>
      </c>
      <c r="I26" s="17">
        <f t="shared" si="2"/>
        <v>1153.68</v>
      </c>
      <c r="J26" s="18"/>
      <c r="K26" s="18"/>
      <c r="L26" s="18"/>
      <c r="M26" s="18"/>
      <c r="N26" s="28"/>
    </row>
    <row r="27" spans="1:13" ht="15">
      <c r="A27" s="32">
        <v>2006</v>
      </c>
      <c r="B27" s="33" t="s">
        <v>71</v>
      </c>
      <c r="C27" s="31" t="s">
        <v>72</v>
      </c>
      <c r="D27" s="67" t="s">
        <v>73</v>
      </c>
      <c r="E27" s="27">
        <v>1</v>
      </c>
      <c r="F27" s="17">
        <v>267.59999999999997</v>
      </c>
      <c r="G27" s="17">
        <f t="shared" si="1"/>
        <v>307.73999999999995</v>
      </c>
      <c r="H27" s="17">
        <f t="shared" si="0"/>
        <v>267.59999999999997</v>
      </c>
      <c r="I27" s="17">
        <f t="shared" si="2"/>
        <v>307.73999999999995</v>
      </c>
      <c r="J27" s="18"/>
      <c r="K27" s="18"/>
      <c r="L27" s="18"/>
      <c r="M27" s="18"/>
    </row>
    <row r="28" spans="1:13" ht="15">
      <c r="A28" s="32">
        <v>2008</v>
      </c>
      <c r="B28" s="33">
        <v>9788025119297</v>
      </c>
      <c r="C28" s="31" t="s">
        <v>74</v>
      </c>
      <c r="D28" s="67" t="s">
        <v>75</v>
      </c>
      <c r="E28" s="27">
        <v>1</v>
      </c>
      <c r="F28" s="17">
        <v>224.4</v>
      </c>
      <c r="G28" s="17">
        <f t="shared" si="1"/>
        <v>258.06</v>
      </c>
      <c r="H28" s="17">
        <f t="shared" si="0"/>
        <v>224.4</v>
      </c>
      <c r="I28" s="17">
        <f t="shared" si="2"/>
        <v>258.06</v>
      </c>
      <c r="J28" s="18"/>
      <c r="K28" s="18"/>
      <c r="L28" s="18"/>
      <c r="M28" s="18"/>
    </row>
    <row r="29" spans="1:13" ht="15">
      <c r="A29" s="12">
        <v>2011</v>
      </c>
      <c r="B29" s="26" t="s">
        <v>76</v>
      </c>
      <c r="C29" s="31" t="s">
        <v>77</v>
      </c>
      <c r="D29" s="67" t="s">
        <v>78</v>
      </c>
      <c r="E29" s="27">
        <v>2</v>
      </c>
      <c r="F29" s="17">
        <v>288</v>
      </c>
      <c r="G29" s="17">
        <f t="shared" si="1"/>
        <v>331.2</v>
      </c>
      <c r="H29" s="17">
        <f t="shared" si="0"/>
        <v>576</v>
      </c>
      <c r="I29" s="17">
        <f t="shared" si="2"/>
        <v>662.4</v>
      </c>
      <c r="J29" s="18"/>
      <c r="K29" s="18"/>
      <c r="L29" s="18"/>
      <c r="M29" s="18"/>
    </row>
    <row r="30" spans="1:13" ht="15">
      <c r="A30" s="12">
        <v>2010</v>
      </c>
      <c r="B30" s="34" t="s">
        <v>79</v>
      </c>
      <c r="C30" s="31" t="s">
        <v>80</v>
      </c>
      <c r="D30" s="67" t="s">
        <v>81</v>
      </c>
      <c r="E30" s="27">
        <v>2</v>
      </c>
      <c r="F30" s="17">
        <v>398.4</v>
      </c>
      <c r="G30" s="17">
        <f t="shared" si="1"/>
        <v>458.1599999999999</v>
      </c>
      <c r="H30" s="17">
        <f t="shared" si="0"/>
        <v>796.8</v>
      </c>
      <c r="I30" s="17">
        <f t="shared" si="2"/>
        <v>916.3199999999998</v>
      </c>
      <c r="J30" s="18"/>
      <c r="K30" s="18"/>
      <c r="L30" s="18"/>
      <c r="M30" s="18"/>
    </row>
    <row r="31" spans="1:13" ht="22.5">
      <c r="A31" s="12">
        <v>2012</v>
      </c>
      <c r="B31" s="34" t="s">
        <v>82</v>
      </c>
      <c r="C31" s="31" t="s">
        <v>83</v>
      </c>
      <c r="D31" s="67" t="s">
        <v>84</v>
      </c>
      <c r="E31" s="27">
        <v>2</v>
      </c>
      <c r="F31" s="17">
        <v>333.6</v>
      </c>
      <c r="G31" s="17">
        <f t="shared" si="1"/>
        <v>383.64</v>
      </c>
      <c r="H31" s="17">
        <f t="shared" si="0"/>
        <v>667.2</v>
      </c>
      <c r="I31" s="17">
        <f t="shared" si="2"/>
        <v>767.28</v>
      </c>
      <c r="J31" s="18"/>
      <c r="K31" s="18"/>
      <c r="L31" s="18"/>
      <c r="M31" s="18"/>
    </row>
    <row r="32" spans="1:13" ht="22.5">
      <c r="A32" s="12">
        <v>2008</v>
      </c>
      <c r="B32" s="34" t="s">
        <v>85</v>
      </c>
      <c r="C32" s="31" t="s">
        <v>86</v>
      </c>
      <c r="D32" s="67" t="s">
        <v>87</v>
      </c>
      <c r="E32" s="27">
        <v>1</v>
      </c>
      <c r="F32" s="17">
        <v>303.59999999999997</v>
      </c>
      <c r="G32" s="17">
        <f t="shared" si="1"/>
        <v>349.13999999999993</v>
      </c>
      <c r="H32" s="17">
        <f t="shared" si="0"/>
        <v>303.59999999999997</v>
      </c>
      <c r="I32" s="17">
        <f t="shared" si="2"/>
        <v>349.13999999999993</v>
      </c>
      <c r="J32" s="18"/>
      <c r="K32" s="18"/>
      <c r="L32" s="18"/>
      <c r="M32" s="18"/>
    </row>
    <row r="33" spans="1:13" ht="15">
      <c r="A33" s="12">
        <v>2009</v>
      </c>
      <c r="B33" s="34" t="s">
        <v>88</v>
      </c>
      <c r="C33" s="31" t="s">
        <v>89</v>
      </c>
      <c r="D33" s="67" t="s">
        <v>90</v>
      </c>
      <c r="E33" s="27">
        <v>3</v>
      </c>
      <c r="F33" s="17">
        <v>303.59999999999997</v>
      </c>
      <c r="G33" s="17">
        <f t="shared" si="1"/>
        <v>349.13999999999993</v>
      </c>
      <c r="H33" s="17">
        <f>SUM(E33*F33)</f>
        <v>910.8</v>
      </c>
      <c r="I33" s="17">
        <f t="shared" si="2"/>
        <v>1047.4199999999998</v>
      </c>
      <c r="J33" s="18"/>
      <c r="K33" s="18"/>
      <c r="L33" s="18"/>
      <c r="M33" s="18"/>
    </row>
    <row r="34" spans="1:13" ht="34.5">
      <c r="A34" s="12">
        <v>2011</v>
      </c>
      <c r="B34" s="35" t="s">
        <v>91</v>
      </c>
      <c r="C34" s="36" t="s">
        <v>92</v>
      </c>
      <c r="D34" s="68" t="s">
        <v>93</v>
      </c>
      <c r="E34" s="27">
        <v>1</v>
      </c>
      <c r="F34" s="17">
        <v>626.4</v>
      </c>
      <c r="G34" s="17">
        <f t="shared" si="1"/>
        <v>720.3599999999999</v>
      </c>
      <c r="H34" s="17">
        <f t="shared" si="0"/>
        <v>626.4</v>
      </c>
      <c r="I34" s="17">
        <f t="shared" si="2"/>
        <v>720.3599999999999</v>
      </c>
      <c r="J34" s="18"/>
      <c r="K34" s="18"/>
      <c r="L34" s="18"/>
      <c r="M34" s="18"/>
    </row>
    <row r="35" spans="1:13" ht="23.25">
      <c r="A35" s="19">
        <v>2006</v>
      </c>
      <c r="B35" s="20">
        <v>9788088923176</v>
      </c>
      <c r="C35" s="21" t="s">
        <v>94</v>
      </c>
      <c r="D35" s="64" t="s">
        <v>95</v>
      </c>
      <c r="E35" s="22">
        <v>1</v>
      </c>
      <c r="F35" s="23">
        <v>456</v>
      </c>
      <c r="G35" s="17">
        <f t="shared" si="1"/>
        <v>524.4</v>
      </c>
      <c r="H35" s="17">
        <f t="shared" si="0"/>
        <v>456</v>
      </c>
      <c r="I35" s="17">
        <f t="shared" si="2"/>
        <v>524.4</v>
      </c>
      <c r="J35" s="24"/>
      <c r="K35" s="24"/>
      <c r="L35" s="24"/>
      <c r="M35" s="24"/>
    </row>
    <row r="36" spans="1:13" ht="23.25">
      <c r="A36" s="12">
        <v>2010</v>
      </c>
      <c r="B36" t="s">
        <v>96</v>
      </c>
      <c r="C36" s="31" t="s">
        <v>97</v>
      </c>
      <c r="D36" s="67" t="s">
        <v>98</v>
      </c>
      <c r="E36" s="27">
        <v>3</v>
      </c>
      <c r="F36" s="17">
        <v>408</v>
      </c>
      <c r="G36" s="17">
        <f t="shared" si="1"/>
        <v>469.2</v>
      </c>
      <c r="H36" s="17">
        <f>SUM(E36*F36)</f>
        <v>1224</v>
      </c>
      <c r="I36" s="17">
        <f t="shared" si="2"/>
        <v>1407.6</v>
      </c>
      <c r="J36" s="18"/>
      <c r="K36" s="18"/>
      <c r="L36" s="18"/>
      <c r="M36" s="18"/>
    </row>
    <row r="37" spans="1:13" ht="22.5">
      <c r="A37" s="12">
        <v>2012</v>
      </c>
      <c r="B37" t="s">
        <v>99</v>
      </c>
      <c r="C37" s="31" t="s">
        <v>100</v>
      </c>
      <c r="D37" s="67" t="s">
        <v>101</v>
      </c>
      <c r="E37" s="27">
        <v>1</v>
      </c>
      <c r="F37" s="17">
        <v>422.4</v>
      </c>
      <c r="G37" s="17">
        <f t="shared" si="1"/>
        <v>485.75999999999993</v>
      </c>
      <c r="H37" s="17">
        <f t="shared" si="0"/>
        <v>422.4</v>
      </c>
      <c r="I37" s="17">
        <f t="shared" si="2"/>
        <v>485.75999999999993</v>
      </c>
      <c r="J37" s="18"/>
      <c r="K37" s="18"/>
      <c r="L37" s="18"/>
      <c r="M37" s="18"/>
    </row>
    <row r="38" spans="1:13" ht="15">
      <c r="A38" s="12">
        <v>2011</v>
      </c>
      <c r="B38" s="34">
        <v>9788022411929</v>
      </c>
      <c r="C38" s="31" t="s">
        <v>102</v>
      </c>
      <c r="D38" s="67" t="s">
        <v>103</v>
      </c>
      <c r="E38" s="37">
        <v>1</v>
      </c>
      <c r="F38" s="17">
        <v>627.6</v>
      </c>
      <c r="G38" s="17">
        <f t="shared" si="1"/>
        <v>721.74</v>
      </c>
      <c r="H38" s="17">
        <f t="shared" si="0"/>
        <v>627.6</v>
      </c>
      <c r="I38" s="17">
        <f t="shared" si="2"/>
        <v>721.74</v>
      </c>
      <c r="J38" s="18"/>
      <c r="K38" s="18"/>
      <c r="L38" s="18"/>
      <c r="M38" s="18"/>
    </row>
    <row r="39" spans="1:13" ht="23.25">
      <c r="A39" s="19">
        <v>2008</v>
      </c>
      <c r="B39">
        <v>9788087154120</v>
      </c>
      <c r="C39" s="21" t="s">
        <v>104</v>
      </c>
      <c r="D39" s="64" t="s">
        <v>105</v>
      </c>
      <c r="E39" s="22">
        <v>1</v>
      </c>
      <c r="F39" s="23">
        <v>237.6</v>
      </c>
      <c r="G39" s="17">
        <f t="shared" si="1"/>
        <v>273.23999999999995</v>
      </c>
      <c r="H39" s="17">
        <f t="shared" si="0"/>
        <v>237.6</v>
      </c>
      <c r="I39" s="17">
        <f t="shared" si="2"/>
        <v>273.23999999999995</v>
      </c>
      <c r="J39" s="24"/>
      <c r="K39" s="24"/>
      <c r="L39" s="24"/>
      <c r="M39" s="24"/>
    </row>
    <row r="40" spans="1:13" ht="15">
      <c r="A40" s="25">
        <v>2010</v>
      </c>
      <c r="B40" s="34" t="s">
        <v>106</v>
      </c>
      <c r="C40" s="14" t="s">
        <v>107</v>
      </c>
      <c r="D40" s="65" t="s">
        <v>108</v>
      </c>
      <c r="E40" s="37">
        <v>1</v>
      </c>
      <c r="F40" s="17">
        <v>741.6</v>
      </c>
      <c r="G40" s="17">
        <f t="shared" si="1"/>
        <v>852.8399999999999</v>
      </c>
      <c r="H40" s="17">
        <f t="shared" si="0"/>
        <v>741.6</v>
      </c>
      <c r="I40" s="17">
        <f t="shared" si="2"/>
        <v>852.8399999999999</v>
      </c>
      <c r="J40" s="18"/>
      <c r="K40" s="18"/>
      <c r="L40" s="18"/>
      <c r="M40" s="18"/>
    </row>
    <row r="41" spans="1:13" ht="15">
      <c r="A41" s="25">
        <v>2008</v>
      </c>
      <c r="B41" s="34">
        <v>9788024422039</v>
      </c>
      <c r="C41" s="14" t="s">
        <v>109</v>
      </c>
      <c r="D41" s="65" t="s">
        <v>110</v>
      </c>
      <c r="E41" s="37">
        <v>2</v>
      </c>
      <c r="F41" s="17">
        <v>565.1999999999999</v>
      </c>
      <c r="G41" s="17">
        <f t="shared" si="1"/>
        <v>649.9799999999999</v>
      </c>
      <c r="H41" s="17">
        <f t="shared" si="0"/>
        <v>1130.3999999999999</v>
      </c>
      <c r="I41" s="17">
        <f t="shared" si="2"/>
        <v>1299.9599999999998</v>
      </c>
      <c r="J41" s="18"/>
      <c r="K41" s="18"/>
      <c r="L41" s="18"/>
      <c r="M41" s="18"/>
    </row>
    <row r="42" spans="1:13" ht="34.5">
      <c r="A42" s="25">
        <v>2008</v>
      </c>
      <c r="B42" s="34">
        <v>9788088923176</v>
      </c>
      <c r="C42" s="14" t="s">
        <v>111</v>
      </c>
      <c r="D42" s="65" t="s">
        <v>112</v>
      </c>
      <c r="E42" s="37">
        <v>2</v>
      </c>
      <c r="F42" s="17">
        <v>550.8</v>
      </c>
      <c r="G42" s="17">
        <f t="shared" si="1"/>
        <v>633.4199999999998</v>
      </c>
      <c r="H42" s="17">
        <f t="shared" si="0"/>
        <v>1101.6</v>
      </c>
      <c r="I42" s="17">
        <f t="shared" si="2"/>
        <v>1266.8399999999997</v>
      </c>
      <c r="J42" s="18"/>
      <c r="K42" s="18"/>
      <c r="L42" s="18"/>
      <c r="M42" s="18"/>
    </row>
    <row r="43" spans="1:13" ht="15">
      <c r="A43" s="12">
        <v>2010</v>
      </c>
      <c r="B43" s="34" t="s">
        <v>113</v>
      </c>
      <c r="C43" s="14" t="s">
        <v>114</v>
      </c>
      <c r="D43" s="65" t="s">
        <v>115</v>
      </c>
      <c r="E43" s="37">
        <v>2</v>
      </c>
      <c r="F43" s="17">
        <v>1242</v>
      </c>
      <c r="G43" s="17">
        <f t="shared" si="1"/>
        <v>1428.3</v>
      </c>
      <c r="H43" s="17">
        <f t="shared" si="0"/>
        <v>2484</v>
      </c>
      <c r="I43" s="17">
        <f t="shared" si="2"/>
        <v>2856.6</v>
      </c>
      <c r="J43" s="18"/>
      <c r="K43" s="18"/>
      <c r="L43" s="18"/>
      <c r="M43" s="18"/>
    </row>
    <row r="44" spans="1:13" ht="15">
      <c r="A44" s="25">
        <v>2012</v>
      </c>
      <c r="B44" s="34" t="s">
        <v>116</v>
      </c>
      <c r="C44" s="14" t="s">
        <v>117</v>
      </c>
      <c r="D44" s="65" t="s">
        <v>118</v>
      </c>
      <c r="E44" s="37">
        <v>1</v>
      </c>
      <c r="F44" s="17">
        <v>350.4</v>
      </c>
      <c r="G44" s="17">
        <f t="shared" si="1"/>
        <v>402.9599999999999</v>
      </c>
      <c r="H44" s="17">
        <f t="shared" si="0"/>
        <v>350.4</v>
      </c>
      <c r="I44" s="17">
        <f t="shared" si="2"/>
        <v>402.9599999999999</v>
      </c>
      <c r="J44" s="18"/>
      <c r="K44" s="18"/>
      <c r="L44" s="18"/>
      <c r="M44" s="18"/>
    </row>
    <row r="45" spans="1:14" ht="23.25">
      <c r="A45" s="25">
        <v>2007</v>
      </c>
      <c r="B45" s="34" t="s">
        <v>119</v>
      </c>
      <c r="C45" s="14" t="s">
        <v>120</v>
      </c>
      <c r="D45" s="65" t="s">
        <v>121</v>
      </c>
      <c r="E45" s="37">
        <v>1</v>
      </c>
      <c r="F45" s="17">
        <v>429.6</v>
      </c>
      <c r="G45" s="17">
        <f t="shared" si="1"/>
        <v>494.03999999999996</v>
      </c>
      <c r="H45" s="17">
        <f t="shared" si="0"/>
        <v>429.6</v>
      </c>
      <c r="I45" s="17">
        <f t="shared" si="2"/>
        <v>494.03999999999996</v>
      </c>
      <c r="J45" s="18"/>
      <c r="K45" s="18"/>
      <c r="L45" s="18"/>
      <c r="M45" s="18"/>
      <c r="N45" s="28"/>
    </row>
    <row r="46" spans="1:13" ht="23.25">
      <c r="A46" s="19">
        <v>2010</v>
      </c>
      <c r="B46" s="34" t="s">
        <v>122</v>
      </c>
      <c r="C46" s="21" t="s">
        <v>123</v>
      </c>
      <c r="D46" s="64" t="s">
        <v>124</v>
      </c>
      <c r="E46" s="22">
        <v>1</v>
      </c>
      <c r="F46" s="23">
        <v>314.4</v>
      </c>
      <c r="G46" s="17">
        <f t="shared" si="1"/>
        <v>361.55999999999995</v>
      </c>
      <c r="H46" s="17">
        <f t="shared" si="0"/>
        <v>314.4</v>
      </c>
      <c r="I46" s="17">
        <f t="shared" si="2"/>
        <v>361.55999999999995</v>
      </c>
      <c r="J46" s="24"/>
      <c r="K46" s="24"/>
      <c r="L46" s="24"/>
      <c r="M46" s="24"/>
    </row>
    <row r="47" spans="1:13" ht="23.25">
      <c r="A47" s="19">
        <v>2012</v>
      </c>
      <c r="B47" s="34" t="s">
        <v>125</v>
      </c>
      <c r="C47" s="21" t="s">
        <v>126</v>
      </c>
      <c r="D47" s="64" t="s">
        <v>127</v>
      </c>
      <c r="E47" s="22">
        <v>2</v>
      </c>
      <c r="F47" s="23">
        <v>186</v>
      </c>
      <c r="G47" s="17">
        <f t="shared" si="1"/>
        <v>213.89999999999998</v>
      </c>
      <c r="H47" s="17">
        <f t="shared" si="0"/>
        <v>372</v>
      </c>
      <c r="I47" s="17">
        <f t="shared" si="2"/>
        <v>427.79999999999995</v>
      </c>
      <c r="J47" s="24"/>
      <c r="K47" s="24"/>
      <c r="L47" s="24"/>
      <c r="M47" s="24"/>
    </row>
    <row r="48" spans="1:13" ht="15">
      <c r="A48" s="19">
        <v>2009</v>
      </c>
      <c r="B48" s="34" t="s">
        <v>128</v>
      </c>
      <c r="C48" s="21" t="s">
        <v>129</v>
      </c>
      <c r="D48" s="64" t="s">
        <v>130</v>
      </c>
      <c r="E48" s="22">
        <v>1</v>
      </c>
      <c r="F48" s="23">
        <v>379.2</v>
      </c>
      <c r="G48" s="17">
        <f t="shared" si="1"/>
        <v>436.0799999999999</v>
      </c>
      <c r="H48" s="17">
        <f t="shared" si="0"/>
        <v>379.2</v>
      </c>
      <c r="I48" s="17">
        <f t="shared" si="2"/>
        <v>436.0799999999999</v>
      </c>
      <c r="J48" s="24"/>
      <c r="K48" s="24"/>
      <c r="L48" s="24"/>
      <c r="M48" s="24"/>
    </row>
    <row r="49" spans="1:13" ht="33.75" customHeight="1">
      <c r="A49" s="12">
        <v>2011</v>
      </c>
      <c r="B49" s="34" t="s">
        <v>131</v>
      </c>
      <c r="C49" s="14" t="s">
        <v>132</v>
      </c>
      <c r="D49" s="65" t="s">
        <v>133</v>
      </c>
      <c r="E49" s="37">
        <v>1</v>
      </c>
      <c r="F49" s="17">
        <v>379.2</v>
      </c>
      <c r="G49" s="17">
        <f t="shared" si="1"/>
        <v>436.0799999999999</v>
      </c>
      <c r="H49" s="17">
        <f t="shared" si="0"/>
        <v>379.2</v>
      </c>
      <c r="I49" s="17">
        <f t="shared" si="2"/>
        <v>436.0799999999999</v>
      </c>
      <c r="J49" s="18"/>
      <c r="K49" s="18"/>
      <c r="L49" s="18"/>
      <c r="M49" s="18"/>
    </row>
    <row r="50" spans="1:13" ht="74.25" customHeight="1">
      <c r="A50" s="12">
        <v>2008</v>
      </c>
      <c r="B50" s="34" t="s">
        <v>134</v>
      </c>
      <c r="C50" s="14" t="s">
        <v>135</v>
      </c>
      <c r="D50" s="65" t="s">
        <v>136</v>
      </c>
      <c r="E50" s="37">
        <v>2</v>
      </c>
      <c r="F50" s="17">
        <v>307.2</v>
      </c>
      <c r="G50" s="17">
        <f t="shared" si="1"/>
        <v>353.28</v>
      </c>
      <c r="H50" s="17">
        <f t="shared" si="0"/>
        <v>614.4</v>
      </c>
      <c r="I50" s="17">
        <f t="shared" si="2"/>
        <v>706.56</v>
      </c>
      <c r="J50" s="18"/>
      <c r="K50" s="18"/>
      <c r="L50" s="18"/>
      <c r="M50" s="18"/>
    </row>
    <row r="51" spans="1:13" ht="45" customHeight="1">
      <c r="A51" s="25">
        <v>2011</v>
      </c>
      <c r="B51" s="34" t="s">
        <v>137</v>
      </c>
      <c r="C51" s="14" t="s">
        <v>138</v>
      </c>
      <c r="D51" s="65" t="s">
        <v>139</v>
      </c>
      <c r="E51" s="37">
        <v>1</v>
      </c>
      <c r="F51" s="17">
        <v>417.6</v>
      </c>
      <c r="G51" s="17">
        <f t="shared" si="1"/>
        <v>480.24</v>
      </c>
      <c r="H51" s="17">
        <f t="shared" si="0"/>
        <v>417.6</v>
      </c>
      <c r="I51" s="17">
        <f t="shared" si="2"/>
        <v>480.24</v>
      </c>
      <c r="J51" s="18"/>
      <c r="K51" s="18"/>
      <c r="L51" s="18"/>
      <c r="M51" s="18"/>
    </row>
    <row r="52" spans="1:13" ht="31.5" customHeight="1">
      <c r="A52" s="25">
        <v>2012</v>
      </c>
      <c r="B52" s="34" t="s">
        <v>140</v>
      </c>
      <c r="C52" s="14" t="s">
        <v>141</v>
      </c>
      <c r="D52" s="65" t="s">
        <v>136</v>
      </c>
      <c r="E52" s="37">
        <v>1</v>
      </c>
      <c r="F52" s="17">
        <v>350.4</v>
      </c>
      <c r="G52" s="17">
        <f t="shared" si="1"/>
        <v>402.9599999999999</v>
      </c>
      <c r="H52" s="17">
        <f t="shared" si="0"/>
        <v>350.4</v>
      </c>
      <c r="I52" s="17">
        <f t="shared" si="2"/>
        <v>402.9599999999999</v>
      </c>
      <c r="J52" s="18"/>
      <c r="K52" s="18"/>
      <c r="L52" s="18"/>
      <c r="M52" s="18"/>
    </row>
    <row r="53" spans="1:13" ht="83.25" customHeight="1">
      <c r="A53" s="19">
        <v>2010</v>
      </c>
      <c r="B53" s="34" t="s">
        <v>142</v>
      </c>
      <c r="C53" s="21" t="s">
        <v>143</v>
      </c>
      <c r="D53" s="64" t="s">
        <v>144</v>
      </c>
      <c r="E53" s="22">
        <v>2</v>
      </c>
      <c r="F53" s="23">
        <v>237.6</v>
      </c>
      <c r="G53" s="17">
        <f t="shared" si="1"/>
        <v>273.23999999999995</v>
      </c>
      <c r="H53" s="17">
        <f t="shared" si="0"/>
        <v>475.2</v>
      </c>
      <c r="I53" s="17">
        <f t="shared" si="2"/>
        <v>546.4799999999999</v>
      </c>
      <c r="J53" s="24"/>
      <c r="K53" s="24"/>
      <c r="L53" s="24"/>
      <c r="M53" s="24"/>
    </row>
    <row r="54" spans="1:13" ht="15">
      <c r="A54" s="25">
        <v>2005</v>
      </c>
      <c r="B54" s="25" t="s">
        <v>145</v>
      </c>
      <c r="C54" s="14" t="s">
        <v>146</v>
      </c>
      <c r="D54" s="65" t="s">
        <v>147</v>
      </c>
      <c r="E54" s="37">
        <v>2</v>
      </c>
      <c r="F54" s="17">
        <v>684</v>
      </c>
      <c r="G54" s="17">
        <f t="shared" si="1"/>
        <v>786.5999999999999</v>
      </c>
      <c r="H54" s="17">
        <f>SUM(E54*F54)</f>
        <v>1368</v>
      </c>
      <c r="I54" s="17">
        <f t="shared" si="2"/>
        <v>1573.1999999999998</v>
      </c>
      <c r="J54" s="18"/>
      <c r="K54" s="18"/>
      <c r="L54" s="18"/>
      <c r="M54" s="18"/>
    </row>
    <row r="55" spans="1:13" ht="15">
      <c r="A55" s="25">
        <v>2012</v>
      </c>
      <c r="B55" s="25" t="s">
        <v>148</v>
      </c>
      <c r="C55" s="14" t="s">
        <v>149</v>
      </c>
      <c r="D55" s="65" t="s">
        <v>150</v>
      </c>
      <c r="E55" s="37">
        <v>2</v>
      </c>
      <c r="F55" s="17">
        <v>588</v>
      </c>
      <c r="G55" s="17">
        <f t="shared" si="1"/>
        <v>676.1999999999999</v>
      </c>
      <c r="H55" s="17">
        <f t="shared" si="0"/>
        <v>1176</v>
      </c>
      <c r="I55" s="17">
        <f t="shared" si="2"/>
        <v>1352.3999999999999</v>
      </c>
      <c r="J55" s="18"/>
      <c r="K55" s="18"/>
      <c r="L55" s="18"/>
      <c r="M55" s="18"/>
    </row>
    <row r="56" spans="1:14" ht="23.25">
      <c r="A56" s="19">
        <v>2011</v>
      </c>
      <c r="B56" s="19" t="s">
        <v>151</v>
      </c>
      <c r="C56" s="21" t="s">
        <v>152</v>
      </c>
      <c r="D56" s="64" t="s">
        <v>153</v>
      </c>
      <c r="E56" s="22">
        <v>1</v>
      </c>
      <c r="F56" s="23">
        <v>247.2</v>
      </c>
      <c r="G56" s="17">
        <f t="shared" si="1"/>
        <v>284.28</v>
      </c>
      <c r="H56" s="17">
        <f t="shared" si="0"/>
        <v>247.2</v>
      </c>
      <c r="I56" s="17">
        <f t="shared" si="2"/>
        <v>284.28</v>
      </c>
      <c r="J56" s="24"/>
      <c r="K56" s="24"/>
      <c r="L56" s="24"/>
      <c r="M56" s="24"/>
      <c r="N56" s="28"/>
    </row>
    <row r="57" spans="1:13" ht="15">
      <c r="A57" s="25">
        <v>2007</v>
      </c>
      <c r="B57" s="25" t="s">
        <v>154</v>
      </c>
      <c r="C57" s="14" t="s">
        <v>155</v>
      </c>
      <c r="D57" s="65" t="s">
        <v>156</v>
      </c>
      <c r="E57" s="37">
        <v>1</v>
      </c>
      <c r="F57" s="17">
        <v>453.6</v>
      </c>
      <c r="G57" s="17">
        <f t="shared" si="1"/>
        <v>521.64</v>
      </c>
      <c r="H57" s="17">
        <f t="shared" si="0"/>
        <v>453.6</v>
      </c>
      <c r="I57" s="17">
        <f t="shared" si="2"/>
        <v>521.64</v>
      </c>
      <c r="J57" s="18"/>
      <c r="K57" s="18"/>
      <c r="L57" s="18"/>
      <c r="M57" s="18"/>
    </row>
    <row r="58" spans="1:13" ht="23.25">
      <c r="A58" s="25">
        <v>2004</v>
      </c>
      <c r="B58" s="38">
        <v>80868550031</v>
      </c>
      <c r="C58" s="14" t="s">
        <v>157</v>
      </c>
      <c r="D58" s="65" t="s">
        <v>158</v>
      </c>
      <c r="E58" s="37">
        <v>3</v>
      </c>
      <c r="F58" s="17">
        <v>84</v>
      </c>
      <c r="G58" s="17">
        <f t="shared" si="1"/>
        <v>96.6</v>
      </c>
      <c r="H58" s="17">
        <f>SUM(E58*F58)</f>
        <v>252</v>
      </c>
      <c r="I58" s="17">
        <f t="shared" si="2"/>
        <v>289.79999999999995</v>
      </c>
      <c r="J58" s="18"/>
      <c r="K58" s="18"/>
      <c r="L58" s="18"/>
      <c r="M58" s="18"/>
    </row>
    <row r="59" spans="1:13" ht="23.25">
      <c r="A59" s="25">
        <v>2006</v>
      </c>
      <c r="B59" s="25" t="s">
        <v>159</v>
      </c>
      <c r="C59" s="14" t="s">
        <v>160</v>
      </c>
      <c r="D59" s="65" t="s">
        <v>51</v>
      </c>
      <c r="E59" s="37">
        <v>2</v>
      </c>
      <c r="F59" s="17">
        <v>266.4</v>
      </c>
      <c r="G59" s="17">
        <f t="shared" si="1"/>
        <v>306.35999999999996</v>
      </c>
      <c r="H59" s="17">
        <f>SUM(E59*F59)</f>
        <v>532.8</v>
      </c>
      <c r="I59" s="17">
        <f t="shared" si="2"/>
        <v>612.7199999999999</v>
      </c>
      <c r="J59" s="18"/>
      <c r="K59" s="18"/>
      <c r="L59" s="18"/>
      <c r="M59" s="18"/>
    </row>
    <row r="60" spans="1:13" ht="15">
      <c r="A60" s="25">
        <v>2005</v>
      </c>
      <c r="B60" s="25" t="s">
        <v>161</v>
      </c>
      <c r="C60" s="14" t="s">
        <v>162</v>
      </c>
      <c r="D60" s="65" t="s">
        <v>163</v>
      </c>
      <c r="E60" s="37">
        <v>2</v>
      </c>
      <c r="F60" s="17">
        <v>247.2</v>
      </c>
      <c r="G60" s="17">
        <f t="shared" si="1"/>
        <v>284.28</v>
      </c>
      <c r="H60" s="17">
        <f aca="true" t="shared" si="3" ref="H60:H116">SUM(E60*F60)</f>
        <v>494.4</v>
      </c>
      <c r="I60" s="17">
        <f t="shared" si="2"/>
        <v>568.56</v>
      </c>
      <c r="J60" s="18"/>
      <c r="K60" s="18"/>
      <c r="L60" s="18"/>
      <c r="M60" s="18"/>
    </row>
    <row r="61" spans="1:13" ht="15">
      <c r="A61" s="25">
        <v>2007</v>
      </c>
      <c r="B61" s="25" t="s">
        <v>164</v>
      </c>
      <c r="C61" s="14" t="s">
        <v>165</v>
      </c>
      <c r="D61" s="65" t="s">
        <v>166</v>
      </c>
      <c r="E61" s="37">
        <v>1</v>
      </c>
      <c r="F61" s="17">
        <v>438</v>
      </c>
      <c r="G61" s="17">
        <f t="shared" si="1"/>
        <v>503.7</v>
      </c>
      <c r="H61" s="17">
        <f t="shared" si="3"/>
        <v>438</v>
      </c>
      <c r="I61" s="17">
        <f t="shared" si="2"/>
        <v>503.7</v>
      </c>
      <c r="J61" s="18"/>
      <c r="K61" s="18"/>
      <c r="L61" s="18"/>
      <c r="M61" s="18"/>
    </row>
    <row r="62" spans="1:13" ht="15">
      <c r="A62" s="19">
        <v>2010</v>
      </c>
      <c r="B62" s="20">
        <v>978808692923</v>
      </c>
      <c r="C62" s="21" t="s">
        <v>167</v>
      </c>
      <c r="D62" s="64" t="s">
        <v>163</v>
      </c>
      <c r="E62" s="22">
        <v>2</v>
      </c>
      <c r="F62" s="23">
        <v>238.8</v>
      </c>
      <c r="G62" s="17">
        <f t="shared" si="1"/>
        <v>274.62</v>
      </c>
      <c r="H62" s="17">
        <f t="shared" si="3"/>
        <v>477.6</v>
      </c>
      <c r="I62" s="17">
        <f t="shared" si="2"/>
        <v>549.24</v>
      </c>
      <c r="J62" s="24"/>
      <c r="K62" s="24"/>
      <c r="L62" s="24"/>
      <c r="M62" s="24"/>
    </row>
    <row r="63" spans="1:13" ht="23.25">
      <c r="A63" s="25">
        <v>2007</v>
      </c>
      <c r="B63" s="25" t="s">
        <v>168</v>
      </c>
      <c r="C63" s="14" t="s">
        <v>169</v>
      </c>
      <c r="D63" s="65" t="s">
        <v>163</v>
      </c>
      <c r="E63" s="37">
        <v>2</v>
      </c>
      <c r="F63" s="17">
        <v>238.8</v>
      </c>
      <c r="G63" s="17">
        <f t="shared" si="1"/>
        <v>274.62</v>
      </c>
      <c r="H63" s="17">
        <f t="shared" si="3"/>
        <v>477.6</v>
      </c>
      <c r="I63" s="17">
        <f t="shared" si="2"/>
        <v>549.24</v>
      </c>
      <c r="J63" s="18"/>
      <c r="K63" s="18"/>
      <c r="L63" s="18"/>
      <c r="M63" s="18"/>
    </row>
    <row r="64" spans="1:13" ht="15">
      <c r="A64" s="25">
        <v>2011</v>
      </c>
      <c r="B64" s="25" t="s">
        <v>170</v>
      </c>
      <c r="C64" s="14" t="s">
        <v>171</v>
      </c>
      <c r="D64" s="65" t="s">
        <v>172</v>
      </c>
      <c r="E64" s="37">
        <v>3</v>
      </c>
      <c r="F64" s="17">
        <v>237.6</v>
      </c>
      <c r="G64" s="17">
        <f t="shared" si="1"/>
        <v>273.23999999999995</v>
      </c>
      <c r="H64" s="17">
        <f>SUM(E64*F64)</f>
        <v>712.8</v>
      </c>
      <c r="I64" s="17">
        <f t="shared" si="2"/>
        <v>819.7199999999998</v>
      </c>
      <c r="J64" s="18"/>
      <c r="K64" s="18"/>
      <c r="L64" s="18"/>
      <c r="M64" s="18"/>
    </row>
    <row r="65" spans="1:13" ht="15">
      <c r="A65" s="25">
        <v>2011</v>
      </c>
      <c r="B65" s="25" t="s">
        <v>173</v>
      </c>
      <c r="C65" s="14" t="s">
        <v>174</v>
      </c>
      <c r="D65" s="65" t="s">
        <v>175</v>
      </c>
      <c r="E65" s="37">
        <v>1</v>
      </c>
      <c r="F65" s="17">
        <v>158.4</v>
      </c>
      <c r="G65" s="17">
        <f t="shared" si="1"/>
        <v>182.16</v>
      </c>
      <c r="H65" s="17">
        <f t="shared" si="3"/>
        <v>158.4</v>
      </c>
      <c r="I65" s="17">
        <f t="shared" si="2"/>
        <v>182.16</v>
      </c>
      <c r="J65" s="18"/>
      <c r="K65" s="18"/>
      <c r="L65" s="18"/>
      <c r="M65" s="18"/>
    </row>
    <row r="66" spans="1:13" ht="15">
      <c r="A66" s="25">
        <v>2010</v>
      </c>
      <c r="B66" s="13">
        <v>9788073252236</v>
      </c>
      <c r="C66" s="14" t="s">
        <v>176</v>
      </c>
      <c r="D66" s="65" t="s">
        <v>177</v>
      </c>
      <c r="E66" s="37">
        <v>2</v>
      </c>
      <c r="F66" s="17">
        <v>510</v>
      </c>
      <c r="G66" s="17">
        <f t="shared" si="1"/>
        <v>586.5</v>
      </c>
      <c r="H66" s="17">
        <f t="shared" si="3"/>
        <v>1020</v>
      </c>
      <c r="I66" s="17">
        <f t="shared" si="2"/>
        <v>1173</v>
      </c>
      <c r="J66" s="18"/>
      <c r="K66" s="18"/>
      <c r="L66" s="18"/>
      <c r="M66" s="18"/>
    </row>
    <row r="67" spans="1:13" ht="15">
      <c r="A67" s="25">
        <v>2009</v>
      </c>
      <c r="B67" s="25" t="s">
        <v>178</v>
      </c>
      <c r="C67" s="14" t="s">
        <v>179</v>
      </c>
      <c r="D67" s="65" t="s">
        <v>180</v>
      </c>
      <c r="E67" s="37">
        <v>3</v>
      </c>
      <c r="F67" s="17">
        <v>218.4</v>
      </c>
      <c r="G67" s="17">
        <f t="shared" si="1"/>
        <v>251.16</v>
      </c>
      <c r="H67" s="17">
        <f>SUM(E67*F67)</f>
        <v>655.2</v>
      </c>
      <c r="I67" s="17">
        <f t="shared" si="2"/>
        <v>753.48</v>
      </c>
      <c r="J67" s="18"/>
      <c r="K67" s="18"/>
      <c r="L67" s="18"/>
      <c r="M67" s="18"/>
    </row>
    <row r="68" spans="1:13" ht="15">
      <c r="A68" s="25">
        <v>2010</v>
      </c>
      <c r="B68" s="25" t="s">
        <v>181</v>
      </c>
      <c r="C68" s="14" t="s">
        <v>182</v>
      </c>
      <c r="D68" s="65" t="s">
        <v>183</v>
      </c>
      <c r="E68" s="37">
        <v>1</v>
      </c>
      <c r="F68" s="17">
        <v>302.4</v>
      </c>
      <c r="G68" s="17">
        <f t="shared" si="1"/>
        <v>347.75999999999993</v>
      </c>
      <c r="H68" s="17">
        <f t="shared" si="3"/>
        <v>302.4</v>
      </c>
      <c r="I68" s="17">
        <f t="shared" si="2"/>
        <v>347.75999999999993</v>
      </c>
      <c r="J68" s="18"/>
      <c r="K68" s="18"/>
      <c r="L68" s="18"/>
      <c r="M68" s="18"/>
    </row>
    <row r="69" spans="1:13" ht="15">
      <c r="A69" s="25">
        <v>2012</v>
      </c>
      <c r="B69" s="25" t="s">
        <v>43</v>
      </c>
      <c r="C69" s="14" t="s">
        <v>44</v>
      </c>
      <c r="D69" s="65" t="s">
        <v>45</v>
      </c>
      <c r="E69" s="37">
        <v>1</v>
      </c>
      <c r="F69" s="17">
        <v>350.4</v>
      </c>
      <c r="G69" s="17">
        <f t="shared" si="1"/>
        <v>402.9599999999999</v>
      </c>
      <c r="H69" s="17">
        <f t="shared" si="3"/>
        <v>350.4</v>
      </c>
      <c r="I69" s="17">
        <f t="shared" si="2"/>
        <v>402.9599999999999</v>
      </c>
      <c r="J69" s="18"/>
      <c r="K69" s="18"/>
      <c r="L69" s="18"/>
      <c r="M69" s="18"/>
    </row>
    <row r="70" spans="1:13" ht="15">
      <c r="A70" s="25">
        <v>2011</v>
      </c>
      <c r="B70" s="25" t="s">
        <v>184</v>
      </c>
      <c r="C70" s="14" t="s">
        <v>185</v>
      </c>
      <c r="D70" s="65" t="s">
        <v>186</v>
      </c>
      <c r="E70" s="37">
        <v>2</v>
      </c>
      <c r="F70" s="17">
        <v>237.6</v>
      </c>
      <c r="G70" s="17">
        <f t="shared" si="1"/>
        <v>273.23999999999995</v>
      </c>
      <c r="H70" s="17">
        <f>SUM(E70*F70)</f>
        <v>475.2</v>
      </c>
      <c r="I70" s="17">
        <f t="shared" si="2"/>
        <v>546.4799999999999</v>
      </c>
      <c r="J70" s="18"/>
      <c r="K70" s="18"/>
      <c r="L70" s="18"/>
      <c r="M70" s="18"/>
    </row>
    <row r="71" spans="1:14" ht="15">
      <c r="A71" s="19">
        <v>2006</v>
      </c>
      <c r="B71" s="19" t="s">
        <v>187</v>
      </c>
      <c r="C71" s="21" t="s">
        <v>188</v>
      </c>
      <c r="D71" s="64" t="s">
        <v>189</v>
      </c>
      <c r="E71" s="39">
        <v>1</v>
      </c>
      <c r="F71" s="23">
        <v>142.79999999999998</v>
      </c>
      <c r="G71" s="17">
        <f t="shared" si="1"/>
        <v>164.21999999999997</v>
      </c>
      <c r="H71" s="17">
        <f t="shared" si="3"/>
        <v>142.79999999999998</v>
      </c>
      <c r="I71" s="17">
        <f t="shared" si="2"/>
        <v>164.21999999999997</v>
      </c>
      <c r="J71" s="24"/>
      <c r="K71" s="24"/>
      <c r="L71" s="24"/>
      <c r="M71" s="24"/>
      <c r="N71" s="28"/>
    </row>
    <row r="72" spans="1:14" ht="15">
      <c r="A72" s="19"/>
      <c r="B72" s="20">
        <v>9788074004377</v>
      </c>
      <c r="C72" s="21" t="s">
        <v>190</v>
      </c>
      <c r="D72" s="69"/>
      <c r="E72" s="39">
        <v>1</v>
      </c>
      <c r="F72" s="23">
        <v>370.8</v>
      </c>
      <c r="G72" s="17">
        <f t="shared" si="1"/>
        <v>426.41999999999996</v>
      </c>
      <c r="H72" s="17">
        <f t="shared" si="3"/>
        <v>370.8</v>
      </c>
      <c r="I72" s="17">
        <f t="shared" si="2"/>
        <v>426.41999999999996</v>
      </c>
      <c r="J72" s="24"/>
      <c r="K72" s="24"/>
      <c r="L72" s="24"/>
      <c r="M72" s="24"/>
      <c r="N72" s="28"/>
    </row>
    <row r="73" spans="1:14" ht="15">
      <c r="A73" s="25"/>
      <c r="B73" s="25" t="s">
        <v>191</v>
      </c>
      <c r="C73" s="14" t="s">
        <v>192</v>
      </c>
      <c r="D73" s="64" t="s">
        <v>193</v>
      </c>
      <c r="E73" s="37">
        <v>2</v>
      </c>
      <c r="F73" s="17">
        <v>304.8</v>
      </c>
      <c r="G73" s="17">
        <f t="shared" si="1"/>
        <v>350.52</v>
      </c>
      <c r="H73" s="17">
        <f t="shared" si="3"/>
        <v>609.6</v>
      </c>
      <c r="I73" s="17">
        <f t="shared" si="2"/>
        <v>701.04</v>
      </c>
      <c r="J73" s="18"/>
      <c r="K73" s="18"/>
      <c r="L73" s="18"/>
      <c r="M73" s="18"/>
      <c r="N73" s="28"/>
    </row>
    <row r="74" spans="1:14" ht="15">
      <c r="A74" s="25">
        <v>2012</v>
      </c>
      <c r="B74" s="12">
        <v>9788020020710</v>
      </c>
      <c r="C74" s="14" t="s">
        <v>194</v>
      </c>
      <c r="D74" s="65" t="s">
        <v>195</v>
      </c>
      <c r="E74" s="37">
        <v>2</v>
      </c>
      <c r="F74" s="17">
        <v>304.8</v>
      </c>
      <c r="G74" s="17">
        <f aca="true" t="shared" si="4" ref="G74:G116">F74*1.15</f>
        <v>350.52</v>
      </c>
      <c r="H74" s="17">
        <f t="shared" si="3"/>
        <v>609.6</v>
      </c>
      <c r="I74" s="17">
        <f aca="true" t="shared" si="5" ref="I74:I116">PRODUCT(E74*G74)</f>
        <v>701.04</v>
      </c>
      <c r="J74" s="18"/>
      <c r="K74" s="18"/>
      <c r="L74" s="18"/>
      <c r="M74" s="18"/>
      <c r="N74" s="28"/>
    </row>
    <row r="75" spans="1:13" ht="15">
      <c r="A75" s="25">
        <v>2011</v>
      </c>
      <c r="B75" s="25" t="s">
        <v>196</v>
      </c>
      <c r="C75" s="14" t="s">
        <v>197</v>
      </c>
      <c r="D75" s="65" t="s">
        <v>198</v>
      </c>
      <c r="E75" s="37">
        <v>1</v>
      </c>
      <c r="F75" s="17">
        <v>408</v>
      </c>
      <c r="G75" s="17">
        <f t="shared" si="4"/>
        <v>469.2</v>
      </c>
      <c r="H75" s="17">
        <f t="shared" si="3"/>
        <v>408</v>
      </c>
      <c r="I75" s="17">
        <f t="shared" si="5"/>
        <v>469.2</v>
      </c>
      <c r="J75" s="18"/>
      <c r="K75" s="18"/>
      <c r="L75" s="18"/>
      <c r="M75" s="18"/>
    </row>
    <row r="76" spans="1:14" ht="23.25">
      <c r="A76" s="19">
        <v>2012</v>
      </c>
      <c r="B76" s="19" t="s">
        <v>199</v>
      </c>
      <c r="C76" s="21" t="s">
        <v>200</v>
      </c>
      <c r="D76" s="64" t="s">
        <v>201</v>
      </c>
      <c r="E76" s="39">
        <v>2</v>
      </c>
      <c r="F76" s="23">
        <v>352.8</v>
      </c>
      <c r="G76" s="17">
        <f t="shared" si="4"/>
        <v>405.71999999999997</v>
      </c>
      <c r="H76" s="17">
        <f>SUM(E76*F76)</f>
        <v>705.6</v>
      </c>
      <c r="I76" s="17">
        <f t="shared" si="5"/>
        <v>811.4399999999999</v>
      </c>
      <c r="J76" s="24"/>
      <c r="K76" s="24"/>
      <c r="L76" s="24"/>
      <c r="M76" s="24"/>
      <c r="N76" s="28"/>
    </row>
    <row r="77" spans="1:14" ht="23.25">
      <c r="A77" s="25">
        <v>2011</v>
      </c>
      <c r="B77" s="25" t="s">
        <v>202</v>
      </c>
      <c r="C77" s="14" t="s">
        <v>203</v>
      </c>
      <c r="D77" s="65" t="s">
        <v>201</v>
      </c>
      <c r="E77" s="37">
        <v>2</v>
      </c>
      <c r="F77" s="17">
        <v>307.2</v>
      </c>
      <c r="G77" s="17">
        <f t="shared" si="4"/>
        <v>353.28</v>
      </c>
      <c r="H77" s="17">
        <f t="shared" si="3"/>
        <v>614.4</v>
      </c>
      <c r="I77" s="17">
        <f t="shared" si="5"/>
        <v>706.56</v>
      </c>
      <c r="J77" s="18"/>
      <c r="K77" s="18"/>
      <c r="L77" s="18"/>
      <c r="M77" s="18"/>
      <c r="N77" s="28"/>
    </row>
    <row r="78" spans="1:14" ht="23.25">
      <c r="A78" s="25">
        <v>2011</v>
      </c>
      <c r="B78" s="25" t="s">
        <v>204</v>
      </c>
      <c r="C78" s="14" t="s">
        <v>205</v>
      </c>
      <c r="D78" s="65" t="s">
        <v>163</v>
      </c>
      <c r="E78" s="37">
        <v>2</v>
      </c>
      <c r="F78" s="17">
        <v>297.59999999999997</v>
      </c>
      <c r="G78" s="17">
        <f t="shared" si="4"/>
        <v>342.23999999999995</v>
      </c>
      <c r="H78" s="17">
        <f t="shared" si="3"/>
        <v>595.1999999999999</v>
      </c>
      <c r="I78" s="17">
        <f t="shared" si="5"/>
        <v>684.4799999999999</v>
      </c>
      <c r="J78" s="18"/>
      <c r="K78" s="18"/>
      <c r="L78" s="18"/>
      <c r="M78" s="18"/>
      <c r="N78" s="28"/>
    </row>
    <row r="79" spans="1:14" ht="15">
      <c r="A79" s="25">
        <v>2010</v>
      </c>
      <c r="B79" s="25" t="s">
        <v>206</v>
      </c>
      <c r="C79" s="14" t="s">
        <v>207</v>
      </c>
      <c r="D79" s="65" t="s">
        <v>208</v>
      </c>
      <c r="E79" s="37">
        <v>2</v>
      </c>
      <c r="F79" s="17">
        <v>218.4</v>
      </c>
      <c r="G79" s="17">
        <f t="shared" si="4"/>
        <v>251.16</v>
      </c>
      <c r="H79" s="17">
        <f t="shared" si="3"/>
        <v>436.8</v>
      </c>
      <c r="I79" s="17">
        <f t="shared" si="5"/>
        <v>502.32</v>
      </c>
      <c r="J79" s="18"/>
      <c r="K79" s="18"/>
      <c r="L79" s="18"/>
      <c r="M79" s="18"/>
      <c r="N79" s="28"/>
    </row>
    <row r="80" spans="1:14" ht="15">
      <c r="A80" s="25">
        <v>2009</v>
      </c>
      <c r="B80" s="25" t="s">
        <v>209</v>
      </c>
      <c r="C80" s="14" t="s">
        <v>210</v>
      </c>
      <c r="D80" s="65" t="s">
        <v>163</v>
      </c>
      <c r="E80" s="37">
        <v>2</v>
      </c>
      <c r="F80" s="17">
        <v>217.2</v>
      </c>
      <c r="G80" s="17">
        <f t="shared" si="4"/>
        <v>249.77999999999997</v>
      </c>
      <c r="H80" s="17">
        <f t="shared" si="3"/>
        <v>434.4</v>
      </c>
      <c r="I80" s="17">
        <f t="shared" si="5"/>
        <v>499.55999999999995</v>
      </c>
      <c r="J80" s="18"/>
      <c r="K80" s="18"/>
      <c r="L80" s="18"/>
      <c r="M80" s="18"/>
      <c r="N80" s="28"/>
    </row>
    <row r="81" spans="1:14" ht="15">
      <c r="A81" s="25">
        <v>2009</v>
      </c>
      <c r="B81" s="25" t="s">
        <v>211</v>
      </c>
      <c r="C81" s="14" t="s">
        <v>212</v>
      </c>
      <c r="D81" s="65" t="s">
        <v>163</v>
      </c>
      <c r="E81" s="37">
        <v>2</v>
      </c>
      <c r="F81" s="17">
        <v>162</v>
      </c>
      <c r="G81" s="17">
        <f t="shared" si="4"/>
        <v>186.29999999999998</v>
      </c>
      <c r="H81" s="17">
        <f t="shared" si="3"/>
        <v>324</v>
      </c>
      <c r="I81" s="17">
        <f t="shared" si="5"/>
        <v>372.59999999999997</v>
      </c>
      <c r="J81" s="18"/>
      <c r="K81" s="18"/>
      <c r="L81" s="18"/>
      <c r="M81" s="18"/>
      <c r="N81" s="28"/>
    </row>
    <row r="82" spans="1:14" ht="23.25">
      <c r="A82" s="19">
        <v>2012</v>
      </c>
      <c r="B82" s="20" t="s">
        <v>213</v>
      </c>
      <c r="C82" s="21" t="s">
        <v>214</v>
      </c>
      <c r="D82" s="64" t="s">
        <v>215</v>
      </c>
      <c r="E82" s="22">
        <v>3</v>
      </c>
      <c r="F82" s="23">
        <v>177.6</v>
      </c>
      <c r="G82" s="17">
        <f t="shared" si="4"/>
        <v>204.23999999999998</v>
      </c>
      <c r="H82" s="17">
        <f>SUM(E82*F82)</f>
        <v>532.8</v>
      </c>
      <c r="I82" s="17">
        <f t="shared" si="5"/>
        <v>612.7199999999999</v>
      </c>
      <c r="J82" s="18"/>
      <c r="K82" s="18"/>
      <c r="L82" s="18"/>
      <c r="M82" s="18"/>
      <c r="N82" s="28"/>
    </row>
    <row r="83" spans="1:14" ht="15">
      <c r="A83" s="19">
        <v>2012</v>
      </c>
      <c r="B83" s="20">
        <v>9788073579364</v>
      </c>
      <c r="C83" s="21" t="s">
        <v>47</v>
      </c>
      <c r="D83" s="64" t="s">
        <v>216</v>
      </c>
      <c r="E83" s="22">
        <v>2</v>
      </c>
      <c r="F83" s="23">
        <v>568.8</v>
      </c>
      <c r="G83" s="17">
        <f t="shared" si="4"/>
        <v>654.1199999999999</v>
      </c>
      <c r="H83" s="17">
        <f t="shared" si="3"/>
        <v>1137.6</v>
      </c>
      <c r="I83" s="17">
        <f t="shared" si="5"/>
        <v>1308.2399999999998</v>
      </c>
      <c r="J83" s="18"/>
      <c r="K83" s="18"/>
      <c r="L83" s="18"/>
      <c r="M83" s="18"/>
      <c r="N83" s="28"/>
    </row>
    <row r="84" spans="1:14" ht="15">
      <c r="A84" s="19"/>
      <c r="B84" s="20">
        <v>9788073576981</v>
      </c>
      <c r="C84" s="21" t="s">
        <v>217</v>
      </c>
      <c r="D84" s="64" t="s">
        <v>218</v>
      </c>
      <c r="E84" s="22">
        <v>3</v>
      </c>
      <c r="F84" s="23">
        <v>487.2</v>
      </c>
      <c r="G84" s="17">
        <f t="shared" si="4"/>
        <v>560.28</v>
      </c>
      <c r="H84" s="17">
        <f>SUM(E84*F84)</f>
        <v>1461.6</v>
      </c>
      <c r="I84" s="17">
        <f t="shared" si="5"/>
        <v>1680.84</v>
      </c>
      <c r="J84" s="18"/>
      <c r="K84" s="18"/>
      <c r="L84" s="18"/>
      <c r="M84" s="18"/>
      <c r="N84" s="28"/>
    </row>
    <row r="85" spans="1:14" ht="15">
      <c r="A85" s="19">
        <v>2012</v>
      </c>
      <c r="B85" s="20">
        <v>9788073579104</v>
      </c>
      <c r="C85" s="21" t="s">
        <v>219</v>
      </c>
      <c r="D85" s="64" t="s">
        <v>220</v>
      </c>
      <c r="E85" s="22">
        <v>3</v>
      </c>
      <c r="F85" s="23">
        <v>526.8</v>
      </c>
      <c r="G85" s="17">
        <f t="shared" si="4"/>
        <v>605.8199999999999</v>
      </c>
      <c r="H85" s="17">
        <f>SUM(E85*F85)</f>
        <v>1580.3999999999999</v>
      </c>
      <c r="I85" s="17">
        <f t="shared" si="5"/>
        <v>1817.4599999999998</v>
      </c>
      <c r="J85" s="18"/>
      <c r="K85" s="18"/>
      <c r="L85" s="18"/>
      <c r="M85" s="18"/>
      <c r="N85" s="28"/>
    </row>
    <row r="86" spans="1:14" ht="15">
      <c r="A86" s="19">
        <v>2012</v>
      </c>
      <c r="B86" s="20" t="s">
        <v>221</v>
      </c>
      <c r="C86" s="21" t="s">
        <v>222</v>
      </c>
      <c r="D86" s="64" t="s">
        <v>223</v>
      </c>
      <c r="E86" s="22">
        <v>2</v>
      </c>
      <c r="F86" s="23">
        <v>559.1999999999999</v>
      </c>
      <c r="G86" s="17">
        <f t="shared" si="4"/>
        <v>643.0799999999999</v>
      </c>
      <c r="H86" s="17">
        <f t="shared" si="3"/>
        <v>1118.3999999999999</v>
      </c>
      <c r="I86" s="17">
        <f t="shared" si="5"/>
        <v>1286.1599999999999</v>
      </c>
      <c r="J86" s="18"/>
      <c r="K86" s="18"/>
      <c r="L86" s="18"/>
      <c r="M86" s="18"/>
      <c r="N86" s="28"/>
    </row>
    <row r="87" spans="1:14" ht="15">
      <c r="A87" s="19">
        <v>2008</v>
      </c>
      <c r="B87" s="20" t="s">
        <v>224</v>
      </c>
      <c r="C87" s="21" t="s">
        <v>225</v>
      </c>
      <c r="D87" s="64" t="s">
        <v>226</v>
      </c>
      <c r="E87" s="22">
        <v>1</v>
      </c>
      <c r="F87" s="23">
        <v>411.6</v>
      </c>
      <c r="G87" s="17">
        <f t="shared" si="4"/>
        <v>473.34</v>
      </c>
      <c r="H87" s="17">
        <f t="shared" si="3"/>
        <v>411.6</v>
      </c>
      <c r="I87" s="17">
        <f t="shared" si="5"/>
        <v>473.34</v>
      </c>
      <c r="J87" s="18"/>
      <c r="K87" s="18"/>
      <c r="L87" s="18"/>
      <c r="M87" s="18"/>
      <c r="N87" s="28"/>
    </row>
    <row r="88" spans="1:14" ht="15">
      <c r="A88" s="19">
        <v>2010</v>
      </c>
      <c r="B88" s="20">
        <v>9788074001956</v>
      </c>
      <c r="C88" s="21" t="s">
        <v>227</v>
      </c>
      <c r="D88" s="64" t="s">
        <v>228</v>
      </c>
      <c r="E88" s="22">
        <v>2</v>
      </c>
      <c r="F88" s="23">
        <v>303.59999999999997</v>
      </c>
      <c r="G88" s="17">
        <f t="shared" si="4"/>
        <v>349.13999999999993</v>
      </c>
      <c r="H88" s="17">
        <f t="shared" si="3"/>
        <v>607.1999999999999</v>
      </c>
      <c r="I88" s="17">
        <f t="shared" si="5"/>
        <v>698.2799999999999</v>
      </c>
      <c r="J88" s="18"/>
      <c r="K88" s="18"/>
      <c r="L88" s="18"/>
      <c r="M88" s="18"/>
      <c r="N88" s="28"/>
    </row>
    <row r="89" spans="1:14" ht="15">
      <c r="A89" s="19">
        <v>2011</v>
      </c>
      <c r="B89" s="20" t="s">
        <v>229</v>
      </c>
      <c r="C89" s="21" t="s">
        <v>230</v>
      </c>
      <c r="D89" s="64" t="s">
        <v>231</v>
      </c>
      <c r="E89" s="22">
        <v>1</v>
      </c>
      <c r="F89" s="23">
        <v>302.4</v>
      </c>
      <c r="G89" s="17">
        <f t="shared" si="4"/>
        <v>347.75999999999993</v>
      </c>
      <c r="H89" s="17">
        <f t="shared" si="3"/>
        <v>302.4</v>
      </c>
      <c r="I89" s="17">
        <f t="shared" si="5"/>
        <v>347.75999999999993</v>
      </c>
      <c r="J89" s="18"/>
      <c r="K89" s="18"/>
      <c r="L89" s="18"/>
      <c r="M89" s="18"/>
      <c r="N89" s="28"/>
    </row>
    <row r="90" spans="1:13" ht="15">
      <c r="A90" s="19">
        <v>2012</v>
      </c>
      <c r="B90" s="20" t="s">
        <v>232</v>
      </c>
      <c r="C90" s="21" t="s">
        <v>233</v>
      </c>
      <c r="D90" s="64" t="s">
        <v>234</v>
      </c>
      <c r="E90" s="22">
        <v>2</v>
      </c>
      <c r="F90" s="23">
        <v>250.8</v>
      </c>
      <c r="G90" s="17">
        <f t="shared" si="4"/>
        <v>288.42</v>
      </c>
      <c r="H90" s="17">
        <f t="shared" si="3"/>
        <v>501.6</v>
      </c>
      <c r="I90" s="17">
        <f t="shared" si="5"/>
        <v>576.84</v>
      </c>
      <c r="J90" s="18"/>
      <c r="K90" s="18"/>
      <c r="L90" s="18"/>
      <c r="M90" s="18"/>
    </row>
    <row r="91" spans="1:13" ht="22.5">
      <c r="A91" s="25"/>
      <c r="B91" s="40" t="s">
        <v>235</v>
      </c>
      <c r="C91" s="41" t="s">
        <v>236</v>
      </c>
      <c r="D91" s="70" t="s">
        <v>237</v>
      </c>
      <c r="E91" s="42">
        <v>1</v>
      </c>
      <c r="F91" s="17">
        <v>213.6</v>
      </c>
      <c r="G91" s="17">
        <f t="shared" si="4"/>
        <v>245.64</v>
      </c>
      <c r="H91" s="17">
        <f t="shared" si="3"/>
        <v>213.6</v>
      </c>
      <c r="I91" s="17">
        <f t="shared" si="5"/>
        <v>245.64</v>
      </c>
      <c r="J91" s="18"/>
      <c r="K91" s="18"/>
      <c r="L91" s="18"/>
      <c r="M91" s="18"/>
    </row>
    <row r="92" spans="1:13" ht="23.25">
      <c r="A92" s="25"/>
      <c r="B92" s="43" t="s">
        <v>238</v>
      </c>
      <c r="C92" s="36" t="s">
        <v>239</v>
      </c>
      <c r="D92" s="71" t="s">
        <v>240</v>
      </c>
      <c r="E92" s="42">
        <v>1</v>
      </c>
      <c r="F92" s="17">
        <v>462</v>
      </c>
      <c r="G92" s="17">
        <f t="shared" si="4"/>
        <v>531.3</v>
      </c>
      <c r="H92" s="17">
        <f t="shared" si="3"/>
        <v>462</v>
      </c>
      <c r="I92" s="17">
        <f t="shared" si="5"/>
        <v>531.3</v>
      </c>
      <c r="J92" s="18"/>
      <c r="K92" s="18"/>
      <c r="L92" s="18"/>
      <c r="M92" s="18"/>
    </row>
    <row r="93" spans="1:13" ht="23.25">
      <c r="A93" s="25"/>
      <c r="B93" s="34">
        <v>9788025128312</v>
      </c>
      <c r="C93" s="36" t="s">
        <v>241</v>
      </c>
      <c r="D93" s="63" t="s">
        <v>242</v>
      </c>
      <c r="E93" s="42">
        <v>1</v>
      </c>
      <c r="F93" s="17">
        <v>255.6</v>
      </c>
      <c r="G93" s="17">
        <f t="shared" si="4"/>
        <v>293.94</v>
      </c>
      <c r="H93" s="17">
        <f t="shared" si="3"/>
        <v>255.6</v>
      </c>
      <c r="I93" s="17">
        <f t="shared" si="5"/>
        <v>293.94</v>
      </c>
      <c r="J93" s="18"/>
      <c r="K93" s="18"/>
      <c r="L93" s="18"/>
      <c r="M93" s="18"/>
    </row>
    <row r="94" spans="1:13" ht="22.5">
      <c r="A94" s="25"/>
      <c r="B94" s="34">
        <v>9788026500087</v>
      </c>
      <c r="C94" s="44" t="s">
        <v>243</v>
      </c>
      <c r="D94" s="70" t="s">
        <v>244</v>
      </c>
      <c r="E94" s="42">
        <v>1</v>
      </c>
      <c r="F94" s="17">
        <v>596.4</v>
      </c>
      <c r="G94" s="17">
        <f t="shared" si="4"/>
        <v>685.8599999999999</v>
      </c>
      <c r="H94" s="17">
        <f t="shared" si="3"/>
        <v>596.4</v>
      </c>
      <c r="I94" s="17">
        <f t="shared" si="5"/>
        <v>685.8599999999999</v>
      </c>
      <c r="J94" s="18"/>
      <c r="K94" s="18"/>
      <c r="L94" s="18"/>
      <c r="M94" s="18"/>
    </row>
    <row r="95" spans="1:13" ht="15">
      <c r="A95" s="25"/>
      <c r="B95" s="15" t="s">
        <v>245</v>
      </c>
      <c r="C95" s="36" t="s">
        <v>246</v>
      </c>
      <c r="D95" s="63" t="s">
        <v>247</v>
      </c>
      <c r="E95" s="42">
        <v>1</v>
      </c>
      <c r="F95" s="17">
        <v>255.6</v>
      </c>
      <c r="G95" s="17">
        <f t="shared" si="4"/>
        <v>293.94</v>
      </c>
      <c r="H95" s="17">
        <f t="shared" si="3"/>
        <v>255.6</v>
      </c>
      <c r="I95" s="17">
        <f t="shared" si="5"/>
        <v>293.94</v>
      </c>
      <c r="J95" s="18"/>
      <c r="K95" s="18"/>
      <c r="L95" s="18"/>
      <c r="M95" s="18"/>
    </row>
    <row r="96" spans="1:13" ht="34.5">
      <c r="A96" s="25"/>
      <c r="B96" s="34">
        <v>9788025119945</v>
      </c>
      <c r="C96" s="44" t="s">
        <v>248</v>
      </c>
      <c r="D96" s="63" t="s">
        <v>249</v>
      </c>
      <c r="E96" s="42">
        <v>1</v>
      </c>
      <c r="F96" s="17">
        <v>296.4</v>
      </c>
      <c r="G96" s="17">
        <f t="shared" si="4"/>
        <v>340.85999999999996</v>
      </c>
      <c r="H96" s="17">
        <f t="shared" si="3"/>
        <v>296.4</v>
      </c>
      <c r="I96" s="17">
        <f t="shared" si="5"/>
        <v>340.85999999999996</v>
      </c>
      <c r="J96" s="18"/>
      <c r="K96" s="18"/>
      <c r="L96" s="18"/>
      <c r="M96" s="18"/>
    </row>
    <row r="97" spans="1:13" ht="15">
      <c r="A97" s="25"/>
      <c r="B97" s="34">
        <v>9788025131305</v>
      </c>
      <c r="C97" s="36" t="s">
        <v>250</v>
      </c>
      <c r="D97" s="63" t="s">
        <v>251</v>
      </c>
      <c r="E97" s="42">
        <v>1</v>
      </c>
      <c r="F97" s="17">
        <v>255.6</v>
      </c>
      <c r="G97" s="17">
        <f t="shared" si="4"/>
        <v>293.94</v>
      </c>
      <c r="H97" s="17">
        <f t="shared" si="3"/>
        <v>255.6</v>
      </c>
      <c r="I97" s="17">
        <f t="shared" si="5"/>
        <v>293.94</v>
      </c>
      <c r="J97" s="18"/>
      <c r="K97" s="18"/>
      <c r="L97" s="18"/>
      <c r="M97" s="18"/>
    </row>
    <row r="98" spans="1:13" ht="15">
      <c r="A98" s="25">
        <v>2011</v>
      </c>
      <c r="B98" s="34">
        <v>9788025133866</v>
      </c>
      <c r="C98" s="44" t="s">
        <v>252</v>
      </c>
      <c r="D98" s="63" t="s">
        <v>251</v>
      </c>
      <c r="E98" s="42">
        <v>2</v>
      </c>
      <c r="F98" s="17">
        <v>230.39999999999998</v>
      </c>
      <c r="G98" s="17">
        <f t="shared" si="4"/>
        <v>264.96</v>
      </c>
      <c r="H98" s="17">
        <f t="shared" si="3"/>
        <v>460.79999999999995</v>
      </c>
      <c r="I98" s="17">
        <f t="shared" si="5"/>
        <v>529.92</v>
      </c>
      <c r="J98" s="18"/>
      <c r="K98" s="18"/>
      <c r="L98" s="18"/>
      <c r="M98" s="18"/>
    </row>
    <row r="99" spans="1:13" ht="23.25">
      <c r="A99" s="25"/>
      <c r="B99" s="34">
        <v>9788025136522</v>
      </c>
      <c r="C99" s="36" t="s">
        <v>253</v>
      </c>
      <c r="D99" s="63" t="s">
        <v>254</v>
      </c>
      <c r="E99" s="42">
        <v>2</v>
      </c>
      <c r="F99" s="17">
        <v>469.2</v>
      </c>
      <c r="G99" s="17">
        <f t="shared" si="4"/>
        <v>539.5799999999999</v>
      </c>
      <c r="H99" s="17">
        <f t="shared" si="3"/>
        <v>938.4</v>
      </c>
      <c r="I99" s="17">
        <f t="shared" si="5"/>
        <v>1079.1599999999999</v>
      </c>
      <c r="J99" s="18"/>
      <c r="K99" s="18"/>
      <c r="L99" s="18"/>
      <c r="M99" s="18"/>
    </row>
    <row r="100" spans="1:13" ht="15">
      <c r="A100" s="25"/>
      <c r="B100" s="43" t="s">
        <v>113</v>
      </c>
      <c r="C100" s="45" t="s">
        <v>114</v>
      </c>
      <c r="D100" s="70" t="s">
        <v>255</v>
      </c>
      <c r="E100" s="42">
        <v>1</v>
      </c>
      <c r="F100" s="17">
        <v>1242</v>
      </c>
      <c r="G100" s="17">
        <f t="shared" si="4"/>
        <v>1428.3</v>
      </c>
      <c r="H100" s="17">
        <f t="shared" si="3"/>
        <v>1242</v>
      </c>
      <c r="I100" s="17">
        <f t="shared" si="5"/>
        <v>1428.3</v>
      </c>
      <c r="J100" s="18"/>
      <c r="K100" s="18"/>
      <c r="L100" s="18"/>
      <c r="M100" s="18"/>
    </row>
    <row r="101" spans="1:13" ht="15">
      <c r="A101" s="25"/>
      <c r="B101" s="40" t="s">
        <v>256</v>
      </c>
      <c r="C101" s="45" t="s">
        <v>257</v>
      </c>
      <c r="D101" s="63" t="s">
        <v>258</v>
      </c>
      <c r="E101" s="42">
        <v>2</v>
      </c>
      <c r="F101" s="17">
        <v>253.2</v>
      </c>
      <c r="G101" s="17">
        <f t="shared" si="4"/>
        <v>291.17999999999995</v>
      </c>
      <c r="H101" s="17">
        <f t="shared" si="3"/>
        <v>506.4</v>
      </c>
      <c r="I101" s="17">
        <f t="shared" si="5"/>
        <v>582.3599999999999</v>
      </c>
      <c r="J101" s="18"/>
      <c r="K101" s="18"/>
      <c r="L101" s="18"/>
      <c r="M101" s="18"/>
    </row>
    <row r="102" spans="1:14" ht="15">
      <c r="A102" s="25"/>
      <c r="B102" s="43" t="s">
        <v>259</v>
      </c>
      <c r="C102" s="45" t="s">
        <v>260</v>
      </c>
      <c r="D102" s="63" t="s">
        <v>261</v>
      </c>
      <c r="E102" s="42">
        <v>1</v>
      </c>
      <c r="F102" s="17">
        <v>550.8</v>
      </c>
      <c r="G102" s="17">
        <f t="shared" si="4"/>
        <v>633.4199999999998</v>
      </c>
      <c r="H102" s="17">
        <f t="shared" si="3"/>
        <v>550.8</v>
      </c>
      <c r="I102" s="17">
        <f t="shared" si="5"/>
        <v>633.4199999999998</v>
      </c>
      <c r="J102" s="18"/>
      <c r="K102" s="18"/>
      <c r="L102" s="18"/>
      <c r="M102" s="18"/>
      <c r="N102" s="28"/>
    </row>
    <row r="103" spans="1:13" ht="15">
      <c r="A103" s="25"/>
      <c r="B103" s="40" t="s">
        <v>68</v>
      </c>
      <c r="C103" s="41" t="s">
        <v>69</v>
      </c>
      <c r="D103" s="63" t="s">
        <v>262</v>
      </c>
      <c r="E103" s="42">
        <v>1</v>
      </c>
      <c r="F103" s="17">
        <v>501.6</v>
      </c>
      <c r="G103" s="17">
        <f t="shared" si="4"/>
        <v>576.84</v>
      </c>
      <c r="H103" s="17">
        <f t="shared" si="3"/>
        <v>501.6</v>
      </c>
      <c r="I103" s="17">
        <f t="shared" si="5"/>
        <v>576.84</v>
      </c>
      <c r="J103" s="18"/>
      <c r="K103" s="18"/>
      <c r="L103" s="18"/>
      <c r="M103" s="18"/>
    </row>
    <row r="104" spans="1:13" ht="15">
      <c r="A104" s="25"/>
      <c r="B104" s="40" t="s">
        <v>263</v>
      </c>
      <c r="C104" s="41" t="s">
        <v>264</v>
      </c>
      <c r="D104" s="63" t="s">
        <v>265</v>
      </c>
      <c r="E104" s="42">
        <v>2</v>
      </c>
      <c r="F104" s="17">
        <v>559.1999999999999</v>
      </c>
      <c r="G104" s="17">
        <f t="shared" si="4"/>
        <v>643.0799999999999</v>
      </c>
      <c r="H104" s="17">
        <f t="shared" si="3"/>
        <v>1118.3999999999999</v>
      </c>
      <c r="I104" s="17">
        <f t="shared" si="5"/>
        <v>1286.1599999999999</v>
      </c>
      <c r="J104" s="18"/>
      <c r="K104" s="18"/>
      <c r="L104" s="18"/>
      <c r="M104" s="18"/>
    </row>
    <row r="105" spans="1:13" ht="15">
      <c r="A105" s="25"/>
      <c r="B105" s="43" t="s">
        <v>266</v>
      </c>
      <c r="C105" s="45" t="s">
        <v>267</v>
      </c>
      <c r="D105" s="63" t="s">
        <v>268</v>
      </c>
      <c r="E105" s="42">
        <v>2</v>
      </c>
      <c r="F105" s="17">
        <v>565.1999999999999</v>
      </c>
      <c r="G105" s="17">
        <f t="shared" si="4"/>
        <v>649.9799999999999</v>
      </c>
      <c r="H105" s="17">
        <f t="shared" si="3"/>
        <v>1130.3999999999999</v>
      </c>
      <c r="I105" s="17">
        <f t="shared" si="5"/>
        <v>1299.9599999999998</v>
      </c>
      <c r="J105" s="18"/>
      <c r="K105" s="18"/>
      <c r="L105" s="18"/>
      <c r="M105" s="18"/>
    </row>
    <row r="106" spans="1:13" ht="15">
      <c r="A106" s="25"/>
      <c r="B106" s="40" t="s">
        <v>269</v>
      </c>
      <c r="C106" s="45" t="s">
        <v>270</v>
      </c>
      <c r="D106" s="63" t="s">
        <v>268</v>
      </c>
      <c r="E106" s="42">
        <v>1</v>
      </c>
      <c r="F106" s="17">
        <v>614.4</v>
      </c>
      <c r="G106" s="17">
        <f t="shared" si="4"/>
        <v>706.56</v>
      </c>
      <c r="H106" s="17">
        <f t="shared" si="3"/>
        <v>614.4</v>
      </c>
      <c r="I106" s="17">
        <f t="shared" si="5"/>
        <v>706.56</v>
      </c>
      <c r="J106" s="18"/>
      <c r="K106" s="18"/>
      <c r="L106" s="18"/>
      <c r="M106" s="18"/>
    </row>
    <row r="107" spans="1:13" ht="15">
      <c r="A107" s="25"/>
      <c r="B107" s="43" t="s">
        <v>271</v>
      </c>
      <c r="C107" s="36" t="s">
        <v>149</v>
      </c>
      <c r="D107" s="63" t="s">
        <v>272</v>
      </c>
      <c r="E107" s="42">
        <v>3</v>
      </c>
      <c r="F107" s="17">
        <v>843.6</v>
      </c>
      <c r="G107" s="17">
        <f t="shared" si="4"/>
        <v>970.14</v>
      </c>
      <c r="H107" s="17">
        <f>SUM(E107*F107)</f>
        <v>2530.8</v>
      </c>
      <c r="I107" s="17">
        <f t="shared" si="5"/>
        <v>2910.42</v>
      </c>
      <c r="J107" s="18"/>
      <c r="K107" s="18"/>
      <c r="L107" s="18"/>
      <c r="M107" s="18"/>
    </row>
    <row r="108" spans="1:13" ht="15">
      <c r="A108" s="25"/>
      <c r="B108" s="40" t="s">
        <v>273</v>
      </c>
      <c r="C108" s="41" t="s">
        <v>274</v>
      </c>
      <c r="D108" s="63" t="s">
        <v>275</v>
      </c>
      <c r="E108" s="42">
        <v>2</v>
      </c>
      <c r="F108" s="17">
        <v>511.2</v>
      </c>
      <c r="G108" s="17">
        <f t="shared" si="4"/>
        <v>587.88</v>
      </c>
      <c r="H108" s="17">
        <f t="shared" si="3"/>
        <v>1022.4</v>
      </c>
      <c r="I108" s="17">
        <f t="shared" si="5"/>
        <v>1175.76</v>
      </c>
      <c r="J108" s="18"/>
      <c r="K108" s="18"/>
      <c r="L108" s="18"/>
      <c r="M108" s="18"/>
    </row>
    <row r="109" spans="1:13" ht="15">
      <c r="A109" s="25"/>
      <c r="B109" s="40" t="s">
        <v>276</v>
      </c>
      <c r="C109" s="41" t="s">
        <v>277</v>
      </c>
      <c r="D109" s="63" t="s">
        <v>278</v>
      </c>
      <c r="E109" s="42">
        <v>2</v>
      </c>
      <c r="F109" s="17">
        <v>1412.4</v>
      </c>
      <c r="G109" s="17">
        <f t="shared" si="4"/>
        <v>1624.26</v>
      </c>
      <c r="H109" s="17">
        <f t="shared" si="3"/>
        <v>2824.8</v>
      </c>
      <c r="I109" s="17">
        <f t="shared" si="5"/>
        <v>3248.52</v>
      </c>
      <c r="J109" s="18"/>
      <c r="K109" s="18"/>
      <c r="L109" s="18"/>
      <c r="M109" s="18"/>
    </row>
    <row r="110" spans="1:14" ht="15">
      <c r="A110" s="46"/>
      <c r="B110" s="47">
        <v>9788087104132</v>
      </c>
      <c r="C110" s="48" t="s">
        <v>279</v>
      </c>
      <c r="D110" s="72" t="s">
        <v>280</v>
      </c>
      <c r="E110" s="49">
        <v>1</v>
      </c>
      <c r="F110" s="50">
        <v>189.6</v>
      </c>
      <c r="G110" s="17">
        <f t="shared" si="4"/>
        <v>218.03999999999996</v>
      </c>
      <c r="H110" s="50">
        <f t="shared" si="3"/>
        <v>189.6</v>
      </c>
      <c r="I110" s="17">
        <f t="shared" si="5"/>
        <v>218.03999999999996</v>
      </c>
      <c r="J110" s="51"/>
      <c r="K110" s="51"/>
      <c r="L110" s="51"/>
      <c r="M110" s="51"/>
      <c r="N110" s="28"/>
    </row>
    <row r="111" spans="1:13" ht="15">
      <c r="A111" s="25"/>
      <c r="B111" s="34">
        <v>9788024741987</v>
      </c>
      <c r="C111" s="52" t="s">
        <v>281</v>
      </c>
      <c r="D111" s="63" t="s">
        <v>282</v>
      </c>
      <c r="E111" s="42">
        <v>3</v>
      </c>
      <c r="F111" s="17">
        <v>214.8</v>
      </c>
      <c r="G111" s="17">
        <f t="shared" si="4"/>
        <v>247.01999999999998</v>
      </c>
      <c r="H111" s="17">
        <f t="shared" si="3"/>
        <v>644.4000000000001</v>
      </c>
      <c r="I111" s="17">
        <f t="shared" si="5"/>
        <v>741.06</v>
      </c>
      <c r="J111" s="18"/>
      <c r="K111" s="18"/>
      <c r="L111" s="18"/>
      <c r="M111" s="18"/>
    </row>
    <row r="112" spans="1:13" ht="15">
      <c r="A112" s="25">
        <v>2010</v>
      </c>
      <c r="B112" s="53">
        <v>9788074001956</v>
      </c>
      <c r="C112" s="36" t="s">
        <v>283</v>
      </c>
      <c r="D112" s="73" t="s">
        <v>284</v>
      </c>
      <c r="E112" s="42">
        <v>2</v>
      </c>
      <c r="F112" s="17">
        <v>250.8</v>
      </c>
      <c r="G112" s="17">
        <f t="shared" si="4"/>
        <v>288.42</v>
      </c>
      <c r="H112" s="17">
        <f t="shared" si="3"/>
        <v>501.6</v>
      </c>
      <c r="I112" s="17">
        <f t="shared" si="5"/>
        <v>576.84</v>
      </c>
      <c r="J112" s="18"/>
      <c r="K112" s="18"/>
      <c r="L112" s="18"/>
      <c r="M112" s="18"/>
    </row>
    <row r="113" spans="1:13" ht="23.25">
      <c r="A113" s="25"/>
      <c r="B113" s="15" t="s">
        <v>285</v>
      </c>
      <c r="C113" s="36" t="s">
        <v>286</v>
      </c>
      <c r="D113" s="73" t="s">
        <v>287</v>
      </c>
      <c r="E113" s="42">
        <v>1</v>
      </c>
      <c r="F113" s="17">
        <v>346.8</v>
      </c>
      <c r="G113" s="17">
        <f t="shared" si="4"/>
        <v>398.82</v>
      </c>
      <c r="H113" s="17">
        <f t="shared" si="3"/>
        <v>346.8</v>
      </c>
      <c r="I113" s="17">
        <f t="shared" si="5"/>
        <v>398.82</v>
      </c>
      <c r="J113" s="18"/>
      <c r="K113" s="18"/>
      <c r="L113" s="18"/>
      <c r="M113" s="18"/>
    </row>
    <row r="114" spans="1:13" ht="15">
      <c r="A114" s="25"/>
      <c r="B114" s="53">
        <v>9788074001901</v>
      </c>
      <c r="C114" s="36" t="s">
        <v>288</v>
      </c>
      <c r="D114" s="73" t="s">
        <v>289</v>
      </c>
      <c r="E114" s="42">
        <v>1</v>
      </c>
      <c r="F114" s="17">
        <v>330</v>
      </c>
      <c r="G114" s="17">
        <f t="shared" si="4"/>
        <v>379.49999999999994</v>
      </c>
      <c r="H114" s="17">
        <f t="shared" si="3"/>
        <v>330</v>
      </c>
      <c r="I114" s="17">
        <f t="shared" si="5"/>
        <v>379.49999999999994</v>
      </c>
      <c r="J114" s="18"/>
      <c r="K114" s="18"/>
      <c r="L114" s="18"/>
      <c r="M114" s="18"/>
    </row>
    <row r="115" spans="1:13" ht="15">
      <c r="A115" s="54">
        <v>2013</v>
      </c>
      <c r="B115" s="53" t="s">
        <v>290</v>
      </c>
      <c r="C115" s="36" t="s">
        <v>291</v>
      </c>
      <c r="D115" s="73" t="s">
        <v>292</v>
      </c>
      <c r="E115" s="42">
        <v>6</v>
      </c>
      <c r="F115" s="17">
        <v>277</v>
      </c>
      <c r="G115" s="17">
        <f t="shared" si="4"/>
        <v>318.54999999999995</v>
      </c>
      <c r="H115" s="17">
        <f>SUM(E115*F115)</f>
        <v>1662</v>
      </c>
      <c r="I115" s="17">
        <f t="shared" si="5"/>
        <v>1911.2999999999997</v>
      </c>
      <c r="J115" s="18"/>
      <c r="K115" s="18"/>
      <c r="L115" s="18"/>
      <c r="M115" s="18"/>
    </row>
    <row r="116" spans="1:13" ht="23.25">
      <c r="A116" s="54">
        <v>2012</v>
      </c>
      <c r="B116" s="34">
        <v>9788087284254</v>
      </c>
      <c r="C116" s="14" t="s">
        <v>293</v>
      </c>
      <c r="D116" s="65" t="s">
        <v>294</v>
      </c>
      <c r="E116" s="37">
        <v>1</v>
      </c>
      <c r="F116" s="17">
        <v>202.8</v>
      </c>
      <c r="G116" s="17">
        <f t="shared" si="4"/>
        <v>233.22</v>
      </c>
      <c r="H116" s="17">
        <f t="shared" si="3"/>
        <v>202.8</v>
      </c>
      <c r="I116" s="17">
        <f t="shared" si="5"/>
        <v>233.22</v>
      </c>
      <c r="J116" s="18"/>
      <c r="K116" s="18"/>
      <c r="L116" s="18"/>
      <c r="M116" s="18"/>
    </row>
    <row r="117" spans="1:13" ht="15">
      <c r="A117" s="74"/>
      <c r="B117" s="74"/>
      <c r="C117" s="75"/>
      <c r="D117" s="55" t="s">
        <v>295</v>
      </c>
      <c r="E117" s="56">
        <f>SUM(E8:E116)</f>
        <v>189</v>
      </c>
      <c r="F117" s="57"/>
      <c r="G117" s="57"/>
      <c r="H117" s="57">
        <f>SUM(H8:H116)</f>
        <v>71416.80000000003</v>
      </c>
      <c r="I117" s="57">
        <f>SUM(I8:I116)</f>
        <v>82129.31999999999</v>
      </c>
      <c r="J117" s="58"/>
      <c r="K117" s="58"/>
      <c r="L117" s="58"/>
      <c r="M117" s="58"/>
    </row>
    <row r="118" ht="15">
      <c r="C118" s="59"/>
    </row>
    <row r="119" ht="15">
      <c r="C119" s="59"/>
    </row>
    <row r="120" ht="15">
      <c r="C120" s="59"/>
    </row>
    <row r="121" spans="2:3" ht="15">
      <c r="B121" s="60" t="s">
        <v>296</v>
      </c>
      <c r="C121" s="61">
        <v>71416.8</v>
      </c>
    </row>
    <row r="122" spans="2:3" ht="15">
      <c r="B122" s="60" t="s">
        <v>297</v>
      </c>
      <c r="C122" s="61">
        <f>SUM(C121*1.15)</f>
        <v>82129.31999999999</v>
      </c>
    </row>
    <row r="123" spans="2:3" ht="15">
      <c r="B123" s="60"/>
      <c r="C123" s="62"/>
    </row>
    <row r="124" spans="2:3" ht="15">
      <c r="B124" s="60" t="s">
        <v>18</v>
      </c>
      <c r="C124" s="62"/>
    </row>
    <row r="125" spans="2:3" ht="15">
      <c r="B125" s="60" t="s">
        <v>298</v>
      </c>
      <c r="C125" s="62"/>
    </row>
    <row r="126" spans="2:3" ht="15">
      <c r="B126" s="60" t="s">
        <v>20</v>
      </c>
      <c r="C126" s="62"/>
    </row>
  </sheetData>
  <mergeCells count="1">
    <mergeCell ref="A117:C117"/>
  </mergeCells>
  <hyperlinks>
    <hyperlink ref="D4" r:id="rId1" display="mailto:zichova@mendelu.cz,%20+420%20545%20136%20405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VLxDsfsLWddqAvxJvG9N6PrOPjQ=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9OD0zBbxZ7g5vQlWSAYxAULUKnM=</DigestValue>
    </Reference>
  </SignedInfo>
  <SignatureValue>k4Re04Z+7C2V4/Bmhw1WNXMa+vin2HGiCLXOot3zD1iG34Rof1NJvUdhrD2YVPHvAl41/9GzBhsI
8YsWPij9wsUd42gr1rXQciDA+eXPTcBvFUA3T+CbA4pd1oJFcrP8Qmw7w7TTJ3WZLWtNpfu8l+0i
syIFitjmG0uEipHVidy2endBzDbbR3lq4RoVHg1wU/zFjrBqZDpnNJq/GAxHYSQoHJc4ymBFeLeu
HkJIKuNgfYQDkZpV9U7pW835k4XN0tFBAGlpUch4vVJAquciV2tS6Sa9n0vDEe0+Xo4wxLvSDQrG
tBHB6lTBRwIdw8IcmQwAVCboVKSg/Y+gCRPqAA==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OOoacZrRo1/CcioMqiyl7xMV0hE=</DigestValue>
      </Reference>
      <Reference URI="/xl/sharedStrings.xml?ContentType=application/vnd.openxmlformats-officedocument.spreadsheetml.sharedStrings+xml">
        <DigestMethod Algorithm="http://www.w3.org/2000/09/xmldsig#sha1"/>
        <DigestValue>xknq86kW2zE7XkJelGFWDqkNtKs=</DigestValue>
      </Reference>
      <Reference URI="/xl/worksheets/sheet1.xml?ContentType=application/vnd.openxmlformats-officedocument.spreadsheetml.worksheet+xml">
        <DigestMethod Algorithm="http://www.w3.org/2000/09/xmldsig#sha1"/>
        <DigestValue>G7Xqgox9Vek3P0lJVtr/FhaTxZo=</DigestValue>
      </Reference>
      <Reference URI="/xl/calcChain.xml?ContentType=application/vnd.openxmlformats-officedocument.spreadsheetml.calcChain+xml">
        <DigestMethod Algorithm="http://www.w3.org/2000/09/xmldsig#sha1"/>
        <DigestValue>Gd3o3reWz4BGxfQFBpyy2oYfXYU=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TQ3PaplMMWLDVgF7aVmGmdUBlmw=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2013-08-05T12:27:19Z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2013-08-05T12:27:19Z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2013-08-02T11:52:03Z</dcterms:created>
  <dcterms:modified xsi:type="dcterms:W3CDTF">2013-08-05T12:27:07Z</dcterms:modified>
  <cp:category/>
  <cp:version/>
  <cp:contentType/>
  <cp:contentStatus/>
</cp:coreProperties>
</file>