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DNS-MU\AV_Technika-OP VVV\0022018 Multimediální zařízení PEF UI\"/>
    </mc:Choice>
  </mc:AlternateContent>
  <bookViews>
    <workbookView xWindow="0" yWindow="0" windowWidth="25200" windowHeight="11250"/>
  </bookViews>
  <sheets>
    <sheet name="Multimediální zařízení" sheetId="1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1" l="1"/>
  <c r="C49" i="11"/>
  <c r="H49" i="11"/>
  <c r="C13" i="11"/>
  <c r="C30" i="11"/>
  <c r="C75" i="11"/>
  <c r="C79" i="11"/>
  <c r="C83" i="11"/>
  <c r="C88" i="11"/>
  <c r="C21" i="11"/>
  <c r="H21" i="11"/>
  <c r="H97" i="11"/>
  <c r="H93" i="11"/>
  <c r="H102" i="11" s="1"/>
  <c r="H61" i="11"/>
  <c r="H68" i="11"/>
  <c r="H88" i="11"/>
  <c r="H83" i="11"/>
  <c r="H75" i="11"/>
  <c r="H79" i="11"/>
  <c r="H13" i="11"/>
  <c r="H30" i="11"/>
  <c r="H37" i="11"/>
</calcChain>
</file>

<file path=xl/sharedStrings.xml><?xml version="1.0" encoding="utf-8"?>
<sst xmlns="http://schemas.openxmlformats.org/spreadsheetml/2006/main" count="160" uniqueCount="110">
  <si>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</si>
  <si>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</si>
  <si>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</si>
  <si>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</si>
  <si>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</si>
  <si>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</si>
  <si>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</si>
  <si>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maximální přípustná cena</t>
  </si>
  <si>
    <t>porty</t>
  </si>
  <si>
    <t>technologie</t>
  </si>
  <si>
    <t>rozlišení</t>
  </si>
  <si>
    <t>odezva</t>
  </si>
  <si>
    <t>konektory</t>
  </si>
  <si>
    <t>ano</t>
  </si>
  <si>
    <t>interní pamět</t>
  </si>
  <si>
    <t>min. 32 GB</t>
  </si>
  <si>
    <t>Cena celkem</t>
  </si>
  <si>
    <t>Chytrá televize</t>
  </si>
  <si>
    <t>úhlopříčka</t>
  </si>
  <si>
    <t>min. 55"</t>
  </si>
  <si>
    <t>min. 4K</t>
  </si>
  <si>
    <t>podpora HDR</t>
  </si>
  <si>
    <t>technologie display</t>
  </si>
  <si>
    <t>OLED</t>
  </si>
  <si>
    <t>podporované technologie</t>
  </si>
  <si>
    <t>HbbTV, Miracast, WiDi</t>
  </si>
  <si>
    <t>I/O</t>
  </si>
  <si>
    <t>podporovaný operační systém</t>
  </si>
  <si>
    <t>macOS, iOS</t>
  </si>
  <si>
    <t>podporované formáty</t>
  </si>
  <si>
    <t xml:space="preserve">H.264, MPEG-4 </t>
  </si>
  <si>
    <t>max. výstupní rozlišení</t>
  </si>
  <si>
    <t>4K</t>
  </si>
  <si>
    <t>bezdrátové sítě</t>
  </si>
  <si>
    <t>Bluetooth, WiFi</t>
  </si>
  <si>
    <t>LAN, HDMI</t>
  </si>
  <si>
    <t>Monitor</t>
  </si>
  <si>
    <t>poměr stran</t>
  </si>
  <si>
    <t>anitireflexní úprava</t>
  </si>
  <si>
    <t>max. 5 ms</t>
  </si>
  <si>
    <t>možnost nastavení</t>
  </si>
  <si>
    <t>Podpora VESA</t>
  </si>
  <si>
    <t>Polohovatelný stolní držák na LCD</t>
  </si>
  <si>
    <t>nosnost</t>
  </si>
  <si>
    <t>min. 11 kg</t>
  </si>
  <si>
    <t>podporovaná velikost obrazovek</t>
  </si>
  <si>
    <t>min. 27"</t>
  </si>
  <si>
    <t>možnosti otáčení</t>
  </si>
  <si>
    <t>natáčet v rozsahu 360°, naklápět až 75°</t>
  </si>
  <si>
    <t>možnosti posunu</t>
  </si>
  <si>
    <t>ve všech směrech alespoň o 50 cm</t>
  </si>
  <si>
    <t>úchyt zařízení</t>
  </si>
  <si>
    <t>VESA 75 x 75 / 100 x 100 / 200 x 100 / 200 x 200</t>
  </si>
  <si>
    <t>Polohovatelný stolní držák na 2 LCD</t>
  </si>
  <si>
    <t>min. 18 kg</t>
  </si>
  <si>
    <t>min. 2 x 27"</t>
  </si>
  <si>
    <t>VESA 75 x 75 / 100 x 100</t>
  </si>
  <si>
    <t>Inteligentní reproduktor kompatibilní s Google Assistant</t>
  </si>
  <si>
    <t>vlastnosti</t>
  </si>
  <si>
    <t>mikrofon, vestavěný reproduktor</t>
  </si>
  <si>
    <t>podpora pro asistenta</t>
  </si>
  <si>
    <t>Google Assistant</t>
  </si>
  <si>
    <t>Inteligentní reproduktor kompatibilní s Alexa</t>
  </si>
  <si>
    <t>Alexa</t>
  </si>
  <si>
    <t>Kabel HDMI propojovací</t>
  </si>
  <si>
    <t xml:space="preserve">délka </t>
  </si>
  <si>
    <t>2 m</t>
  </si>
  <si>
    <t>HDMI M - HDMI M</t>
  </si>
  <si>
    <t>podpora</t>
  </si>
  <si>
    <t>HDMI 2.0 nebo novější, UHD 4K, ethernet</t>
  </si>
  <si>
    <t>1 m</t>
  </si>
  <si>
    <t>redukce USB-C - HDMI</t>
  </si>
  <si>
    <t>podporované rozlišení</t>
  </si>
  <si>
    <t>USB-C 3.1 - HDMI</t>
  </si>
  <si>
    <t>redukce USB-C - VGA</t>
  </si>
  <si>
    <t>Full HD</t>
  </si>
  <si>
    <t>USB-C 3.1 - VGA (D-SUB)</t>
  </si>
  <si>
    <t>Multimediální centrum pro bezdrátový přenos obrazu a zvuku ve 4K</t>
  </si>
  <si>
    <t>Multimediální centrum pro bezdrátový přenos obrazu a zvuku ve Full HD</t>
  </si>
  <si>
    <t>macOS, iOS, Android, Windows</t>
  </si>
  <si>
    <t>WiFi</t>
  </si>
  <si>
    <t>software pro streamování</t>
  </si>
  <si>
    <t>musí být dostupný zdarma pro uvedené platformy</t>
  </si>
  <si>
    <t>HDMI, USB (napájecí)</t>
  </si>
  <si>
    <t>Projektor</t>
  </si>
  <si>
    <t>automatická korekce lichoběžníkového zkreslení</t>
  </si>
  <si>
    <t>projekční vzdálenost</t>
  </si>
  <si>
    <t>2-2,5m</t>
  </si>
  <si>
    <t>3LCD</t>
  </si>
  <si>
    <t>optický zoom</t>
  </si>
  <si>
    <t>min. 1,5</t>
  </si>
  <si>
    <t>min. 2x HDMI</t>
  </si>
  <si>
    <t>velikost projekce</t>
  </si>
  <si>
    <t>min. 70" při vzdálenosti 2 m</t>
  </si>
  <si>
    <t xml:space="preserve">svítivost </t>
  </si>
  <si>
    <t>kontrastní poměr</t>
  </si>
  <si>
    <t>přílušenství</t>
  </si>
  <si>
    <t>náhradní originální lampa</t>
  </si>
  <si>
    <t>HDMI 2.0 nebo novější, UHD 4K</t>
  </si>
  <si>
    <t>min. HDMI 2.0, min. USB 2.0, USB 3.0 nebo 3.1, sluchátkový výstup, Digitální optický/Digitální audio výstup, LAN</t>
  </si>
  <si>
    <t>min. 1920 x 1080</t>
  </si>
  <si>
    <t>min. 3 800 ANSI</t>
  </si>
  <si>
    <t>min. 10 000:1</t>
  </si>
  <si>
    <t>záruka min. 24 měsíců se zásahem technika do druhého pracovního dne, dopravu od odběratele a zpět zajišťuje dodavatel, záruka poskytovaná výrobcem</t>
  </si>
  <si>
    <t>Technické požadavky</t>
  </si>
  <si>
    <t>Dodavatel musí vyplnit všechna žlutě podbarvená pole. Dodavatel musí rovněž uvést i nabídkovou cenu za kus u každé položky (oranžové pole).</t>
  </si>
  <si>
    <t>min. 3840 × 2160</t>
  </si>
  <si>
    <t>min. HDMI, DisplayPort, USB 3.1, audio výstup, USB-C (data, nabíjení min. 50 W)</t>
  </si>
  <si>
    <t>výškové</t>
  </si>
  <si>
    <t>IPS, bar. hloubka min. 10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</si>
</sst>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/>
    <xf numFmtId="0" fontId="0" fillId="2" borderId="1" xfId="0" applyFill="1" applyBorder="1" applyAlignment="1">
      <alignment wrapText="1"/>
    </xf>
    <xf numFmtId="0" fontId="0" fillId="6" borderId="2" xfId="0" applyFill="1" applyBorder="1" applyProtection="1">
      <protection locked="0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2" borderId="1" xfId="0" applyFont="1" applyFill="1" applyBorder="1"/>
    <xf numFmtId="3" fontId="0" fillId="5" borderId="2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8" xfId="0" applyNumberFormat="1" applyFill="1" applyBorder="1"/>
    <xf numFmtId="3" fontId="3" fillId="2" borderId="1" xfId="0" applyNumberFormat="1" applyFont="1" applyFill="1" applyBorder="1"/>
    <xf numFmtId="0" fontId="0" fillId="3" borderId="0" xfId="0" applyFill="1" applyBorder="1" applyAlignment="1" applyProtection="1">
      <alignment horizontal="left" vertical="top" wrapText="1"/>
      <protection locked="0"/>
    </xf>
    <xf numFmtId="20" fontId="3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/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0" xfId="0" applyFill="1" applyBorder="1"/>
    <xf numFmtId="3" fontId="0" fillId="5" borderId="0" xfId="0" applyNumberFormat="1" applyFill="1" applyBorder="1"/>
    <xf numFmtId="0" fontId="1" fillId="4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3" borderId="0" xfId="0" applyFill="1" applyBorder="1" applyAlignment="1" applyProtection="1">
      <alignment horizontal="left" vertical="top"/>
      <protection locked="0"/>
    </xf>
    <xf numFmtId="3" fontId="0" fillId="5" borderId="0" xfId="0" applyNumberForma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6" fillId="0" borderId="0" xfId="0" applyFont="1" applyAlignment="1"/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1" fillId="7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wrapText="1"/>
    </xf>
    <xf numFmtId="0" fontId="0" fillId="0" borderId="9" xfId="0" applyBorder="1" applyAlignment="1"/>
  </cellXfs>
  <cellStyles count="2">
    <cellStyle name="Hyperlink" xfId="1"/>
    <cellStyle name="Normální" xfId="0" builtinId="0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16" workbookViewId="0">
      <selection activeCell="H33" sqref="H33"/>
    </sheetView>
  </sheetViews>
  <sheetFormatPr defaultColWidth="8.7109375" defaultRowHeight="15" x14ac:dyDescent="0.25"/>
  <cols>
    <col min="1" max="1" width="31.140625" customWidth="1"/>
    <col min="2" max="2" width="28.42578125" customWidth="1"/>
    <col min="3" max="3" width="54.7109375" customWidth="1"/>
    <col min="4" max="4" width="23.7109375" customWidth="1"/>
    <col min="5" max="5" width="26.42578125" customWidth="1"/>
    <col min="6" max="6" width="24.42578125" customWidth="1"/>
  </cols>
  <sheetData>
    <row r="1" spans="1:8" ht="18.75" x14ac:dyDescent="0.3">
      <c r="A1" s="31" t="s">
        <v>104</v>
      </c>
      <c r="B1" s="31"/>
    </row>
    <row r="2" spans="1:8" x14ac:dyDescent="0.25">
      <c r="A2" s="1"/>
    </row>
    <row r="3" spans="1:8" ht="15.75" x14ac:dyDescent="0.25">
      <c r="A3" s="46" t="s">
        <v>105</v>
      </c>
      <c r="B3" s="46"/>
      <c r="C3" s="46"/>
      <c r="D3" s="46"/>
      <c r="E3" s="47"/>
      <c r="F3" s="47"/>
    </row>
    <row r="4" spans="1:8" x14ac:dyDescent="0.25">
      <c r="A4" s="37" t="s">
        <v>0</v>
      </c>
      <c r="B4" s="37"/>
      <c r="C4" s="37"/>
      <c r="D4" s="37" t="s">
        <v>1</v>
      </c>
      <c r="E4" s="37"/>
      <c r="F4" s="37"/>
      <c r="G4" s="37"/>
      <c r="H4" s="37"/>
    </row>
    <row r="5" spans="1:8" x14ac:dyDescent="0.25">
      <c r="A5" s="38" t="s">
        <v>2</v>
      </c>
      <c r="B5" s="38"/>
      <c r="C5" s="38"/>
      <c r="D5" s="36"/>
      <c r="E5" s="36"/>
      <c r="F5" s="36"/>
      <c r="G5" s="36"/>
      <c r="H5" s="36"/>
    </row>
    <row r="6" spans="1:8" ht="15.95" customHeight="1" x14ac:dyDescent="0.25">
      <c r="A6" s="39" t="s">
        <v>103</v>
      </c>
      <c r="B6" s="40"/>
      <c r="C6" s="41"/>
      <c r="D6" s="42"/>
      <c r="E6" s="43"/>
      <c r="F6" s="43"/>
      <c r="G6" s="43"/>
      <c r="H6" s="44"/>
    </row>
    <row r="7" spans="1:8" x14ac:dyDescent="0.25">
      <c r="A7" s="38" t="s">
        <v>3</v>
      </c>
      <c r="B7" s="38"/>
      <c r="C7" s="38"/>
      <c r="D7" s="36"/>
      <c r="E7" s="36"/>
      <c r="F7" s="36"/>
      <c r="G7" s="36"/>
      <c r="H7" s="36"/>
    </row>
    <row r="8" spans="1:8" x14ac:dyDescent="0.25">
      <c r="A8" s="39" t="s">
        <v>4</v>
      </c>
      <c r="B8" s="40"/>
      <c r="C8" s="41"/>
      <c r="D8" s="36"/>
      <c r="E8" s="36"/>
      <c r="F8" s="36"/>
      <c r="G8" s="36"/>
      <c r="H8" s="36"/>
    </row>
    <row r="9" spans="1:8" x14ac:dyDescent="0.25">
      <c r="A9" s="39" t="s">
        <v>5</v>
      </c>
      <c r="B9" s="40"/>
      <c r="C9" s="41"/>
      <c r="D9" s="36"/>
      <c r="E9" s="36"/>
      <c r="F9" s="36"/>
      <c r="G9" s="36"/>
      <c r="H9" s="36"/>
    </row>
    <row r="10" spans="1:8" x14ac:dyDescent="0.25">
      <c r="A10" s="38" t="s">
        <v>6</v>
      </c>
      <c r="B10" s="38"/>
      <c r="C10" s="38"/>
      <c r="D10" s="36"/>
      <c r="E10" s="36"/>
      <c r="F10" s="36"/>
      <c r="G10" s="36"/>
      <c r="H10" s="36"/>
    </row>
    <row r="11" spans="1:8" x14ac:dyDescent="0.25">
      <c r="A11" s="1"/>
    </row>
    <row r="13" spans="1:8" ht="15" customHeight="1" x14ac:dyDescent="0.25">
      <c r="A13" s="32" t="s">
        <v>17</v>
      </c>
      <c r="B13" s="11" t="s">
        <v>7</v>
      </c>
      <c r="C13" s="28">
        <f>41314</f>
        <v>41314</v>
      </c>
      <c r="D13" s="4"/>
      <c r="E13" s="34"/>
      <c r="F13" s="5"/>
      <c r="G13" s="6">
        <v>5</v>
      </c>
      <c r="H13" s="7">
        <f>F13*G13</f>
        <v>0</v>
      </c>
    </row>
    <row r="14" spans="1:8" x14ac:dyDescent="0.25">
      <c r="A14" s="33"/>
      <c r="B14" s="12" t="s">
        <v>18</v>
      </c>
      <c r="C14" s="13" t="s">
        <v>19</v>
      </c>
      <c r="D14" s="4"/>
      <c r="E14" s="35"/>
      <c r="F14" s="9"/>
      <c r="G14" s="9"/>
      <c r="H14" s="9"/>
    </row>
    <row r="15" spans="1:8" x14ac:dyDescent="0.25">
      <c r="A15" s="33"/>
      <c r="B15" s="12" t="s">
        <v>10</v>
      </c>
      <c r="C15" s="13" t="s">
        <v>20</v>
      </c>
      <c r="D15" s="4"/>
      <c r="E15" s="35"/>
      <c r="F15" s="9"/>
      <c r="G15" s="9"/>
      <c r="H15" s="9"/>
    </row>
    <row r="16" spans="1:8" x14ac:dyDescent="0.25">
      <c r="A16" s="33"/>
      <c r="B16" s="12" t="s">
        <v>21</v>
      </c>
      <c r="C16" s="13" t="s">
        <v>13</v>
      </c>
      <c r="D16" s="4"/>
      <c r="E16" s="35"/>
      <c r="F16" s="9"/>
      <c r="G16" s="9"/>
      <c r="H16" s="9"/>
    </row>
    <row r="17" spans="1:8" x14ac:dyDescent="0.25">
      <c r="A17" s="33"/>
      <c r="B17" s="12" t="s">
        <v>22</v>
      </c>
      <c r="C17" s="13" t="s">
        <v>23</v>
      </c>
      <c r="D17" s="4"/>
      <c r="E17" s="35"/>
      <c r="F17" s="9"/>
      <c r="G17" s="9"/>
      <c r="H17" s="9"/>
    </row>
    <row r="18" spans="1:8" x14ac:dyDescent="0.25">
      <c r="A18" s="33"/>
      <c r="B18" s="12" t="s">
        <v>24</v>
      </c>
      <c r="C18" s="13" t="s">
        <v>25</v>
      </c>
      <c r="D18" s="4"/>
      <c r="E18" s="35"/>
      <c r="F18" s="9"/>
      <c r="G18" s="9"/>
      <c r="H18" s="9"/>
    </row>
    <row r="19" spans="1:8" ht="30" x14ac:dyDescent="0.25">
      <c r="A19" s="33"/>
      <c r="B19" s="10" t="s">
        <v>26</v>
      </c>
      <c r="C19" s="8" t="s">
        <v>99</v>
      </c>
      <c r="D19" s="4"/>
      <c r="E19" s="35"/>
      <c r="F19" s="9"/>
      <c r="G19" s="9"/>
      <c r="H19" s="9"/>
    </row>
    <row r="21" spans="1:8" x14ac:dyDescent="0.25">
      <c r="A21" s="32" t="s">
        <v>77</v>
      </c>
      <c r="B21" s="11" t="s">
        <v>7</v>
      </c>
      <c r="C21" s="28">
        <f>4289</f>
        <v>4289</v>
      </c>
      <c r="D21" s="4"/>
      <c r="E21" s="34"/>
      <c r="F21" s="5"/>
      <c r="G21" s="6">
        <v>3</v>
      </c>
      <c r="H21" s="7">
        <f>F21*G21</f>
        <v>0</v>
      </c>
    </row>
    <row r="22" spans="1:8" x14ac:dyDescent="0.25">
      <c r="A22" s="33"/>
      <c r="B22" s="12" t="s">
        <v>27</v>
      </c>
      <c r="C22" s="13" t="s">
        <v>28</v>
      </c>
      <c r="D22" s="4"/>
      <c r="E22" s="35"/>
      <c r="F22" s="9"/>
      <c r="G22" s="9"/>
      <c r="H22" s="9"/>
    </row>
    <row r="23" spans="1:8" x14ac:dyDescent="0.25">
      <c r="A23" s="33"/>
      <c r="B23" s="12" t="s">
        <v>29</v>
      </c>
      <c r="C23" s="13" t="s">
        <v>30</v>
      </c>
      <c r="D23" s="4"/>
      <c r="E23" s="35"/>
      <c r="F23" s="9"/>
      <c r="G23" s="9"/>
      <c r="H23" s="9"/>
    </row>
    <row r="24" spans="1:8" x14ac:dyDescent="0.25">
      <c r="A24" s="33"/>
      <c r="B24" s="12" t="s">
        <v>31</v>
      </c>
      <c r="C24" s="13" t="s">
        <v>32</v>
      </c>
      <c r="D24" s="4"/>
      <c r="E24" s="35"/>
      <c r="F24" s="9"/>
      <c r="G24" s="9"/>
      <c r="H24" s="9"/>
    </row>
    <row r="25" spans="1:8" x14ac:dyDescent="0.25">
      <c r="A25" s="33"/>
      <c r="B25" s="12" t="s">
        <v>21</v>
      </c>
      <c r="C25" s="13" t="s">
        <v>13</v>
      </c>
      <c r="D25" s="4"/>
      <c r="E25" s="35"/>
      <c r="F25" s="9"/>
      <c r="G25" s="9"/>
      <c r="H25" s="9"/>
    </row>
    <row r="26" spans="1:8" x14ac:dyDescent="0.25">
      <c r="A26" s="33"/>
      <c r="B26" s="12" t="s">
        <v>14</v>
      </c>
      <c r="C26" s="13" t="s">
        <v>15</v>
      </c>
      <c r="D26" s="4"/>
      <c r="E26" s="35"/>
      <c r="F26" s="9"/>
      <c r="G26" s="9"/>
      <c r="H26" s="9"/>
    </row>
    <row r="27" spans="1:8" x14ac:dyDescent="0.25">
      <c r="A27" s="33"/>
      <c r="B27" s="12" t="s">
        <v>33</v>
      </c>
      <c r="C27" s="13" t="s">
        <v>34</v>
      </c>
      <c r="D27" s="4"/>
      <c r="E27" s="35"/>
      <c r="F27" s="9"/>
      <c r="G27" s="9"/>
      <c r="H27" s="9"/>
    </row>
    <row r="28" spans="1:8" x14ac:dyDescent="0.25">
      <c r="A28" s="33"/>
      <c r="B28" s="10" t="s">
        <v>8</v>
      </c>
      <c r="C28" s="8" t="s">
        <v>35</v>
      </c>
      <c r="D28" s="4"/>
      <c r="E28" s="35"/>
      <c r="F28" s="9"/>
      <c r="G28" s="9"/>
      <c r="H28" s="9"/>
    </row>
    <row r="30" spans="1:8" x14ac:dyDescent="0.25">
      <c r="A30" s="32" t="s">
        <v>78</v>
      </c>
      <c r="B30" s="11" t="s">
        <v>7</v>
      </c>
      <c r="C30" s="28">
        <f>1100</f>
        <v>1100</v>
      </c>
      <c r="D30" s="4"/>
      <c r="E30" s="34"/>
      <c r="F30" s="5"/>
      <c r="G30" s="6">
        <v>4</v>
      </c>
      <c r="H30" s="7">
        <f>F30*G30</f>
        <v>0</v>
      </c>
    </row>
    <row r="31" spans="1:8" x14ac:dyDescent="0.25">
      <c r="A31" s="33"/>
      <c r="B31" s="12" t="s">
        <v>27</v>
      </c>
      <c r="C31" s="13" t="s">
        <v>79</v>
      </c>
      <c r="D31" s="4"/>
      <c r="E31" s="35"/>
      <c r="F31" s="9"/>
      <c r="G31" s="9"/>
      <c r="H31" s="9"/>
    </row>
    <row r="32" spans="1:8" x14ac:dyDescent="0.25">
      <c r="A32" s="33"/>
      <c r="B32" s="12" t="s">
        <v>81</v>
      </c>
      <c r="C32" s="13" t="s">
        <v>82</v>
      </c>
      <c r="D32" s="4"/>
      <c r="E32" s="35"/>
      <c r="F32" s="9"/>
      <c r="G32" s="9"/>
      <c r="H32" s="9"/>
    </row>
    <row r="33" spans="1:8" x14ac:dyDescent="0.25">
      <c r="A33" s="33"/>
      <c r="B33" s="12" t="s">
        <v>31</v>
      </c>
      <c r="C33" s="13" t="s">
        <v>75</v>
      </c>
      <c r="D33" s="4"/>
      <c r="E33" s="35"/>
      <c r="F33" s="9"/>
      <c r="G33" s="9"/>
      <c r="H33" s="9"/>
    </row>
    <row r="34" spans="1:8" x14ac:dyDescent="0.25">
      <c r="A34" s="33"/>
      <c r="B34" s="12" t="s">
        <v>33</v>
      </c>
      <c r="C34" s="13" t="s">
        <v>80</v>
      </c>
      <c r="D34" s="4"/>
      <c r="E34" s="35"/>
      <c r="F34" s="9"/>
      <c r="G34" s="9"/>
      <c r="H34" s="9"/>
    </row>
    <row r="35" spans="1:8" x14ac:dyDescent="0.25">
      <c r="A35" s="33"/>
      <c r="B35" s="10" t="s">
        <v>8</v>
      </c>
      <c r="C35" s="8" t="s">
        <v>83</v>
      </c>
      <c r="D35" s="4"/>
      <c r="E35" s="35"/>
      <c r="F35" s="9"/>
      <c r="G35" s="9"/>
      <c r="H35" s="9"/>
    </row>
    <row r="37" spans="1:8" ht="15" customHeight="1" x14ac:dyDescent="0.25">
      <c r="A37" s="32" t="s">
        <v>36</v>
      </c>
      <c r="B37" s="11" t="s">
        <v>7</v>
      </c>
      <c r="C37" s="28">
        <f>14460</f>
        <v>14460</v>
      </c>
      <c r="D37" s="4"/>
      <c r="E37" s="34"/>
      <c r="F37" s="5"/>
      <c r="G37" s="6">
        <v>19</v>
      </c>
      <c r="H37" s="7">
        <f>F37*G37</f>
        <v>0</v>
      </c>
    </row>
    <row r="38" spans="1:8" x14ac:dyDescent="0.25">
      <c r="A38" s="33"/>
      <c r="B38" s="12" t="s">
        <v>18</v>
      </c>
      <c r="C38" s="13" t="s">
        <v>46</v>
      </c>
      <c r="D38" s="4"/>
      <c r="E38" s="35"/>
      <c r="F38" s="9"/>
      <c r="G38" s="9"/>
      <c r="H38" s="9"/>
    </row>
    <row r="39" spans="1:8" x14ac:dyDescent="0.25">
      <c r="A39" s="33"/>
      <c r="B39" s="12" t="s">
        <v>37</v>
      </c>
      <c r="C39" s="19">
        <v>0.67291666666666661</v>
      </c>
      <c r="D39" s="4"/>
      <c r="E39" s="35"/>
      <c r="F39" s="9"/>
      <c r="G39" s="9"/>
      <c r="H39" s="9"/>
    </row>
    <row r="40" spans="1:8" x14ac:dyDescent="0.25">
      <c r="A40" s="33"/>
      <c r="B40" s="12" t="s">
        <v>10</v>
      </c>
      <c r="C40" s="13" t="s">
        <v>106</v>
      </c>
      <c r="D40" s="4"/>
      <c r="E40" s="35"/>
      <c r="F40" s="9"/>
      <c r="G40" s="9"/>
      <c r="H40" s="9"/>
    </row>
    <row r="41" spans="1:8" x14ac:dyDescent="0.25">
      <c r="A41" s="33"/>
      <c r="B41" s="12" t="s">
        <v>9</v>
      </c>
      <c r="C41" s="13" t="s">
        <v>109</v>
      </c>
      <c r="D41" s="4"/>
      <c r="E41" s="35"/>
      <c r="F41" s="9"/>
      <c r="G41" s="9"/>
      <c r="H41" s="9"/>
    </row>
    <row r="42" spans="1:8" x14ac:dyDescent="0.25">
      <c r="A42" s="33"/>
      <c r="B42" s="12" t="s">
        <v>21</v>
      </c>
      <c r="C42" s="13" t="s">
        <v>13</v>
      </c>
      <c r="D42" s="4"/>
      <c r="E42" s="35"/>
      <c r="F42" s="9"/>
      <c r="G42" s="9"/>
      <c r="H42" s="9"/>
    </row>
    <row r="43" spans="1:8" x14ac:dyDescent="0.25">
      <c r="A43" s="33"/>
      <c r="B43" s="12" t="s">
        <v>38</v>
      </c>
      <c r="C43" s="13" t="s">
        <v>13</v>
      </c>
      <c r="D43" s="4"/>
      <c r="E43" s="35"/>
      <c r="F43" s="9"/>
      <c r="G43" s="9"/>
      <c r="H43" s="9"/>
    </row>
    <row r="44" spans="1:8" x14ac:dyDescent="0.25">
      <c r="A44" s="33"/>
      <c r="B44" s="12" t="s">
        <v>11</v>
      </c>
      <c r="C44" s="13" t="s">
        <v>39</v>
      </c>
      <c r="D44" s="4"/>
      <c r="E44" s="35"/>
      <c r="F44" s="9"/>
      <c r="G44" s="9"/>
      <c r="H44" s="9"/>
    </row>
    <row r="45" spans="1:8" x14ac:dyDescent="0.25">
      <c r="A45" s="33"/>
      <c r="B45" s="12" t="s">
        <v>40</v>
      </c>
      <c r="C45" s="13" t="s">
        <v>108</v>
      </c>
      <c r="D45" s="4"/>
      <c r="E45" s="35"/>
      <c r="F45" s="9"/>
      <c r="G45" s="9"/>
      <c r="H45" s="9"/>
    </row>
    <row r="46" spans="1:8" x14ac:dyDescent="0.25">
      <c r="A46" s="33"/>
      <c r="B46" s="12" t="s">
        <v>41</v>
      </c>
      <c r="C46" s="13" t="s">
        <v>13</v>
      </c>
      <c r="D46" s="4"/>
      <c r="E46" s="35"/>
      <c r="F46" s="9"/>
      <c r="G46" s="9"/>
      <c r="H46" s="9"/>
    </row>
    <row r="47" spans="1:8" ht="30" x14ac:dyDescent="0.25">
      <c r="A47" s="33"/>
      <c r="B47" s="10" t="s">
        <v>8</v>
      </c>
      <c r="C47" s="8" t="s">
        <v>107</v>
      </c>
      <c r="D47" s="4"/>
      <c r="E47" s="35"/>
      <c r="F47" s="9"/>
      <c r="G47" s="9"/>
      <c r="H47" s="9"/>
    </row>
    <row r="49" spans="1:8" x14ac:dyDescent="0.25">
      <c r="A49" s="32" t="s">
        <v>84</v>
      </c>
      <c r="B49" s="11" t="s">
        <v>7</v>
      </c>
      <c r="C49" s="28">
        <f>25000</f>
        <v>25000</v>
      </c>
      <c r="D49" s="4"/>
      <c r="E49" s="34"/>
      <c r="F49" s="5"/>
      <c r="G49" s="6">
        <v>1</v>
      </c>
      <c r="H49" s="7">
        <f>F49*G49</f>
        <v>0</v>
      </c>
    </row>
    <row r="50" spans="1:8" x14ac:dyDescent="0.25">
      <c r="A50" s="33"/>
      <c r="B50" s="12" t="s">
        <v>86</v>
      </c>
      <c r="C50" s="13" t="s">
        <v>87</v>
      </c>
      <c r="D50" s="4"/>
      <c r="E50" s="35"/>
      <c r="F50" s="9"/>
      <c r="G50" s="9"/>
      <c r="H50" s="9"/>
    </row>
    <row r="51" spans="1:8" x14ac:dyDescent="0.25">
      <c r="A51" s="33"/>
      <c r="B51" s="12" t="s">
        <v>85</v>
      </c>
      <c r="C51" s="19" t="s">
        <v>13</v>
      </c>
      <c r="D51" s="4"/>
      <c r="E51" s="35"/>
      <c r="F51" s="9"/>
      <c r="G51" s="9"/>
      <c r="H51" s="9"/>
    </row>
    <row r="52" spans="1:8" x14ac:dyDescent="0.25">
      <c r="A52" s="33"/>
      <c r="B52" s="12" t="s">
        <v>10</v>
      </c>
      <c r="C52" s="13" t="s">
        <v>100</v>
      </c>
      <c r="D52" s="4"/>
      <c r="E52" s="35"/>
      <c r="F52" s="9"/>
      <c r="G52" s="9"/>
      <c r="H52" s="9"/>
    </row>
    <row r="53" spans="1:8" x14ac:dyDescent="0.25">
      <c r="A53" s="33"/>
      <c r="B53" s="12" t="s">
        <v>9</v>
      </c>
      <c r="C53" s="13" t="s">
        <v>88</v>
      </c>
      <c r="D53" s="4"/>
      <c r="E53" s="35"/>
      <c r="F53" s="9"/>
      <c r="G53" s="9"/>
      <c r="H53" s="9"/>
    </row>
    <row r="54" spans="1:8" x14ac:dyDescent="0.25">
      <c r="A54" s="33"/>
      <c r="B54" s="12" t="s">
        <v>89</v>
      </c>
      <c r="C54" s="13" t="s">
        <v>90</v>
      </c>
      <c r="D54" s="4"/>
      <c r="E54" s="35"/>
      <c r="F54" s="9"/>
      <c r="G54" s="9"/>
      <c r="H54" s="9"/>
    </row>
    <row r="55" spans="1:8" x14ac:dyDescent="0.25">
      <c r="A55" s="33"/>
      <c r="B55" t="s">
        <v>92</v>
      </c>
      <c r="C55" s="13" t="s">
        <v>93</v>
      </c>
      <c r="D55" s="4"/>
      <c r="E55" s="35"/>
      <c r="F55" s="9"/>
      <c r="G55" s="9"/>
      <c r="H55" s="9"/>
    </row>
    <row r="56" spans="1:8" x14ac:dyDescent="0.25">
      <c r="A56" s="33"/>
      <c r="B56" s="12" t="s">
        <v>94</v>
      </c>
      <c r="C56" s="13" t="s">
        <v>101</v>
      </c>
      <c r="D56" s="4"/>
      <c r="E56" s="35"/>
      <c r="F56" s="9"/>
      <c r="G56" s="9"/>
      <c r="H56" s="9"/>
    </row>
    <row r="57" spans="1:8" x14ac:dyDescent="0.25">
      <c r="A57" s="33"/>
      <c r="B57" s="12" t="s">
        <v>95</v>
      </c>
      <c r="C57" s="13" t="s">
        <v>102</v>
      </c>
      <c r="D57" s="4"/>
      <c r="E57" s="35"/>
      <c r="F57" s="9"/>
      <c r="G57" s="9"/>
      <c r="H57" s="9"/>
    </row>
    <row r="58" spans="1:8" x14ac:dyDescent="0.25">
      <c r="A58" s="33"/>
      <c r="B58" s="10" t="s">
        <v>8</v>
      </c>
      <c r="C58" s="8" t="s">
        <v>91</v>
      </c>
      <c r="D58" s="4"/>
      <c r="E58" s="35"/>
      <c r="F58" s="9"/>
      <c r="G58" s="9"/>
      <c r="H58" s="9"/>
    </row>
    <row r="59" spans="1:8" x14ac:dyDescent="0.25">
      <c r="A59" s="33"/>
      <c r="B59" s="10" t="s">
        <v>96</v>
      </c>
      <c r="C59" s="8" t="s">
        <v>97</v>
      </c>
      <c r="D59" s="4"/>
      <c r="E59" s="35"/>
      <c r="F59" s="9"/>
      <c r="G59" s="9"/>
      <c r="H59" s="9"/>
    </row>
    <row r="61" spans="1:8" x14ac:dyDescent="0.25">
      <c r="A61" s="32" t="s">
        <v>42</v>
      </c>
      <c r="B61" s="11" t="s">
        <v>7</v>
      </c>
      <c r="C61" s="28">
        <v>5500</v>
      </c>
      <c r="D61" s="4"/>
      <c r="E61" s="4"/>
      <c r="F61" s="5"/>
      <c r="G61" s="6">
        <v>4</v>
      </c>
      <c r="H61" s="7">
        <f>F61*G61</f>
        <v>0</v>
      </c>
    </row>
    <row r="62" spans="1:8" x14ac:dyDescent="0.25">
      <c r="A62" s="33"/>
      <c r="B62" s="10" t="s">
        <v>43</v>
      </c>
      <c r="C62" s="20" t="s">
        <v>44</v>
      </c>
      <c r="D62" s="4"/>
      <c r="E62" s="4"/>
      <c r="F62" s="9"/>
      <c r="G62" s="9"/>
      <c r="H62" s="9"/>
    </row>
    <row r="63" spans="1:8" x14ac:dyDescent="0.25">
      <c r="A63" s="33"/>
      <c r="B63" s="10" t="s">
        <v>45</v>
      </c>
      <c r="C63" s="20" t="s">
        <v>46</v>
      </c>
      <c r="D63" s="4"/>
      <c r="E63" s="4"/>
      <c r="F63" s="9"/>
      <c r="G63" s="9"/>
      <c r="H63" s="9"/>
    </row>
    <row r="64" spans="1:8" x14ac:dyDescent="0.25">
      <c r="A64" s="33"/>
      <c r="B64" s="10" t="s">
        <v>47</v>
      </c>
      <c r="C64" s="20" t="s">
        <v>48</v>
      </c>
      <c r="D64" s="4"/>
      <c r="E64" s="4"/>
      <c r="F64" s="9"/>
      <c r="G64" s="9"/>
      <c r="H64" s="9"/>
    </row>
    <row r="65" spans="1:8" x14ac:dyDescent="0.25">
      <c r="A65" s="33"/>
      <c r="B65" s="10" t="s">
        <v>49</v>
      </c>
      <c r="C65" s="20" t="s">
        <v>50</v>
      </c>
      <c r="D65" s="4"/>
      <c r="E65" s="4"/>
      <c r="F65" s="9"/>
      <c r="G65" s="9"/>
      <c r="H65" s="9"/>
    </row>
    <row r="66" spans="1:8" x14ac:dyDescent="0.25">
      <c r="A66" s="33"/>
      <c r="B66" s="10" t="s">
        <v>51</v>
      </c>
      <c r="C66" s="20" t="s">
        <v>52</v>
      </c>
      <c r="D66" s="4"/>
      <c r="E66" s="4"/>
      <c r="F66" s="9"/>
      <c r="G66" s="9"/>
      <c r="H66" s="9"/>
    </row>
    <row r="68" spans="1:8" x14ac:dyDescent="0.25">
      <c r="A68" s="32" t="s">
        <v>53</v>
      </c>
      <c r="B68" s="11" t="s">
        <v>7</v>
      </c>
      <c r="C68" s="28">
        <v>6200</v>
      </c>
      <c r="D68" s="4"/>
      <c r="E68" s="4"/>
      <c r="F68" s="5"/>
      <c r="G68" s="6">
        <v>4</v>
      </c>
      <c r="H68" s="7">
        <f>F68*G68</f>
        <v>0</v>
      </c>
    </row>
    <row r="69" spans="1:8" x14ac:dyDescent="0.25">
      <c r="A69" s="33"/>
      <c r="B69" s="10" t="s">
        <v>43</v>
      </c>
      <c r="C69" s="20" t="s">
        <v>54</v>
      </c>
      <c r="D69" s="4"/>
      <c r="E69" s="4"/>
      <c r="F69" s="9"/>
      <c r="G69" s="9"/>
      <c r="H69" s="9"/>
    </row>
    <row r="70" spans="1:8" x14ac:dyDescent="0.25">
      <c r="A70" s="33"/>
      <c r="B70" s="10" t="s">
        <v>45</v>
      </c>
      <c r="C70" s="20" t="s">
        <v>55</v>
      </c>
      <c r="D70" s="4"/>
      <c r="E70" s="4"/>
      <c r="F70" s="9"/>
      <c r="G70" s="9"/>
      <c r="H70" s="9"/>
    </row>
    <row r="71" spans="1:8" x14ac:dyDescent="0.25">
      <c r="A71" s="33"/>
      <c r="B71" s="10" t="s">
        <v>47</v>
      </c>
      <c r="C71" s="20" t="s">
        <v>48</v>
      </c>
      <c r="D71" s="4"/>
      <c r="E71" s="4"/>
      <c r="F71" s="9"/>
      <c r="G71" s="9"/>
      <c r="H71" s="9"/>
    </row>
    <row r="72" spans="1:8" x14ac:dyDescent="0.25">
      <c r="A72" s="33"/>
      <c r="B72" s="10" t="s">
        <v>49</v>
      </c>
      <c r="C72" s="20" t="s">
        <v>50</v>
      </c>
      <c r="D72" s="4"/>
      <c r="E72" s="4"/>
      <c r="F72" s="9"/>
      <c r="G72" s="9"/>
      <c r="H72" s="9"/>
    </row>
    <row r="73" spans="1:8" x14ac:dyDescent="0.25">
      <c r="A73" s="33"/>
      <c r="B73" s="10" t="s">
        <v>51</v>
      </c>
      <c r="C73" s="20" t="s">
        <v>56</v>
      </c>
      <c r="D73" s="4"/>
      <c r="E73" s="4"/>
      <c r="F73" s="9"/>
      <c r="G73" s="9"/>
      <c r="H73" s="9"/>
    </row>
    <row r="75" spans="1:8" ht="15" customHeight="1" x14ac:dyDescent="0.25">
      <c r="A75" s="32" t="s">
        <v>57</v>
      </c>
      <c r="B75" s="11" t="s">
        <v>7</v>
      </c>
      <c r="C75" s="28">
        <f>1652</f>
        <v>1652</v>
      </c>
      <c r="D75" s="4"/>
      <c r="E75" s="34"/>
      <c r="F75" s="5"/>
      <c r="G75" s="6">
        <v>5</v>
      </c>
      <c r="H75" s="7">
        <f>F75*G75</f>
        <v>0</v>
      </c>
    </row>
    <row r="76" spans="1:8" x14ac:dyDescent="0.25">
      <c r="A76" s="33"/>
      <c r="B76" s="12" t="s">
        <v>58</v>
      </c>
      <c r="C76" s="17" t="s">
        <v>59</v>
      </c>
      <c r="D76" s="4"/>
      <c r="E76" s="35"/>
      <c r="F76" s="9"/>
      <c r="G76" s="9"/>
      <c r="H76" s="9"/>
    </row>
    <row r="77" spans="1:8" x14ac:dyDescent="0.25">
      <c r="A77" s="33"/>
      <c r="B77" s="12" t="s">
        <v>60</v>
      </c>
      <c r="C77" s="13" t="s">
        <v>61</v>
      </c>
      <c r="D77" s="4"/>
      <c r="E77" s="35"/>
      <c r="F77" s="9"/>
      <c r="G77" s="9"/>
      <c r="H77" s="9"/>
    </row>
    <row r="79" spans="1:8" ht="15" customHeight="1" x14ac:dyDescent="0.25">
      <c r="A79" s="32" t="s">
        <v>62</v>
      </c>
      <c r="B79" s="11" t="s">
        <v>7</v>
      </c>
      <c r="C79" s="28">
        <f>1020</f>
        <v>1020</v>
      </c>
      <c r="D79" s="4"/>
      <c r="E79" s="34"/>
      <c r="F79" s="5"/>
      <c r="G79" s="6">
        <v>5</v>
      </c>
      <c r="H79" s="7">
        <f>F79*G79</f>
        <v>0</v>
      </c>
    </row>
    <row r="80" spans="1:8" x14ac:dyDescent="0.25">
      <c r="A80" s="33"/>
      <c r="B80" s="12" t="s">
        <v>58</v>
      </c>
      <c r="C80" s="17" t="s">
        <v>59</v>
      </c>
      <c r="D80" s="4"/>
      <c r="E80" s="35"/>
      <c r="F80" s="9"/>
      <c r="G80" s="9"/>
      <c r="H80" s="9"/>
    </row>
    <row r="81" spans="1:8" x14ac:dyDescent="0.25">
      <c r="A81" s="33"/>
      <c r="B81" s="12" t="s">
        <v>60</v>
      </c>
      <c r="C81" s="13" t="s">
        <v>63</v>
      </c>
      <c r="D81" s="4"/>
      <c r="E81" s="35"/>
      <c r="F81" s="9"/>
      <c r="G81" s="9"/>
      <c r="H81" s="9"/>
    </row>
    <row r="83" spans="1:8" x14ac:dyDescent="0.25">
      <c r="A83" s="45" t="s">
        <v>64</v>
      </c>
      <c r="B83" s="11" t="s">
        <v>7</v>
      </c>
      <c r="C83" s="28">
        <f>120</f>
        <v>120</v>
      </c>
      <c r="D83" s="21"/>
      <c r="E83" s="34"/>
      <c r="F83" s="5"/>
      <c r="G83" s="6">
        <v>20</v>
      </c>
      <c r="H83" s="7">
        <f>F83*G83</f>
        <v>0</v>
      </c>
    </row>
    <row r="84" spans="1:8" x14ac:dyDescent="0.25">
      <c r="A84" s="45"/>
      <c r="B84" s="2" t="s">
        <v>65</v>
      </c>
      <c r="C84" s="3" t="s">
        <v>66</v>
      </c>
      <c r="D84" s="21"/>
      <c r="E84" s="35"/>
      <c r="F84" s="14"/>
      <c r="G84" s="15"/>
      <c r="H84" s="16"/>
    </row>
    <row r="85" spans="1:8" x14ac:dyDescent="0.25">
      <c r="A85" s="45"/>
      <c r="B85" s="2" t="s">
        <v>12</v>
      </c>
      <c r="C85" s="3" t="s">
        <v>67</v>
      </c>
      <c r="D85" s="21"/>
      <c r="E85" s="35"/>
      <c r="F85" s="14"/>
      <c r="G85" s="15"/>
      <c r="H85" s="16"/>
    </row>
    <row r="86" spans="1:8" x14ac:dyDescent="0.25">
      <c r="A86" s="45"/>
      <c r="B86" s="2" t="s">
        <v>68</v>
      </c>
      <c r="C86" s="3" t="s">
        <v>98</v>
      </c>
      <c r="D86" s="21"/>
      <c r="E86" s="35"/>
      <c r="F86" s="14"/>
      <c r="G86" s="15"/>
      <c r="H86" s="16"/>
    </row>
    <row r="88" spans="1:8" x14ac:dyDescent="0.25">
      <c r="A88" s="45" t="s">
        <v>64</v>
      </c>
      <c r="B88" s="11" t="s">
        <v>7</v>
      </c>
      <c r="C88" s="28">
        <f>110</f>
        <v>110</v>
      </c>
      <c r="D88" s="21"/>
      <c r="E88" s="34"/>
      <c r="F88" s="5"/>
      <c r="G88" s="6">
        <v>70</v>
      </c>
      <c r="H88" s="7">
        <f>F88*G88</f>
        <v>0</v>
      </c>
    </row>
    <row r="89" spans="1:8" x14ac:dyDescent="0.25">
      <c r="A89" s="45"/>
      <c r="B89" s="2" t="s">
        <v>65</v>
      </c>
      <c r="C89" s="3" t="s">
        <v>70</v>
      </c>
      <c r="D89" s="21"/>
      <c r="E89" s="35"/>
      <c r="F89" s="14"/>
      <c r="G89" s="15"/>
      <c r="H89" s="16"/>
    </row>
    <row r="90" spans="1:8" x14ac:dyDescent="0.25">
      <c r="A90" s="45"/>
      <c r="B90" s="2" t="s">
        <v>12</v>
      </c>
      <c r="C90" s="3" t="s">
        <v>67</v>
      </c>
      <c r="D90" s="21"/>
      <c r="E90" s="35"/>
      <c r="F90" s="14"/>
      <c r="G90" s="15"/>
      <c r="H90" s="16"/>
    </row>
    <row r="91" spans="1:8" x14ac:dyDescent="0.25">
      <c r="A91" s="45"/>
      <c r="B91" s="2" t="s">
        <v>68</v>
      </c>
      <c r="C91" s="3" t="s">
        <v>69</v>
      </c>
      <c r="D91" s="21"/>
      <c r="E91" s="35"/>
      <c r="F91" s="14"/>
      <c r="G91" s="15"/>
      <c r="H91" s="16"/>
    </row>
    <row r="93" spans="1:8" x14ac:dyDescent="0.25">
      <c r="A93" s="45" t="s">
        <v>71</v>
      </c>
      <c r="B93" s="11" t="s">
        <v>7</v>
      </c>
      <c r="C93" s="28">
        <v>710</v>
      </c>
      <c r="D93" s="21"/>
      <c r="E93" s="34"/>
      <c r="F93" s="5"/>
      <c r="G93" s="6">
        <v>7</v>
      </c>
      <c r="H93" s="7">
        <f>F93*G93</f>
        <v>0</v>
      </c>
    </row>
    <row r="94" spans="1:8" x14ac:dyDescent="0.25">
      <c r="A94" s="45"/>
      <c r="B94" s="2" t="s">
        <v>72</v>
      </c>
      <c r="C94" s="3" t="s">
        <v>32</v>
      </c>
      <c r="D94" s="21"/>
      <c r="E94" s="35"/>
      <c r="F94" s="14"/>
      <c r="G94" s="15"/>
      <c r="H94" s="16"/>
    </row>
    <row r="95" spans="1:8" x14ac:dyDescent="0.25">
      <c r="A95" s="45"/>
      <c r="B95" s="2" t="s">
        <v>12</v>
      </c>
      <c r="C95" s="3" t="s">
        <v>73</v>
      </c>
      <c r="D95" s="21"/>
      <c r="E95" s="35"/>
      <c r="F95" s="14"/>
      <c r="G95" s="15"/>
      <c r="H95" s="16"/>
    </row>
    <row r="97" spans="1:8" x14ac:dyDescent="0.25">
      <c r="A97" s="45" t="s">
        <v>74</v>
      </c>
      <c r="B97" s="11" t="s">
        <v>7</v>
      </c>
      <c r="C97" s="28">
        <v>470</v>
      </c>
      <c r="D97" s="21"/>
      <c r="E97" s="34"/>
      <c r="F97" s="5"/>
      <c r="G97" s="6">
        <v>3</v>
      </c>
      <c r="H97" s="7">
        <f>F97*G97</f>
        <v>0</v>
      </c>
    </row>
    <row r="98" spans="1:8" x14ac:dyDescent="0.25">
      <c r="A98" s="45"/>
      <c r="B98" s="2" t="s">
        <v>72</v>
      </c>
      <c r="C98" s="3" t="s">
        <v>75</v>
      </c>
      <c r="D98" s="21"/>
      <c r="E98" s="35"/>
      <c r="F98" s="14"/>
      <c r="G98" s="15"/>
      <c r="H98" s="16"/>
    </row>
    <row r="99" spans="1:8" x14ac:dyDescent="0.25">
      <c r="A99" s="45"/>
      <c r="B99" s="2" t="s">
        <v>12</v>
      </c>
      <c r="C99" s="3" t="s">
        <v>76</v>
      </c>
      <c r="D99" s="21"/>
      <c r="E99" s="35"/>
      <c r="F99" s="14"/>
      <c r="G99" s="15"/>
      <c r="H99" s="16"/>
    </row>
    <row r="100" spans="1:8" x14ac:dyDescent="0.25">
      <c r="A100" s="24"/>
      <c r="B100" s="22"/>
      <c r="C100" s="25"/>
      <c r="D100" s="26"/>
      <c r="E100" s="18"/>
      <c r="F100" s="27"/>
      <c r="G100" s="15"/>
      <c r="H100" s="23"/>
    </row>
    <row r="102" spans="1:8" ht="15.75" x14ac:dyDescent="0.25">
      <c r="F102" s="29" t="s">
        <v>16</v>
      </c>
      <c r="G102" s="29"/>
      <c r="H102" s="30">
        <f>H97+H93+H88+H83+H79+H75+H68+H61+H49+H37+H30+H21+H13</f>
        <v>0</v>
      </c>
    </row>
  </sheetData>
  <mergeCells count="39">
    <mergeCell ref="A83:A86"/>
    <mergeCell ref="E83:E86"/>
    <mergeCell ref="A3:F3"/>
    <mergeCell ref="A97:A99"/>
    <mergeCell ref="E97:E99"/>
    <mergeCell ref="A93:A95"/>
    <mergeCell ref="E93:E95"/>
    <mergeCell ref="A88:A91"/>
    <mergeCell ref="E88:E91"/>
    <mergeCell ref="A79:A81"/>
    <mergeCell ref="E79:E81"/>
    <mergeCell ref="A75:A77"/>
    <mergeCell ref="E75:E77"/>
    <mergeCell ref="A49:A59"/>
    <mergeCell ref="E49:E59"/>
    <mergeCell ref="A68:A73"/>
    <mergeCell ref="A61:A66"/>
    <mergeCell ref="A4:C4"/>
    <mergeCell ref="D4:H4"/>
    <mergeCell ref="A5:C5"/>
    <mergeCell ref="D5:H5"/>
    <mergeCell ref="A7:C7"/>
    <mergeCell ref="D7:H7"/>
    <mergeCell ref="A6:C6"/>
    <mergeCell ref="D6:H6"/>
    <mergeCell ref="A37:A47"/>
    <mergeCell ref="E37:E47"/>
    <mergeCell ref="A8:C8"/>
    <mergeCell ref="D8:H8"/>
    <mergeCell ref="A9:C9"/>
    <mergeCell ref="D9:H9"/>
    <mergeCell ref="A10:C10"/>
    <mergeCell ref="A30:A35"/>
    <mergeCell ref="E30:E35"/>
    <mergeCell ref="D10:H10"/>
    <mergeCell ref="A21:A28"/>
    <mergeCell ref="E21:E28"/>
    <mergeCell ref="A13:A19"/>
    <mergeCell ref="E13:E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94323-51EE-416A-BF50-933E5DA1EF5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dd4fcea-bf62-4ffd-ab72-071bda6dcb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Multimediální zařízení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revision/>
  <dcterms:created xsi:type="dcterms:W3CDTF">2018-01-26T09:50:54Z</dcterms:created>
  <dcterms:modified xsi:type="dcterms:W3CDTF">2018-03-22T05:58:03Z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