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515" activeTab="0"/>
  </bookViews>
  <sheets>
    <sheet name="Krycí list" sheetId="1" r:id="rId1"/>
    <sheet name="KL Investice" sheetId="2" r:id="rId2"/>
    <sheet name="Rek Investice" sheetId="3" r:id="rId3"/>
    <sheet name="Pol Investice" sheetId="4" r:id="rId4"/>
    <sheet name="KL Investice evid" sheetId="5" r:id="rId5"/>
    <sheet name="Rek Investice evid" sheetId="6" r:id="rId6"/>
    <sheet name="Pol Investice evid" sheetId="7" r:id="rId7"/>
    <sheet name="KL Neinv" sheetId="8" r:id="rId8"/>
    <sheet name="Rek Neinv" sheetId="9" r:id="rId9"/>
    <sheet name="Pol Neinv" sheetId="10" r:id="rId10"/>
  </sheets>
  <externalReferences>
    <externalReference r:id="rId13"/>
    <externalReference r:id="rId14"/>
  </externalReferences>
  <definedNames>
    <definedName name="BPK1">#REF!</definedName>
    <definedName name="BPK2">#REF!</definedName>
    <definedName name="BPK3">#REF!</definedName>
    <definedName name="cisloobjektu">'Krycí list'!$A$5</definedName>
    <definedName name="cislostavby">'Krycí list'!$A$7</definedName>
    <definedName name="Datum">'Krycí list'!$B$27</definedName>
    <definedName name="Dil">#REF!</definedName>
    <definedName name="Dodavka">#REF!</definedName>
    <definedName name="Dodavka0">#REF!</definedName>
    <definedName name="Dodavkaev">'[1]Rekapitulace'!$G$11</definedName>
    <definedName name="DodavkaInv">'Rek Investice'!$G$11</definedName>
    <definedName name="DodavkaNe">'Rek Neinv'!$G$11</definedName>
    <definedName name="DodavkaNei">'[2]Rekapitulace'!$G$11</definedName>
    <definedName name="HSV">#REF!</definedName>
    <definedName name="HSV0">#REF!</definedName>
    <definedName name="HSVev">'[1]Rekapitulace'!$E$11</definedName>
    <definedName name="HSVinv">'Rek Investice'!$E$11</definedName>
    <definedName name="HSVne">'Rek Neinv'!$E$11</definedName>
    <definedName name="HSVNei">'[2]Rekapitulace'!$E$11</definedName>
    <definedName name="HZS">#REF!</definedName>
    <definedName name="HZS0">#REF!</definedName>
    <definedName name="HZSev">'[1]Rekapitulace'!$I$11</definedName>
    <definedName name="HZSnei">'[2]Rekapitulace'!$I$11</definedName>
    <definedName name="JKSO">'Krycí list'!$F$5</definedName>
    <definedName name="MJ">'Krycí list'!$G$5</definedName>
    <definedName name="Mont">#REF!</definedName>
    <definedName name="Montaz0">#REF!</definedName>
    <definedName name="Montev">'[1]Rekapitulace'!$H$11</definedName>
    <definedName name="Montinv">'Rek Investice'!$H$11</definedName>
    <definedName name="MontNe">'Rek Neinv'!$H$11</definedName>
    <definedName name="MontNei">'[2]Rekapitulace'!$H$11</definedName>
    <definedName name="NazevDilu">#REF!</definedName>
    <definedName name="nazevobjektu">'Krycí list'!$C$5</definedName>
    <definedName name="nazevstavby">'Krycí list'!$C$7</definedName>
    <definedName name="_xlnm.Print_Titles" localSheetId="3">'Pol Investice'!$6:$7</definedName>
    <definedName name="_xlnm.Print_Titles" localSheetId="6">'Pol Investice evid'!$6:$7</definedName>
    <definedName name="_xlnm.Print_Titles" localSheetId="9">'Pol Neinv'!$6:$7</definedName>
    <definedName name="Objednatel">'Krycí list'!$C$9</definedName>
    <definedName name="_xlnm.Print_Area" localSheetId="1">'KL Investice'!$A$1:$G$46</definedName>
    <definedName name="_xlnm.Print_Area" localSheetId="4">'KL Investice evid'!$A$1:$G$46</definedName>
    <definedName name="_xlnm.Print_Area" localSheetId="7">'KL Neinv'!$A$1:$G$47</definedName>
    <definedName name="_xlnm.Print_Area" localSheetId="0">'Krycí list'!$A$1:$G$45</definedName>
    <definedName name="_xlnm.Print_Area" localSheetId="3">'Pol Investice'!$A$1:$H$53</definedName>
    <definedName name="_xlnm.Print_Area" localSheetId="6">'Pol Investice evid'!$A$1:$H$37</definedName>
    <definedName name="_xlnm.Print_Area" localSheetId="2">'Rek Investice'!$A$1:$I$12</definedName>
    <definedName name="_xlnm.Print_Area" localSheetId="5">'Rek Investice evid'!$A$1:$I$12</definedName>
    <definedName name="PocetMJ">'Krycí list'!$G$8</definedName>
    <definedName name="Poznamka">'Krycí list'!$B$37</definedName>
    <definedName name="Projektant">'Krycí list'!$C$8</definedName>
    <definedName name="PSV">#REF!</definedName>
    <definedName name="PSV0">#REF!</definedName>
    <definedName name="PSVev">'[1]Rekapitulace'!$F$11</definedName>
    <definedName name="PSVinv">'Rek Investice'!$F$11</definedName>
    <definedName name="PSVne">'Rek Neinv'!$F$11</definedName>
    <definedName name="PSVnei">'[2]Rekapitulace'!$F$11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<sst xmlns="http://schemas.openxmlformats.org/spreadsheetml/2006/main" count="515" uniqueCount="188">
  <si>
    <t>Montáž vč. tlakových zkoušek a uvedení do provozu:</t>
  </si>
  <si>
    <t>Větrání WC 2.NP</t>
  </si>
  <si>
    <t>1.06</t>
  </si>
  <si>
    <t xml:space="preserve">Antivibrační pryž tl 15mm- trvale pružná - pro podložení konzoly a jednotky </t>
  </si>
  <si>
    <t>Kabeláž mezi vnitřními jednotkami a ovladačem - dle výrobce</t>
  </si>
  <si>
    <t>Kabelový ovladač na stěnu s digitálním displejem v češtinou</t>
  </si>
  <si>
    <t>kpl</t>
  </si>
  <si>
    <t>Doplnění hladiva R 410A</t>
  </si>
  <si>
    <t>1.03</t>
  </si>
  <si>
    <t>1.04</t>
  </si>
  <si>
    <t>1.05</t>
  </si>
  <si>
    <t>1.07</t>
  </si>
  <si>
    <t>bm</t>
  </si>
  <si>
    <t xml:space="preserve">Montážní, spojovací a těsnicí mat. </t>
  </si>
  <si>
    <t>Montáž vč. zaregulování:</t>
  </si>
  <si>
    <t>Jan Leznar</t>
  </si>
  <si>
    <t>1.01</t>
  </si>
  <si>
    <t>ks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</si>
  <si>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</si>
  <si>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</si>
  <si>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</si>
  <si>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</si>
  <si>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</si>
  <si>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</si>
  <si>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</si>
  <si>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</si>
  <si>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</si>
  <si>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</si>
  <si>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</si>
  <si>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</si>
  <si>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</si>
  <si>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</si>
  <si>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</si>
  <si>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</si>
  <si>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</si>
  <si>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</si>
  <si>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</si>
  <si>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</si>
  <si>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</si>
  <si>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</si>
  <si>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</si>
  <si>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</si>
  <si>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</si>
  <si>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</si>
  <si>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</si>
  <si>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</si>
  <si>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</si>
  <si>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</si>
  <si>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</si>
  <si>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</si>
  <si>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</si>
  <si>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</si>
  <si>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</si>
  <si>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</si>
  <si>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</si>
  <si>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</si>
  <si>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</si>
  <si>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</si>
  <si>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</si>
  <si>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</si>
  <si>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</si>
  <si>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HSV</t>
  </si>
  <si>
    <t>PSV</t>
  </si>
  <si>
    <t>Dodávka</t>
  </si>
  <si>
    <t>Montáž</t>
  </si>
  <si>
    <t>CELKEM  OBJEKT</t>
  </si>
  <si>
    <t>m2</t>
  </si>
  <si>
    <t>kg</t>
  </si>
  <si>
    <t>Dodávka :</t>
  </si>
  <si>
    <t>MJ</t>
  </si>
  <si>
    <t>cena / MJ</t>
  </si>
  <si>
    <t>celkem (Kč)</t>
  </si>
  <si>
    <t>Název položky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</si>
  <si>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</si>
  <si>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</si>
  <si>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</si>
  <si>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</si>
  <si>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</si>
  <si>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</si>
  <si>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</si>
  <si>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Stavební díl</t>
  </si>
  <si>
    <t>2.</t>
  </si>
  <si>
    <t>1.</t>
  </si>
  <si>
    <t>Kontrolní součet</t>
  </si>
  <si>
    <t>Celkem</t>
  </si>
  <si>
    <t>počet</t>
  </si>
  <si>
    <t>1.02</t>
  </si>
  <si>
    <t>P.č</t>
  </si>
  <si>
    <t>Poz.</t>
  </si>
  <si>
    <t>1</t>
  </si>
  <si>
    <t>2</t>
  </si>
  <si>
    <t>3</t>
  </si>
  <si>
    <t>4</t>
  </si>
  <si>
    <t>5</t>
  </si>
  <si>
    <t>6</t>
  </si>
  <si>
    <t>7</t>
  </si>
  <si>
    <t>10</t>
  </si>
  <si>
    <r>
      <t xml:space="preserve">Stavba: </t>
    </r>
    <r>
      <rPr>
        <i/>
        <sz val="10"/>
        <rFont val="Arial CE"/>
        <family val="0"/>
      </rPr>
      <t>MENDELU - Revitalizace objektu Z</t>
    </r>
  </si>
  <si>
    <t>MENDELU - Revitalizace objektu Z</t>
  </si>
  <si>
    <t>3a.3 -  Vzduchotechnika</t>
  </si>
  <si>
    <t>SO 3a - Úpravy poslucháren a nová WC ve 2.NP</t>
  </si>
  <si>
    <t>REKAPITULACE  VZDUCHOTECHNIKY -INVESTICE</t>
  </si>
  <si>
    <t>ROZPOČTOVÉ NÁKLADY - INVESTICE</t>
  </si>
  <si>
    <t>2.01</t>
  </si>
  <si>
    <t xml:space="preserve">Konzola pro osazení na podlahu terasy, nosnost 120 kg, s povrchovou úpravou do venkovního prostředí, montážní materiál pro uchycení </t>
  </si>
  <si>
    <t>2.02</t>
  </si>
  <si>
    <t>REKAPITULACE  VZDUCHOTECHNIKY - INVESTICE EVIDOVANÉ</t>
  </si>
  <si>
    <t>ROZPOČTOVÉ NÁKLADY- INVESTICE EVIDOVANÉ</t>
  </si>
  <si>
    <t xml:space="preserve">Zkoušky a zaškolení obsluhy </t>
  </si>
  <si>
    <t>Hodinová sazba pro zařízení č.1až4</t>
  </si>
  <si>
    <t>hod</t>
  </si>
  <si>
    <t>Obsah zkoušek:</t>
  </si>
  <si>
    <t>Zajištění podmínek pro montážní zkoušky</t>
  </si>
  <si>
    <t>-elektrické připojení hnacích agregátů zařízení</t>
  </si>
  <si>
    <t>-spuštění a vypojení zařízení oprávněným pracovníkem předmětné profese ustanoveným -objednatelem, a to v rozsahu potřebném pro provedení zkoušek</t>
  </si>
  <si>
    <t>-zabezpečení přístupnosti zařízenía regulačních prvků</t>
  </si>
  <si>
    <t>-elektrický příkon v rozsahu uvedeném v projektové dokumentaci</t>
  </si>
  <si>
    <t>1. Montážní zkoušky</t>
  </si>
  <si>
    <t>Kontrola kompletnosti zařízení podle PD včetně souvisejících profesí</t>
  </si>
  <si>
    <t>-blokování zařízení při kontrole opravách a údržbě</t>
  </si>
  <si>
    <t>-kontrola kompletnosti a úplnosti vnějších povrchových úprav zařízení a jeho části</t>
  </si>
  <si>
    <t>-kontrola montážně - údržbářských prostorů pro zařízení</t>
  </si>
  <si>
    <t xml:space="preserve">-kontrola provedení a úplnosti bezpečnostních a výstražných  označení </t>
  </si>
  <si>
    <t>-kontrola provedení a úplnosti tepelných izolací</t>
  </si>
  <si>
    <t>-kontrola provedení prostupů vzduchotechnického potrubí stavebními konstrukcí</t>
  </si>
  <si>
    <t>-kontrola přístupnosti regulačních prvků</t>
  </si>
  <si>
    <t>-kontrola štítkových údajů zařízení a jeho části podle projektové dokumentace</t>
  </si>
  <si>
    <t>Jednotky a ventilátory</t>
  </si>
  <si>
    <t xml:space="preserve">-kontrola odstranění transportních aretací </t>
  </si>
  <si>
    <t xml:space="preserve">-kontrola volného otáčení rotujících části </t>
  </si>
  <si>
    <t>-kontrola dotáhnutí všech spojů</t>
  </si>
  <si>
    <t>-kontrola promazání ložisek a  stavu náplní mazadel všech mazaných části</t>
  </si>
  <si>
    <t>-kontrola stavu pružného uložení  (izolátorů chvění)</t>
  </si>
  <si>
    <t>-kontrola ochranných krytů vnějších rotujících částí</t>
  </si>
  <si>
    <t>-kontrola vodorovného uložení ventilátor. soustrojí na základech a konstrukcích</t>
  </si>
  <si>
    <t>2. Zkoušky chodu</t>
  </si>
  <si>
    <t>Ověření schopnosti dlouhodobého provozu zařízení</t>
  </si>
  <si>
    <t>Zkouškám předchází uvedení zařízení do provozu, nebo je jejich součástí.</t>
  </si>
  <si>
    <t>Zkouška se provádí dle dohodnutých kritérií – minimálně 48 hodin nepřetržitého chodu.</t>
  </si>
  <si>
    <t>3. Zaregulování</t>
  </si>
  <si>
    <t>Jedná se o zaregulování vzduchových výkonových parametrů dle projektovaných hodnot</t>
  </si>
  <si>
    <t>Ventilátory, jednotky</t>
  </si>
  <si>
    <t>Měření a zaregulování průtoků vzduchu – přiváděného, odváděného, cirkulačního</t>
  </si>
  <si>
    <t>Potrubní rovody, distribuční elementy</t>
  </si>
  <si>
    <t>Měření a zaregulování průtoků vzduchu ve všech potrubních úsecích</t>
  </si>
  <si>
    <t>Měření a zaregulování průtoků vzduchu na všech distribučních elementech ( vyústkách)</t>
  </si>
  <si>
    <t>Zaškolení obsluhy</t>
  </si>
  <si>
    <t>-zaškolení pro ovládání zařízení</t>
  </si>
  <si>
    <t>-zaškolení  pro  údržbu zařízení</t>
  </si>
  <si>
    <t>- předání písemných pokynů a předpisů pro provoz zařízení, které dodává výrobce</t>
  </si>
  <si>
    <t>- vyhotovení protokolu o zaškolení obsluhy</t>
  </si>
  <si>
    <t>Zkoušky a zaškolení obsluhy - HZS - celkem</t>
  </si>
  <si>
    <t>Zkoušky zařízení a zaškolení obsluhy HZS</t>
  </si>
  <si>
    <t>REKAPITULACE  VZDUCHOTECHNIKY - NEINVESTICE</t>
  </si>
  <si>
    <t>ROZPOČTOVÉ NÁKLADY - NEINVESTICE</t>
  </si>
  <si>
    <r>
      <t>Objekt:</t>
    </r>
    <r>
      <rPr>
        <i/>
        <sz val="10"/>
        <rFont val="Arial CE"/>
        <family val="0"/>
      </rPr>
      <t>SO 3c - Úpravy děkanátu, střechy a zchodby ve 2.-3.NP</t>
    </r>
  </si>
  <si>
    <t>Základní zkoušky jsou součástí  dokončení a předání díla. Zkoušky se dokladují formou písemného protokolu obsahující veškeré projektované, zkoušené a naměřené údaje.
Dva pracovníci á 5hod</t>
  </si>
  <si>
    <t>Zaškolení obsluhy a údržby
Jeden pracovník 3hod</t>
  </si>
  <si>
    <t>SO 3c - Úpravy děkanátu, střechy a zchodby ve 2.-3.NP</t>
  </si>
  <si>
    <t>3c.4 - Vzduchotechnika</t>
  </si>
  <si>
    <t>3c.4 Vzduchotechnika</t>
  </si>
  <si>
    <t>Klimatizace děkanátu 3.NP</t>
  </si>
  <si>
    <r>
      <t xml:space="preserve">Venkovní kondenzační jednotka - systém s proměnným průtokem chladiva, tepelné čerpadlo, Qch=15,5kW( ti27°C/ te35°C), Qt=18kW (ti20°C/ te6°C), </t>
    </r>
    <r>
      <rPr>
        <sz val="10"/>
        <rFont val="Arial"/>
        <family val="2"/>
      </rPr>
      <t xml:space="preserve"> 400V příkon 4,61kW;proud max. 13,5, doporučené jištění 16A; chlazení 46/-5°C</t>
    </r>
  </si>
  <si>
    <t>chladivo R-410A, celková délka chladivového porubí: max. 135m, převýšení mezi vnitřní a venkovní jednotkou: max. 30m, převýšení mezi vnitřními jednotkami: max. 15m; 55dB(A) [1m],  rozměry 900x1345x320, 120kg, hluk: 52/55dBA</t>
  </si>
  <si>
    <t>na výkresu 3c.4-02</t>
  </si>
  <si>
    <r>
      <t>Vnitřní nástěnná jednotka; Q</t>
    </r>
    <r>
      <rPr>
        <vertAlign val="subscript"/>
        <sz val="10"/>
        <rFont val="Arial"/>
        <family val="2"/>
      </rPr>
      <t>ch</t>
    </r>
    <r>
      <rPr>
        <sz val="10"/>
        <rFont val="Arial"/>
        <family val="2"/>
      </rPr>
      <t>nom= 3,6kW; Qtnom= 4kW; příkon 40W, 230V, rozměry: 290x795x238; 29/37dB(A)[1m],</t>
    </r>
  </si>
  <si>
    <r>
      <t>Vnitřní nástěnná jednotka; Q</t>
    </r>
    <r>
      <rPr>
        <vertAlign val="subscript"/>
        <sz val="10"/>
        <rFont val="Arial"/>
        <family val="2"/>
      </rPr>
      <t>ch</t>
    </r>
    <r>
      <rPr>
        <sz val="10"/>
        <rFont val="Arial"/>
        <family val="2"/>
      </rPr>
      <t>nom= 4,5kW; Qtnom= 5kW; příkon 45W, 230V, rozměry: 290x795x238; 34/39dB(A)[1m],</t>
    </r>
  </si>
  <si>
    <t>Vnitřní kazetová jednotka do rastru podhledu 600x600;  Qchnom= 5,6kW; Qtnom= 6,3kW;; příkon 30W, 230V, rozměry: 290x795x238; 31dB(A)[1m], osazené čerpadlo kondenzátu
vč. dekoračního panelu</t>
  </si>
  <si>
    <t>Systém s proměnným průtokem chladiva, 1x venkovní jednotka 4x vnitřní jednotka</t>
  </si>
  <si>
    <t>Specialní odbočka na chladivové potrubí - komplet dvou odboček</t>
  </si>
  <si>
    <t>Měděné potrubí vč. i pryžové izolace s uzavřenými buňkami vč. komunikačního kabelu</t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</si>
  <si>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19,1</t>
    </r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</si>
  <si>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15,9</t>
    </r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</si>
  <si>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12,7</t>
    </r>
  </si>
  <si>
    <r>
      <t xml:space="preserve">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9,5</t>
    </r>
  </si>
  <si>
    <r>
      <t xml:space="preserve">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6,4</t>
    </r>
  </si>
  <si>
    <t>Kabelové propojení mezi venkovní jednotkou a vnitřními jednotkami - dle výrobce</t>
  </si>
  <si>
    <t>V Brně, duben 2013</t>
  </si>
  <si>
    <t>Výkaz výměr - Neinvestice</t>
  </si>
  <si>
    <t>Výkaz:</t>
  </si>
  <si>
    <t>Výkaz :</t>
  </si>
  <si>
    <t>VÝKAZ VÝMĚR - NEINVESTICE</t>
  </si>
  <si>
    <t>Výkaz výměr  - Investice evidované</t>
  </si>
  <si>
    <t>VÝKAZ VÝMĚR - INVESTICE EVIDOVANÉ</t>
  </si>
  <si>
    <t>Výkaz výměr  - Investice</t>
  </si>
  <si>
    <t>VÝKAZ VÝMĚR - INVESTICE</t>
  </si>
  <si>
    <t xml:space="preserve"> VÝKAZ VÝMĚR - CELKOVÝ</t>
  </si>
  <si>
    <t>CELKOVÉ ROZPOČTOVÉ NÁKLADY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</si>
</sst>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"/>
    <numFmt numFmtId="168" formatCode="d/mm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6">
      <alignment horizontal="center" vertical="center" wrapText="1"/>
      <protection/>
    </xf>
    <xf numFmtId="0" fontId="1" fillId="18" borderId="7" applyNumberFormat="0" applyFont="0" applyAlignment="0" applyProtection="0"/>
    <xf numFmtId="9" fontId="1" fillId="0" borderId="0" applyFont="0" applyFill="0" applyBorder="0" applyAlignment="0" applyProtection="0"/>
    <xf numFmtId="0" fontId="2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  <xf numFmtId="0" fontId="32" fillId="19" borderId="9" applyNumberFormat="0" applyAlignment="0" applyProtection="0"/>
    <xf numFmtId="0" fontId="33" fillId="19" borderId="10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4" fillId="19" borderId="18" xfId="0" applyNumberFormat="1" applyFont="1" applyFill="1" applyBorder="1" applyAlignment="1">
      <alignment/>
    </xf>
    <xf numFmtId="49" fontId="0" fillId="19" borderId="19" xfId="0" applyNumberFormat="1" applyFill="1" applyBorder="1" applyAlignment="1">
      <alignment/>
    </xf>
    <xf numFmtId="0" fontId="5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0" xfId="0" applyNumberFormat="1" applyAlignment="1">
      <alignment/>
    </xf>
    <xf numFmtId="0" fontId="2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3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3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24" xfId="0" applyNumberFormat="1" applyBorder="1" applyAlignment="1">
      <alignment horizontal="right"/>
    </xf>
    <xf numFmtId="166" fontId="0" fillId="0" borderId="27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7" fillId="19" borderId="45" xfId="0" applyFont="1" applyFill="1" applyBorder="1" applyAlignment="1">
      <alignment/>
    </xf>
    <xf numFmtId="0" fontId="7" fillId="19" borderId="46" xfId="0" applyFont="1" applyFill="1" applyBorder="1" applyAlignment="1">
      <alignment/>
    </xf>
    <xf numFmtId="0" fontId="7" fillId="19" borderId="48" xfId="0" applyFont="1" applyFill="1" applyBorder="1" applyAlignment="1">
      <alignment/>
    </xf>
    <xf numFmtId="166" fontId="7" fillId="19" borderId="46" xfId="0" applyNumberFormat="1" applyFont="1" applyFill="1" applyBorder="1" applyAlignment="1">
      <alignment/>
    </xf>
    <xf numFmtId="0" fontId="7" fillId="19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50" xfId="48" applyFont="1" applyBorder="1">
      <alignment/>
      <protection/>
    </xf>
    <xf numFmtId="0" fontId="0" fillId="0" borderId="50" xfId="48" applyBorder="1">
      <alignment/>
      <protection/>
    </xf>
    <xf numFmtId="0" fontId="0" fillId="0" borderId="50" xfId="48" applyBorder="1" applyAlignment="1">
      <alignment horizontal="right"/>
      <protection/>
    </xf>
    <xf numFmtId="0" fontId="0" fillId="0" borderId="51" xfId="48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5" fillId="0" borderId="53" xfId="48" applyFont="1" applyBorder="1">
      <alignment/>
      <protection/>
    </xf>
    <xf numFmtId="0" fontId="0" fillId="0" borderId="53" xfId="48" applyBorder="1">
      <alignment/>
      <protection/>
    </xf>
    <xf numFmtId="0" fontId="0" fillId="0" borderId="53" xfId="48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16" borderId="34" xfId="0" applyNumberFormat="1" applyFont="1" applyFill="1" applyBorder="1" applyAlignment="1">
      <alignment/>
    </xf>
    <xf numFmtId="0" fontId="3" fillId="16" borderId="35" xfId="0" applyFont="1" applyFill="1" applyBorder="1" applyAlignment="1">
      <alignment/>
    </xf>
    <xf numFmtId="0" fontId="3" fillId="16" borderId="36" xfId="0" applyFont="1" applyFill="1" applyBorder="1" applyAlignment="1">
      <alignment/>
    </xf>
    <xf numFmtId="0" fontId="3" fillId="16" borderId="54" xfId="0" applyFont="1" applyFill="1" applyBorder="1" applyAlignment="1">
      <alignment/>
    </xf>
    <xf numFmtId="0" fontId="3" fillId="16" borderId="55" xfId="0" applyFont="1" applyFill="1" applyBorder="1" applyAlignment="1">
      <alignment/>
    </xf>
    <xf numFmtId="0" fontId="3" fillId="16" borderId="56" xfId="0" applyFont="1" applyFill="1" applyBorder="1" applyAlignment="1">
      <alignment/>
    </xf>
    <xf numFmtId="0" fontId="3" fillId="19" borderId="34" xfId="0" applyFont="1" applyFill="1" applyBorder="1" applyAlignment="1">
      <alignment/>
    </xf>
    <xf numFmtId="0" fontId="3" fillId="19" borderId="35" xfId="0" applyFont="1" applyFill="1" applyBorder="1" applyAlignment="1">
      <alignment/>
    </xf>
    <xf numFmtId="3" fontId="3" fillId="19" borderId="36" xfId="0" applyNumberFormat="1" applyFont="1" applyFill="1" applyBorder="1" applyAlignment="1">
      <alignment/>
    </xf>
    <xf numFmtId="3" fontId="3" fillId="19" borderId="54" xfId="0" applyNumberFormat="1" applyFont="1" applyFill="1" applyBorder="1" applyAlignment="1">
      <alignment/>
    </xf>
    <xf numFmtId="3" fontId="3" fillId="19" borderId="55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19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49" fontId="3" fillId="19" borderId="59" xfId="0" applyNumberFormat="1" applyFont="1" applyFill="1" applyBorder="1" applyAlignment="1">
      <alignment horizontal="left" vertical="top"/>
    </xf>
    <xf numFmtId="49" fontId="0" fillId="19" borderId="59" xfId="0" applyNumberFormat="1" applyFont="1" applyFill="1" applyBorder="1" applyAlignment="1">
      <alignment horizontal="center" vertical="top"/>
    </xf>
    <xf numFmtId="49" fontId="0" fillId="0" borderId="59" xfId="0" applyNumberFormat="1" applyFont="1" applyBorder="1" applyAlignment="1">
      <alignment horizontal="left" vertical="top"/>
    </xf>
    <xf numFmtId="49" fontId="0" fillId="0" borderId="59" xfId="0" applyNumberFormat="1" applyFont="1" applyBorder="1" applyAlignment="1">
      <alignment horizontal="center" vertical="top"/>
    </xf>
    <xf numFmtId="0" fontId="0" fillId="0" borderId="59" xfId="0" applyFont="1" applyBorder="1" applyAlignment="1">
      <alignment vertical="top"/>
    </xf>
    <xf numFmtId="49" fontId="0" fillId="0" borderId="59" xfId="0" applyNumberFormat="1" applyFont="1" applyBorder="1" applyAlignment="1">
      <alignment horizontal="left" vertical="top" wrapText="1"/>
    </xf>
    <xf numFmtId="49" fontId="14" fillId="0" borderId="59" xfId="0" applyNumberFormat="1" applyFont="1" applyBorder="1" applyAlignment="1">
      <alignment horizontal="left" vertical="top" wrapText="1"/>
    </xf>
    <xf numFmtId="49" fontId="0" fillId="0" borderId="59" xfId="0" applyNumberFormat="1" applyFont="1" applyFill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49" fontId="3" fillId="19" borderId="59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49" fontId="3" fillId="0" borderId="59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49" fontId="3" fillId="0" borderId="59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49" fontId="3" fillId="19" borderId="0" xfId="0" applyNumberFormat="1" applyFont="1" applyFill="1" applyAlignment="1">
      <alignment horizontal="left" vertical="top"/>
    </xf>
    <xf numFmtId="49" fontId="0" fillId="19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left" vertical="top" wrapText="1"/>
    </xf>
    <xf numFmtId="49" fontId="0" fillId="19" borderId="0" xfId="0" applyNumberFormat="1" applyFont="1" applyFill="1" applyAlignment="1">
      <alignment horizontal="center" vertical="top"/>
    </xf>
    <xf numFmtId="0" fontId="0" fillId="0" borderId="43" xfId="0" applyFont="1" applyBorder="1" applyAlignment="1">
      <alignment/>
    </xf>
    <xf numFmtId="0" fontId="9" fillId="0" borderId="1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2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3" fontId="37" fillId="0" borderId="0" xfId="0" applyNumberFormat="1" applyFont="1" applyBorder="1" applyAlignment="1">
      <alignment vertical="top"/>
    </xf>
    <xf numFmtId="3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38" fillId="0" borderId="60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3" fontId="18" fillId="0" borderId="59" xfId="0" applyNumberFormat="1" applyFont="1" applyBorder="1" applyAlignment="1">
      <alignment vertical="top"/>
    </xf>
    <xf numFmtId="3" fontId="18" fillId="0" borderId="0" xfId="0" applyNumberFormat="1" applyFont="1" applyBorder="1" applyAlignment="1">
      <alignment vertical="top"/>
    </xf>
    <xf numFmtId="3" fontId="35" fillId="0" borderId="0" xfId="0" applyNumberFormat="1" applyFont="1" applyBorder="1" applyAlignment="1">
      <alignment vertical="top"/>
    </xf>
    <xf numFmtId="3" fontId="18" fillId="19" borderId="59" xfId="0" applyNumberFormat="1" applyFont="1" applyFill="1" applyBorder="1" applyAlignment="1">
      <alignment vertical="top"/>
    </xf>
    <xf numFmtId="3" fontId="18" fillId="0" borderId="59" xfId="0" applyNumberFormat="1" applyFont="1" applyFill="1" applyBorder="1" applyAlignment="1">
      <alignment vertical="top"/>
    </xf>
    <xf numFmtId="3" fontId="37" fillId="0" borderId="59" xfId="40" applyNumberFormat="1" applyFont="1" applyFill="1" applyBorder="1" applyAlignment="1">
      <alignment vertical="top"/>
    </xf>
    <xf numFmtId="0" fontId="18" fillId="0" borderId="59" xfId="0" applyFont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3" fontId="18" fillId="19" borderId="0" xfId="0" applyNumberFormat="1" applyFont="1" applyFill="1" applyAlignment="1">
      <alignment vertical="top"/>
    </xf>
    <xf numFmtId="0" fontId="18" fillId="0" borderId="0" xfId="0" applyFont="1" applyBorder="1" applyAlignment="1">
      <alignment vertical="top"/>
    </xf>
    <xf numFmtId="49" fontId="18" fillId="0" borderId="0" xfId="0" applyNumberFormat="1" applyFont="1" applyAlignment="1">
      <alignment horizontal="left" vertical="top"/>
    </xf>
    <xf numFmtId="49" fontId="0" fillId="0" borderId="59" xfId="0" applyNumberFormat="1" applyFont="1" applyBorder="1" applyAlignment="1">
      <alignment horizontal="left" vertical="top"/>
    </xf>
    <xf numFmtId="3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vertical="top"/>
    </xf>
    <xf numFmtId="3" fontId="0" fillId="19" borderId="59" xfId="0" applyNumberFormat="1" applyFont="1" applyFill="1" applyBorder="1" applyAlignment="1">
      <alignment vertical="top"/>
    </xf>
    <xf numFmtId="3" fontId="0" fillId="0" borderId="59" xfId="0" applyNumberFormat="1" applyFont="1" applyBorder="1" applyAlignment="1">
      <alignment vertical="top"/>
    </xf>
    <xf numFmtId="3" fontId="0" fillId="0" borderId="59" xfId="0" applyNumberFormat="1" applyFont="1" applyFill="1" applyBorder="1" applyAlignment="1">
      <alignment vertical="top"/>
    </xf>
    <xf numFmtId="3" fontId="0" fillId="19" borderId="0" xfId="0" applyNumberFormat="1" applyFont="1" applyFill="1" applyAlignment="1">
      <alignment vertical="top"/>
    </xf>
    <xf numFmtId="3" fontId="0" fillId="19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/>
    </xf>
    <xf numFmtId="3" fontId="18" fillId="0" borderId="0" xfId="0" applyNumberFormat="1" applyFont="1" applyAlignment="1">
      <alignment vertical="top"/>
    </xf>
    <xf numFmtId="49" fontId="0" fillId="19" borderId="30" xfId="0" applyNumberForma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3" fontId="0" fillId="0" borderId="59" xfId="0" applyNumberFormat="1" applyFont="1" applyBorder="1" applyAlignment="1">
      <alignment vertical="top"/>
    </xf>
    <xf numFmtId="49" fontId="0" fillId="0" borderId="59" xfId="0" applyNumberFormat="1" applyBorder="1" applyAlignment="1">
      <alignment horizontal="left" vertical="top"/>
    </xf>
    <xf numFmtId="49" fontId="0" fillId="0" borderId="59" xfId="0" applyNumberFormat="1" applyBorder="1" applyAlignment="1">
      <alignment horizontal="left" vertical="top" wrapText="1"/>
    </xf>
    <xf numFmtId="0" fontId="18" fillId="0" borderId="0" xfId="48" applyFont="1" applyBorder="1" applyAlignment="1">
      <alignment vertical="top"/>
      <protection/>
    </xf>
    <xf numFmtId="0" fontId="0" fillId="0" borderId="0" xfId="48" applyBorder="1" applyAlignment="1">
      <alignment vertical="top"/>
      <protection/>
    </xf>
    <xf numFmtId="0" fontId="0" fillId="0" borderId="0" xfId="48" applyAlignment="1">
      <alignment vertical="top"/>
      <protection/>
    </xf>
    <xf numFmtId="0" fontId="11" fillId="0" borderId="0" xfId="48" applyFont="1" applyAlignment="1">
      <alignment horizontal="centerContinuous" vertical="top"/>
      <protection/>
    </xf>
    <xf numFmtId="0" fontId="12" fillId="0" borderId="0" xfId="48" applyFont="1" applyAlignment="1">
      <alignment horizontal="centerContinuous" vertical="top"/>
      <protection/>
    </xf>
    <xf numFmtId="0" fontId="12" fillId="0" borderId="0" xfId="48" applyFont="1" applyAlignment="1">
      <alignment vertical="top"/>
      <protection/>
    </xf>
    <xf numFmtId="0" fontId="36" fillId="0" borderId="0" xfId="48" applyFont="1" applyAlignment="1">
      <alignment horizontal="right" vertical="top"/>
      <protection/>
    </xf>
    <xf numFmtId="0" fontId="36" fillId="0" borderId="0" xfId="48" applyFont="1" applyAlignment="1">
      <alignment horizontal="centerContinuous" vertical="top"/>
      <protection/>
    </xf>
    <xf numFmtId="0" fontId="0" fillId="0" borderId="61" xfId="48" applyFont="1" applyBorder="1" applyAlignment="1">
      <alignment vertical="top"/>
      <protection/>
    </xf>
    <xf numFmtId="0" fontId="0" fillId="0" borderId="50" xfId="48" applyFont="1" applyBorder="1" applyAlignment="1">
      <alignment horizontal="left" vertical="top"/>
      <protection/>
    </xf>
    <xf numFmtId="0" fontId="0" fillId="0" borderId="52" xfId="48" applyFont="1" applyBorder="1" applyAlignment="1">
      <alignment vertical="top"/>
      <protection/>
    </xf>
    <xf numFmtId="49" fontId="9" fillId="0" borderId="62" xfId="48" applyNumberFormat="1" applyFont="1" applyFill="1" applyBorder="1" applyAlignment="1">
      <alignment vertical="top"/>
      <protection/>
    </xf>
    <xf numFmtId="0" fontId="9" fillId="0" borderId="41" xfId="48" applyFont="1" applyFill="1" applyBorder="1" applyAlignment="1">
      <alignment horizontal="center" vertical="top"/>
      <protection/>
    </xf>
    <xf numFmtId="0" fontId="9" fillId="0" borderId="41" xfId="48" applyNumberFormat="1" applyFont="1" applyFill="1" applyBorder="1" applyAlignment="1">
      <alignment vertical="top"/>
      <protection/>
    </xf>
    <xf numFmtId="0" fontId="9" fillId="0" borderId="41" xfId="48" applyFont="1" applyFill="1" applyBorder="1" applyAlignment="1">
      <alignment horizontal="center" vertical="top"/>
      <protection/>
    </xf>
    <xf numFmtId="0" fontId="9" fillId="0" borderId="62" xfId="48" applyFont="1" applyFill="1" applyBorder="1" applyAlignment="1">
      <alignment horizontal="center" vertical="top"/>
      <protection/>
    </xf>
    <xf numFmtId="1" fontId="0" fillId="0" borderId="0" xfId="0" applyNumberFormat="1" applyFont="1" applyAlignment="1">
      <alignment horizontal="right" vertical="top"/>
    </xf>
    <xf numFmtId="3" fontId="0" fillId="0" borderId="59" xfId="0" applyNumberFormat="1" applyFont="1" applyFill="1" applyBorder="1" applyAlignment="1">
      <alignment vertical="top"/>
    </xf>
    <xf numFmtId="3" fontId="0" fillId="19" borderId="59" xfId="0" applyNumberFormat="1" applyFont="1" applyFill="1" applyBorder="1" applyAlignment="1">
      <alignment vertical="top"/>
    </xf>
    <xf numFmtId="3" fontId="3" fillId="19" borderId="59" xfId="0" applyNumberFormat="1" applyFont="1" applyFill="1" applyBorder="1" applyAlignment="1">
      <alignment vertical="top"/>
    </xf>
    <xf numFmtId="3" fontId="3" fillId="19" borderId="59" xfId="40" applyNumberFormat="1" applyFont="1" applyFill="1" applyBorder="1" applyAlignment="1">
      <alignment vertical="top"/>
    </xf>
    <xf numFmtId="3" fontId="3" fillId="0" borderId="59" xfId="0" applyNumberFormat="1" applyFont="1" applyFill="1" applyBorder="1" applyAlignment="1">
      <alignment vertical="top"/>
    </xf>
    <xf numFmtId="3" fontId="0" fillId="19" borderId="0" xfId="0" applyNumberFormat="1" applyFont="1" applyFill="1" applyAlignment="1">
      <alignment vertical="top"/>
    </xf>
    <xf numFmtId="3" fontId="0" fillId="0" borderId="0" xfId="40" applyNumberFormat="1" applyFont="1" applyAlignment="1">
      <alignment vertical="top"/>
    </xf>
    <xf numFmtId="3" fontId="3" fillId="19" borderId="0" xfId="0" applyNumberFormat="1" applyFont="1" applyFill="1" applyAlignment="1">
      <alignment vertical="top"/>
    </xf>
    <xf numFmtId="49" fontId="14" fillId="0" borderId="59" xfId="0" applyNumberFormat="1" applyFont="1" applyBorder="1" applyAlignment="1">
      <alignment horizontal="left" vertical="top" wrapText="1"/>
    </xf>
    <xf numFmtId="3" fontId="14" fillId="24" borderId="59" xfId="47" applyNumberFormat="1" applyFont="1" applyFill="1" applyBorder="1" applyAlignment="1">
      <alignment vertical="top"/>
      <protection/>
    </xf>
    <xf numFmtId="3" fontId="3" fillId="0" borderId="59" xfId="40" applyNumberFormat="1" applyFont="1" applyFill="1" applyBorder="1" applyAlignment="1">
      <alignment vertical="top"/>
    </xf>
    <xf numFmtId="49" fontId="0" fillId="0" borderId="0" xfId="0" applyNumberFormat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vertical="top"/>
    </xf>
    <xf numFmtId="49" fontId="0" fillId="0" borderId="63" xfId="0" applyNumberFormat="1" applyFont="1" applyBorder="1" applyAlignment="1">
      <alignment horizontal="left" vertical="top"/>
    </xf>
    <xf numFmtId="49" fontId="0" fillId="0" borderId="63" xfId="0" applyNumberFormat="1" applyFont="1" applyBorder="1" applyAlignment="1">
      <alignment horizontal="left" vertical="top" wrapText="1"/>
    </xf>
    <xf numFmtId="49" fontId="0" fillId="0" borderId="63" xfId="0" applyNumberFormat="1" applyFont="1" applyBorder="1" applyAlignment="1">
      <alignment horizontal="center" vertical="top"/>
    </xf>
    <xf numFmtId="3" fontId="0" fillId="0" borderId="63" xfId="0" applyNumberFormat="1" applyFont="1" applyBorder="1" applyAlignment="1">
      <alignment vertical="top"/>
    </xf>
    <xf numFmtId="3" fontId="18" fillId="0" borderId="63" xfId="0" applyNumberFormat="1" applyFont="1" applyBorder="1" applyAlignment="1">
      <alignment vertical="top"/>
    </xf>
    <xf numFmtId="0" fontId="9" fillId="0" borderId="0" xfId="48" applyFont="1" applyAlignment="1">
      <alignment vertical="top"/>
      <protection/>
    </xf>
    <xf numFmtId="0" fontId="9" fillId="0" borderId="0" xfId="0" applyFont="1" applyAlignment="1">
      <alignment vertical="top"/>
    </xf>
    <xf numFmtId="49" fontId="9" fillId="0" borderId="63" xfId="0" applyNumberFormat="1" applyFont="1" applyBorder="1" applyAlignment="1">
      <alignment vertical="top"/>
    </xf>
    <xf numFmtId="49" fontId="9" fillId="0" borderId="59" xfId="0" applyNumberFormat="1" applyFont="1" applyBorder="1" applyAlignment="1">
      <alignment vertical="top"/>
    </xf>
    <xf numFmtId="49" fontId="9" fillId="0" borderId="59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49" fontId="0" fillId="0" borderId="64" xfId="0" applyNumberFormat="1" applyFont="1" applyBorder="1" applyAlignment="1">
      <alignment horizontal="center" vertical="top"/>
    </xf>
    <xf numFmtId="0" fontId="0" fillId="0" borderId="59" xfId="0" applyFont="1" applyFill="1" applyBorder="1" applyAlignment="1">
      <alignment horizontal="left" vertical="top"/>
    </xf>
    <xf numFmtId="0" fontId="3" fillId="19" borderId="59" xfId="0" applyFont="1" applyFill="1" applyBorder="1" applyAlignment="1">
      <alignment horizontal="left" vertical="top"/>
    </xf>
    <xf numFmtId="0" fontId="3" fillId="0" borderId="59" xfId="0" applyFont="1" applyFill="1" applyBorder="1" applyAlignment="1">
      <alignment horizontal="left" vertical="top"/>
    </xf>
    <xf numFmtId="49" fontId="0" fillId="0" borderId="59" xfId="0" applyNumberFormat="1" applyFont="1" applyFill="1" applyBorder="1" applyAlignment="1">
      <alignment horizontal="left" vertical="top" wrapText="1"/>
    </xf>
    <xf numFmtId="49" fontId="14" fillId="0" borderId="59" xfId="47" applyNumberFormat="1" applyFont="1" applyBorder="1" applyAlignment="1">
      <alignment horizontal="left" vertical="center" wrapText="1"/>
      <protection/>
    </xf>
    <xf numFmtId="3" fontId="14" fillId="24" borderId="59" xfId="47" applyNumberFormat="1" applyFont="1" applyFill="1" applyBorder="1" applyAlignment="1">
      <alignment horizontal="right" vertical="top"/>
      <protection/>
    </xf>
    <xf numFmtId="49" fontId="14" fillId="24" borderId="59" xfId="47" applyNumberFormat="1" applyFont="1" applyFill="1" applyBorder="1" applyAlignment="1">
      <alignment horizontal="center" vertical="top"/>
      <protection/>
    </xf>
    <xf numFmtId="49" fontId="14" fillId="0" borderId="59" xfId="47" applyNumberFormat="1" applyFont="1" applyBorder="1" applyAlignment="1">
      <alignment horizontal="right" vertical="top"/>
      <protection/>
    </xf>
    <xf numFmtId="3" fontId="14" fillId="0" borderId="59" xfId="47" applyNumberFormat="1" applyFont="1" applyBorder="1" applyAlignment="1">
      <alignment vertical="top"/>
      <protection/>
    </xf>
    <xf numFmtId="3" fontId="14" fillId="0" borderId="59" xfId="47" applyNumberFormat="1" applyFont="1" applyBorder="1" applyAlignment="1">
      <alignment horizontal="center" vertical="top"/>
      <protection/>
    </xf>
    <xf numFmtId="3" fontId="14" fillId="0" borderId="59" xfId="47" applyNumberFormat="1" applyFont="1" applyBorder="1" applyAlignment="1">
      <alignment horizontal="right" vertical="top"/>
      <protection/>
    </xf>
    <xf numFmtId="49" fontId="14" fillId="0" borderId="59" xfId="47" applyNumberFormat="1" applyFont="1" applyBorder="1" applyAlignment="1">
      <alignment horizontal="left" vertical="top" wrapText="1"/>
      <protection/>
    </xf>
    <xf numFmtId="3" fontId="18" fillId="0" borderId="59" xfId="0" applyNumberFormat="1" applyFont="1" applyBorder="1" applyAlignment="1">
      <alignment vertical="top"/>
    </xf>
    <xf numFmtId="0" fontId="18" fillId="0" borderId="59" xfId="0" applyFont="1" applyBorder="1" applyAlignment="1">
      <alignment vertical="top"/>
    </xf>
    <xf numFmtId="0" fontId="0" fillId="0" borderId="59" xfId="0" applyFill="1" applyBorder="1" applyAlignment="1">
      <alignment horizontal="left" vertical="top"/>
    </xf>
    <xf numFmtId="3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3" fontId="18" fillId="19" borderId="59" xfId="0" applyNumberFormat="1" applyFont="1" applyFill="1" applyBorder="1" applyAlignment="1">
      <alignment vertical="top"/>
    </xf>
    <xf numFmtId="3" fontId="18" fillId="0" borderId="0" xfId="0" applyNumberFormat="1" applyFont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3" fontId="18" fillId="0" borderId="59" xfId="0" applyNumberFormat="1" applyFont="1" applyFill="1" applyBorder="1" applyAlignment="1">
      <alignment vertical="top"/>
    </xf>
    <xf numFmtId="0" fontId="18" fillId="19" borderId="0" xfId="0" applyFont="1" applyFill="1" applyAlignment="1">
      <alignment vertical="top"/>
    </xf>
    <xf numFmtId="49" fontId="18" fillId="0" borderId="0" xfId="0" applyNumberFormat="1" applyFont="1" applyAlignment="1">
      <alignment horizontal="left" vertical="top"/>
    </xf>
    <xf numFmtId="167" fontId="0" fillId="0" borderId="59" xfId="0" applyNumberFormat="1" applyFont="1" applyBorder="1" applyAlignment="1">
      <alignment vertical="top"/>
    </xf>
    <xf numFmtId="0" fontId="39" fillId="19" borderId="59" xfId="0" applyFont="1" applyFill="1" applyBorder="1" applyAlignment="1">
      <alignment/>
    </xf>
    <xf numFmtId="49" fontId="39" fillId="19" borderId="59" xfId="0" applyNumberFormat="1" applyFont="1" applyFill="1" applyBorder="1" applyAlignment="1">
      <alignment vertical="top"/>
    </xf>
    <xf numFmtId="3" fontId="14" fillId="19" borderId="59" xfId="0" applyNumberFormat="1" applyFont="1" applyFill="1" applyBorder="1" applyAlignment="1">
      <alignment horizontal="center" vertical="top"/>
    </xf>
    <xf numFmtId="49" fontId="14" fillId="19" borderId="59" xfId="0" applyNumberFormat="1" applyFont="1" applyFill="1" applyBorder="1" applyAlignment="1">
      <alignment horizontal="right" vertical="top"/>
    </xf>
    <xf numFmtId="3" fontId="14" fillId="19" borderId="59" xfId="0" applyNumberFormat="1" applyFont="1" applyFill="1" applyBorder="1" applyAlignment="1">
      <alignment vertical="top"/>
    </xf>
    <xf numFmtId="0" fontId="39" fillId="0" borderId="59" xfId="0" applyFont="1" applyFill="1" applyBorder="1" applyAlignment="1">
      <alignment/>
    </xf>
    <xf numFmtId="49" fontId="14" fillId="0" borderId="59" xfId="0" applyNumberFormat="1" applyFont="1" applyFill="1" applyBorder="1" applyAlignment="1">
      <alignment vertical="top"/>
    </xf>
    <xf numFmtId="3" fontId="14" fillId="0" borderId="59" xfId="0" applyNumberFormat="1" applyFont="1" applyFill="1" applyBorder="1" applyAlignment="1">
      <alignment horizontal="center" vertical="top"/>
    </xf>
    <xf numFmtId="49" fontId="14" fillId="0" borderId="59" xfId="0" applyNumberFormat="1" applyFont="1" applyFill="1" applyBorder="1" applyAlignment="1">
      <alignment horizontal="right" vertical="top"/>
    </xf>
    <xf numFmtId="3" fontId="14" fillId="0" borderId="59" xfId="0" applyNumberFormat="1" applyFont="1" applyFill="1" applyBorder="1" applyAlignment="1">
      <alignment vertical="top"/>
    </xf>
    <xf numFmtId="49" fontId="14" fillId="0" borderId="59" xfId="0" applyNumberFormat="1" applyFont="1" applyBorder="1" applyAlignment="1">
      <alignment horizontal="left" vertical="top"/>
    </xf>
    <xf numFmtId="3" fontId="14" fillId="0" borderId="59" xfId="0" applyNumberFormat="1" applyFont="1" applyBorder="1" applyAlignment="1">
      <alignment horizontal="center" vertical="top"/>
    </xf>
    <xf numFmtId="49" fontId="14" fillId="0" borderId="59" xfId="0" applyNumberFormat="1" applyFont="1" applyBorder="1" applyAlignment="1">
      <alignment horizontal="right" vertical="top"/>
    </xf>
    <xf numFmtId="3" fontId="14" fillId="0" borderId="59" xfId="0" applyNumberFormat="1" applyFont="1" applyBorder="1" applyAlignment="1">
      <alignment vertical="top"/>
    </xf>
    <xf numFmtId="49" fontId="14" fillId="0" borderId="59" xfId="0" applyNumberFormat="1" applyFont="1" applyBorder="1" applyAlignment="1">
      <alignment vertical="center" wrapText="1"/>
    </xf>
    <xf numFmtId="49" fontId="39" fillId="0" borderId="59" xfId="0" applyNumberFormat="1" applyFont="1" applyBorder="1" applyAlignment="1">
      <alignment horizontal="left" vertical="top"/>
    </xf>
    <xf numFmtId="49" fontId="14" fillId="0" borderId="59" xfId="0" applyNumberFormat="1" applyFont="1" applyBorder="1" applyAlignment="1">
      <alignment vertical="top" wrapText="1"/>
    </xf>
    <xf numFmtId="49" fontId="14" fillId="0" borderId="59" xfId="0" applyNumberFormat="1" applyFont="1" applyBorder="1" applyAlignment="1">
      <alignment horizontal="justify" vertical="top" wrapText="1"/>
    </xf>
    <xf numFmtId="49" fontId="3" fillId="0" borderId="59" xfId="0" applyNumberFormat="1" applyFont="1" applyFill="1" applyBorder="1" applyAlignment="1">
      <alignment horizontal="left" vertical="center"/>
    </xf>
    <xf numFmtId="0" fontId="3" fillId="0" borderId="59" xfId="0" applyFont="1" applyFill="1" applyBorder="1" applyAlignment="1">
      <alignment vertical="center"/>
    </xf>
    <xf numFmtId="1" fontId="0" fillId="0" borderId="59" xfId="0" applyNumberFormat="1" applyFont="1" applyFill="1" applyBorder="1" applyAlignment="1">
      <alignment horizontal="right" vertical="center"/>
    </xf>
    <xf numFmtId="49" fontId="0" fillId="0" borderId="59" xfId="0" applyNumberFormat="1" applyFont="1" applyFill="1" applyBorder="1" applyAlignment="1">
      <alignment vertical="center"/>
    </xf>
    <xf numFmtId="3" fontId="18" fillId="0" borderId="59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3" fillId="19" borderId="56" xfId="0" applyNumberFormat="1" applyFont="1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49" fontId="9" fillId="0" borderId="68" xfId="0" applyNumberFormat="1" applyFont="1" applyBorder="1" applyAlignment="1">
      <alignment vertical="top"/>
    </xf>
    <xf numFmtId="49" fontId="0" fillId="0" borderId="68" xfId="0" applyNumberFormat="1" applyFont="1" applyBorder="1" applyAlignment="1">
      <alignment horizontal="left" vertical="top"/>
    </xf>
    <xf numFmtId="49" fontId="0" fillId="0" borderId="68" xfId="0" applyNumberFormat="1" applyFont="1" applyBorder="1" applyAlignment="1">
      <alignment horizontal="left" vertical="top" wrapText="1"/>
    </xf>
    <xf numFmtId="49" fontId="0" fillId="0" borderId="68" xfId="0" applyNumberFormat="1" applyFont="1" applyBorder="1" applyAlignment="1">
      <alignment horizontal="center" vertical="top"/>
    </xf>
    <xf numFmtId="3" fontId="0" fillId="0" borderId="68" xfId="0" applyNumberFormat="1" applyFont="1" applyBorder="1" applyAlignment="1">
      <alignment vertical="top"/>
    </xf>
    <xf numFmtId="3" fontId="18" fillId="0" borderId="68" xfId="0" applyNumberFormat="1" applyFont="1" applyBorder="1" applyAlignment="1">
      <alignment vertical="top"/>
    </xf>
    <xf numFmtId="3" fontId="18" fillId="0" borderId="68" xfId="0" applyNumberFormat="1" applyFont="1" applyBorder="1" applyAlignment="1">
      <alignment vertical="top"/>
    </xf>
    <xf numFmtId="0" fontId="18" fillId="0" borderId="68" xfId="0" applyFont="1" applyBorder="1" applyAlignment="1">
      <alignment vertical="top"/>
    </xf>
    <xf numFmtId="3" fontId="18" fillId="0" borderId="63" xfId="0" applyNumberFormat="1" applyFont="1" applyBorder="1" applyAlignment="1">
      <alignment vertical="top"/>
    </xf>
    <xf numFmtId="0" fontId="18" fillId="0" borderId="63" xfId="0" applyFont="1" applyBorder="1" applyAlignment="1">
      <alignment vertical="top"/>
    </xf>
    <xf numFmtId="49" fontId="39" fillId="0" borderId="59" xfId="0" applyNumberFormat="1" applyFont="1" applyBorder="1" applyAlignment="1">
      <alignment vertical="top" wrapText="1"/>
    </xf>
    <xf numFmtId="49" fontId="39" fillId="0" borderId="59" xfId="0" applyNumberFormat="1" applyFont="1" applyBorder="1" applyAlignment="1">
      <alignment wrapText="1"/>
    </xf>
    <xf numFmtId="49" fontId="14" fillId="0" borderId="59" xfId="0" applyNumberFormat="1" applyFont="1" applyBorder="1" applyAlignment="1">
      <alignment wrapText="1"/>
    </xf>
    <xf numFmtId="3" fontId="39" fillId="0" borderId="59" xfId="0" applyNumberFormat="1" applyFont="1" applyBorder="1" applyAlignment="1">
      <alignment horizontal="center" vertical="top"/>
    </xf>
    <xf numFmtId="49" fontId="39" fillId="0" borderId="59" xfId="0" applyNumberFormat="1" applyFont="1" applyBorder="1" applyAlignment="1">
      <alignment horizontal="right" vertical="top"/>
    </xf>
    <xf numFmtId="3" fontId="39" fillId="0" borderId="59" xfId="0" applyNumberFormat="1" applyFont="1" applyBorder="1" applyAlignment="1">
      <alignment vertical="top"/>
    </xf>
    <xf numFmtId="3" fontId="14" fillId="24" borderId="59" xfId="47" applyNumberFormat="1" applyFont="1" applyFill="1" applyBorder="1" applyAlignment="1">
      <alignment horizontal="center" vertical="top"/>
      <protection/>
    </xf>
    <xf numFmtId="49" fontId="14" fillId="24" borderId="59" xfId="47" applyNumberFormat="1" applyFont="1" applyFill="1" applyBorder="1" applyAlignment="1">
      <alignment horizontal="left" vertical="top" wrapText="1"/>
      <protection/>
    </xf>
    <xf numFmtId="0" fontId="14" fillId="0" borderId="59" xfId="47" applyFont="1" applyBorder="1" applyAlignment="1">
      <alignment vertical="center"/>
      <protection/>
    </xf>
    <xf numFmtId="0" fontId="14" fillId="0" borderId="59" xfId="47" applyFont="1" applyBorder="1" applyAlignment="1">
      <alignment horizontal="center" vertical="top"/>
      <protection/>
    </xf>
    <xf numFmtId="49" fontId="14" fillId="0" borderId="59" xfId="47" applyNumberFormat="1" applyFont="1" applyBorder="1" applyAlignment="1">
      <alignment horizontal="center" vertical="top" wrapText="1"/>
      <protection/>
    </xf>
    <xf numFmtId="49" fontId="39" fillId="0" borderId="59" xfId="47" applyNumberFormat="1" applyFont="1" applyBorder="1" applyAlignment="1">
      <alignment horizontal="left" vertical="top" wrapText="1"/>
      <protection/>
    </xf>
    <xf numFmtId="3" fontId="39" fillId="0" borderId="59" xfId="47" applyNumberFormat="1" applyFont="1" applyBorder="1" applyAlignment="1">
      <alignment horizontal="center" vertical="top"/>
      <protection/>
    </xf>
    <xf numFmtId="3" fontId="39" fillId="0" borderId="59" xfId="47" applyNumberFormat="1" applyFont="1" applyBorder="1" applyAlignment="1">
      <alignment horizontal="right" vertical="top"/>
      <protection/>
    </xf>
    <xf numFmtId="3" fontId="39" fillId="0" borderId="59" xfId="47" applyNumberFormat="1" applyFont="1" applyBorder="1" applyAlignment="1">
      <alignment vertical="top"/>
      <protection/>
    </xf>
    <xf numFmtId="0" fontId="0" fillId="0" borderId="59" xfId="0" applyFont="1" applyFill="1" applyBorder="1" applyAlignment="1">
      <alignment vertical="top"/>
    </xf>
    <xf numFmtId="0" fontId="9" fillId="0" borderId="62" xfId="48" applyFont="1" applyFill="1" applyBorder="1" applyAlignment="1">
      <alignment horizontal="center" vertical="top"/>
      <protection/>
    </xf>
    <xf numFmtId="0" fontId="0" fillId="0" borderId="0" xfId="0" applyAlignment="1">
      <alignment horizontal="left" wrapText="1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70" xfId="48" applyFont="1" applyBorder="1" applyAlignment="1">
      <alignment horizontal="center"/>
      <protection/>
    </xf>
    <xf numFmtId="0" fontId="0" fillId="0" borderId="61" xfId="48" applyFont="1" applyBorder="1" applyAlignment="1">
      <alignment horizontal="center"/>
      <protection/>
    </xf>
    <xf numFmtId="0" fontId="0" fillId="0" borderId="71" xfId="48" applyFont="1" applyBorder="1" applyAlignment="1">
      <alignment horizontal="center"/>
      <protection/>
    </xf>
    <xf numFmtId="0" fontId="0" fillId="0" borderId="72" xfId="48" applyFont="1" applyBorder="1" applyAlignment="1">
      <alignment horizontal="center"/>
      <protection/>
    </xf>
    <xf numFmtId="0" fontId="0" fillId="0" borderId="73" xfId="48" applyFont="1" applyBorder="1" applyAlignment="1">
      <alignment horizontal="left"/>
      <protection/>
    </xf>
    <xf numFmtId="0" fontId="0" fillId="0" borderId="53" xfId="48" applyFont="1" applyBorder="1" applyAlignment="1">
      <alignment horizontal="left"/>
      <protection/>
    </xf>
    <xf numFmtId="0" fontId="0" fillId="0" borderId="74" xfId="48" applyFont="1" applyBorder="1" applyAlignment="1">
      <alignment horizontal="left"/>
      <protection/>
    </xf>
    <xf numFmtId="49" fontId="3" fillId="19" borderId="59" xfId="0" applyNumberFormat="1" applyFont="1" applyFill="1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10" fillId="0" borderId="0" xfId="48" applyFont="1" applyAlignment="1">
      <alignment horizontal="center" vertical="top"/>
      <protection/>
    </xf>
    <xf numFmtId="0" fontId="0" fillId="0" borderId="73" xfId="48" applyFont="1" applyBorder="1" applyAlignment="1">
      <alignment horizontal="left" vertical="top" shrinkToFit="1"/>
      <protection/>
    </xf>
    <xf numFmtId="0" fontId="0" fillId="0" borderId="53" xfId="0" applyFont="1" applyBorder="1" applyAlignment="1">
      <alignment horizontal="left" vertical="top"/>
    </xf>
    <xf numFmtId="0" fontId="0" fillId="0" borderId="74" xfId="0" applyFont="1" applyBorder="1" applyAlignment="1">
      <alignment horizontal="left" vertical="top"/>
    </xf>
    <xf numFmtId="0" fontId="0" fillId="0" borderId="70" xfId="48" applyFont="1" applyBorder="1" applyAlignment="1">
      <alignment vertical="top"/>
      <protection/>
    </xf>
    <xf numFmtId="0" fontId="0" fillId="0" borderId="50" xfId="0" applyBorder="1" applyAlignment="1">
      <alignment vertical="top"/>
    </xf>
    <xf numFmtId="0" fontId="0" fillId="0" borderId="71" xfId="48" applyFont="1" applyBorder="1" applyAlignment="1">
      <alignment vertical="top"/>
      <protection/>
    </xf>
    <xf numFmtId="0" fontId="0" fillId="0" borderId="53" xfId="0" applyBorder="1" applyAlignment="1">
      <alignment vertical="top"/>
    </xf>
    <xf numFmtId="0" fontId="0" fillId="0" borderId="72" xfId="0" applyBorder="1" applyAlignment="1">
      <alignment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Podhlavičk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66</xdr:row>
      <xdr:rowOff>133350</xdr:rowOff>
    </xdr:from>
    <xdr:to>
      <xdr:col>7</xdr:col>
      <xdr:colOff>228600</xdr:colOff>
      <xdr:row>73</xdr:row>
      <xdr:rowOff>0</xdr:rowOff>
    </xdr:to>
    <xdr:pic>
      <xdr:nvPicPr>
        <xdr:cNvPr id="1" name="Picture 1" descr="razit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4944725"/>
          <a:ext cx="1762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.3-R2%20Rozpo&#269;et%20Investice%20evidovan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a.3-R3%20Rozpo&#269;et%20Neinvest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1">
          <cell r="E11">
            <v>0</v>
          </cell>
          <cell r="F11">
            <v>0</v>
          </cell>
          <cell r="G11">
            <v>478760</v>
          </cell>
          <cell r="H11">
            <v>62238.8</v>
          </cell>
          <cell r="I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view="pageBreakPreview" zoomScaleSheetLayoutView="100"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186</v>
      </c>
      <c r="B1" s="2"/>
      <c r="C1" s="2"/>
      <c r="D1" s="2"/>
      <c r="E1" s="2"/>
      <c r="F1" s="2"/>
      <c r="G1" s="2"/>
    </row>
    <row r="2" spans="1:7" ht="12.75" customHeight="1">
      <c r="A2" s="3" t="s">
        <v>18</v>
      </c>
      <c r="B2" s="4"/>
      <c r="C2" s="5"/>
      <c r="D2" s="6" t="s">
        <v>160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19</v>
      </c>
      <c r="B4" s="12"/>
      <c r="C4" s="13" t="s">
        <v>20</v>
      </c>
      <c r="D4" s="13"/>
      <c r="E4" s="13"/>
      <c r="F4" s="60" t="s">
        <v>21</v>
      </c>
      <c r="G4" s="14"/>
    </row>
    <row r="5" spans="1:7" ht="12.75" customHeight="1">
      <c r="A5" s="15"/>
      <c r="B5" s="16"/>
      <c r="C5" s="17" t="s">
        <v>158</v>
      </c>
      <c r="D5" s="18"/>
      <c r="E5" s="18"/>
      <c r="F5" s="18"/>
      <c r="G5" s="14"/>
    </row>
    <row r="6" spans="1:7" ht="12.75" customHeight="1">
      <c r="A6" s="19" t="s">
        <v>23</v>
      </c>
      <c r="B6" s="20"/>
      <c r="C6" s="21" t="s">
        <v>24</v>
      </c>
      <c r="D6" s="21"/>
      <c r="E6" s="21"/>
      <c r="F6" s="103" t="s">
        <v>25</v>
      </c>
      <c r="G6" s="23"/>
    </row>
    <row r="7" spans="1:7" ht="12.75" customHeight="1">
      <c r="A7" s="15"/>
      <c r="B7" s="16"/>
      <c r="C7" s="17" t="s">
        <v>98</v>
      </c>
      <c r="D7" s="18"/>
      <c r="E7" s="18"/>
      <c r="F7" s="171"/>
      <c r="G7" s="14"/>
    </row>
    <row r="8" spans="1:9" ht="12.75">
      <c r="A8" s="19" t="s">
        <v>26</v>
      </c>
      <c r="B8" s="21"/>
      <c r="C8" s="306"/>
      <c r="D8" s="307"/>
      <c r="E8" s="24" t="s">
        <v>27</v>
      </c>
      <c r="F8" s="25"/>
      <c r="G8" s="26">
        <v>0</v>
      </c>
      <c r="H8" s="27"/>
      <c r="I8" s="27"/>
    </row>
    <row r="9" spans="1:7" ht="12.75">
      <c r="A9" s="19" t="s">
        <v>28</v>
      </c>
      <c r="B9" s="21"/>
      <c r="C9" s="306"/>
      <c r="D9" s="307"/>
      <c r="E9" s="22" t="s">
        <v>29</v>
      </c>
      <c r="F9" s="21"/>
      <c r="G9" s="28">
        <v>0</v>
      </c>
    </row>
    <row r="10" spans="1:7" ht="12.75">
      <c r="A10" s="29" t="s">
        <v>30</v>
      </c>
      <c r="B10" s="30"/>
      <c r="C10" s="30"/>
      <c r="D10" s="30"/>
      <c r="E10" s="31" t="s">
        <v>31</v>
      </c>
      <c r="F10" s="30"/>
      <c r="G10" s="32">
        <v>0</v>
      </c>
    </row>
    <row r="11" spans="1:57" ht="12.75">
      <c r="A11" s="11" t="s">
        <v>32</v>
      </c>
      <c r="B11" s="13"/>
      <c r="C11" s="13"/>
      <c r="D11" s="13"/>
      <c r="E11" s="33" t="s">
        <v>33</v>
      </c>
      <c r="F11" s="13" t="s">
        <v>15</v>
      </c>
      <c r="G11" s="14"/>
      <c r="BA11" s="34"/>
      <c r="BB11" s="34"/>
      <c r="BC11" s="34"/>
      <c r="BD11" s="34"/>
      <c r="BE11" s="34"/>
    </row>
    <row r="12" spans="1:7" ht="12.75">
      <c r="A12" s="11"/>
      <c r="B12" s="13"/>
      <c r="C12" s="13"/>
      <c r="D12" s="13"/>
      <c r="E12" s="308"/>
      <c r="F12" s="309"/>
      <c r="G12" s="310"/>
    </row>
    <row r="13" spans="1:7" ht="28.5" customHeight="1" thickBot="1">
      <c r="A13" s="35" t="s">
        <v>187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34</v>
      </c>
      <c r="B14" s="40"/>
      <c r="C14" s="41"/>
      <c r="D14" s="42" t="s">
        <v>35</v>
      </c>
      <c r="E14" s="43"/>
      <c r="F14" s="43"/>
      <c r="G14" s="41"/>
    </row>
    <row r="15" spans="1:7" ht="15.75" customHeight="1">
      <c r="A15" s="44"/>
      <c r="B15" s="8" t="s">
        <v>36</v>
      </c>
      <c r="C15" s="45">
        <f>SUM('KL Investice'!C15+'KL Investice evid'!C15+'KL Neinv'!C15)</f>
        <v>0</v>
      </c>
      <c r="D15" s="135" t="s">
        <v>73</v>
      </c>
      <c r="E15" s="46"/>
      <c r="F15" s="47"/>
      <c r="G15" s="45">
        <v>0</v>
      </c>
    </row>
    <row r="16" spans="1:7" ht="15.75" customHeight="1">
      <c r="A16" s="44" t="s">
        <v>37</v>
      </c>
      <c r="B16" s="8" t="s">
        <v>38</v>
      </c>
      <c r="C16" s="45">
        <f>SUM('KL Investice'!C16+'KL Investice evid'!C16+'KL Neinv'!C16)</f>
        <v>0</v>
      </c>
      <c r="D16" s="135" t="s">
        <v>74</v>
      </c>
      <c r="E16" s="48"/>
      <c r="F16" s="49"/>
      <c r="G16" s="45">
        <v>0</v>
      </c>
    </row>
    <row r="17" spans="1:7" ht="15.75" customHeight="1">
      <c r="A17" s="44" t="s">
        <v>39</v>
      </c>
      <c r="B17" s="8" t="s">
        <v>40</v>
      </c>
      <c r="C17" s="45">
        <f>SUM('KL Investice'!C17+'KL Investice evid'!C17+'KL Neinv'!C17)</f>
        <v>0</v>
      </c>
      <c r="D17" s="135" t="s">
        <v>75</v>
      </c>
      <c r="E17" s="48"/>
      <c r="F17" s="49"/>
      <c r="G17" s="45">
        <v>0</v>
      </c>
    </row>
    <row r="18" spans="1:7" ht="15.75" customHeight="1">
      <c r="A18" s="50" t="s">
        <v>41</v>
      </c>
      <c r="B18" s="8" t="s">
        <v>42</v>
      </c>
      <c r="C18" s="45">
        <f>SUM('KL Investice'!C18+'KL Investice evid'!C18+'KL Neinv'!C18)</f>
        <v>0</v>
      </c>
      <c r="D18" s="135" t="s">
        <v>76</v>
      </c>
      <c r="E18" s="48"/>
      <c r="F18" s="49"/>
      <c r="G18" s="45">
        <v>0</v>
      </c>
    </row>
    <row r="19" spans="1:7" ht="15.75" customHeight="1">
      <c r="A19" s="51" t="s">
        <v>43</v>
      </c>
      <c r="B19" s="8"/>
      <c r="C19" s="45">
        <f>SUM(C15:C18)</f>
        <v>0</v>
      </c>
      <c r="D19" s="135" t="s">
        <v>77</v>
      </c>
      <c r="E19" s="48"/>
      <c r="F19" s="49"/>
      <c r="G19" s="45">
        <v>0</v>
      </c>
    </row>
    <row r="20" spans="1:7" ht="15.75" customHeight="1">
      <c r="A20" s="51"/>
      <c r="B20" s="8"/>
      <c r="C20" s="45"/>
      <c r="D20" s="135" t="s">
        <v>78</v>
      </c>
      <c r="E20" s="48"/>
      <c r="F20" s="49"/>
      <c r="G20" s="45">
        <v>0</v>
      </c>
    </row>
    <row r="21" spans="1:7" ht="15.75" customHeight="1">
      <c r="A21" s="51" t="s">
        <v>44</v>
      </c>
      <c r="B21" s="8"/>
      <c r="C21" s="45">
        <f>SUM('KL Investice'!C21+'KL Investice evid'!C21+'KL Neinv'!C21)</f>
        <v>0</v>
      </c>
      <c r="D21" s="135" t="s">
        <v>79</v>
      </c>
      <c r="E21" s="48"/>
      <c r="F21" s="49"/>
      <c r="G21" s="45">
        <v>0</v>
      </c>
    </row>
    <row r="22" spans="1:7" ht="15.75" customHeight="1">
      <c r="A22" s="11" t="s">
        <v>45</v>
      </c>
      <c r="B22" s="13"/>
      <c r="C22" s="45">
        <f>C19+C21</f>
        <v>0</v>
      </c>
      <c r="D22" s="29" t="s">
        <v>46</v>
      </c>
      <c r="E22" s="48"/>
      <c r="F22" s="49"/>
      <c r="G22" s="45">
        <v>0</v>
      </c>
    </row>
    <row r="23" spans="1:7" ht="15.75" customHeight="1" thickBot="1">
      <c r="A23" s="29" t="s">
        <v>47</v>
      </c>
      <c r="B23" s="30"/>
      <c r="C23" s="52">
        <f>C22+G23</f>
        <v>0</v>
      </c>
      <c r="D23" s="53" t="s">
        <v>48</v>
      </c>
      <c r="E23" s="54"/>
      <c r="F23" s="55"/>
      <c r="G23" s="45">
        <v>0</v>
      </c>
    </row>
    <row r="24" spans="1:7" ht="12.75">
      <c r="A24" s="56" t="s">
        <v>49</v>
      </c>
      <c r="B24" s="57"/>
      <c r="C24" s="58" t="s">
        <v>50</v>
      </c>
      <c r="D24" s="57"/>
      <c r="E24" s="58" t="s">
        <v>51</v>
      </c>
      <c r="F24" s="57"/>
      <c r="G24" s="59"/>
    </row>
    <row r="25" spans="1:7" ht="12.75">
      <c r="A25" s="19"/>
      <c r="B25" s="21"/>
      <c r="C25" s="22" t="s">
        <v>52</v>
      </c>
      <c r="D25" s="21"/>
      <c r="E25" s="22" t="s">
        <v>52</v>
      </c>
      <c r="F25" s="21"/>
      <c r="G25" s="23"/>
    </row>
    <row r="26" spans="1:7" ht="12.75">
      <c r="A26" s="11" t="s">
        <v>53</v>
      </c>
      <c r="B26" s="60"/>
      <c r="C26" s="33" t="s">
        <v>53</v>
      </c>
      <c r="D26" s="13"/>
      <c r="E26" s="33" t="s">
        <v>53</v>
      </c>
      <c r="F26" s="13"/>
      <c r="G26" s="14"/>
    </row>
    <row r="27" spans="1:7" ht="12.75">
      <c r="A27" s="11"/>
      <c r="B27" s="61"/>
      <c r="C27" s="33" t="s">
        <v>54</v>
      </c>
      <c r="D27" s="13"/>
      <c r="E27" s="33" t="s">
        <v>55</v>
      </c>
      <c r="F27" s="13"/>
      <c r="G27" s="14"/>
    </row>
    <row r="28" spans="1:7" ht="12.75">
      <c r="A28" s="11"/>
      <c r="B28" s="13"/>
      <c r="C28" s="33"/>
      <c r="D28" s="13"/>
      <c r="E28" s="33"/>
      <c r="F28" s="13"/>
      <c r="G28" s="14"/>
    </row>
    <row r="29" spans="1:7" ht="94.5" customHeight="1">
      <c r="A29" s="11"/>
      <c r="B29" s="13"/>
      <c r="C29" s="33"/>
      <c r="D29" s="13"/>
      <c r="E29" s="33"/>
      <c r="F29" s="13"/>
      <c r="G29" s="14"/>
    </row>
    <row r="30" spans="1:7" ht="12.75">
      <c r="A30" s="19" t="s">
        <v>56</v>
      </c>
      <c r="B30" s="21"/>
      <c r="C30" s="62">
        <v>21</v>
      </c>
      <c r="D30" s="21" t="s">
        <v>57</v>
      </c>
      <c r="E30" s="22"/>
      <c r="F30" s="63">
        <f>ROUND(C23-F32,0)</f>
        <v>0</v>
      </c>
      <c r="G30" s="23"/>
    </row>
    <row r="31" spans="1:7" ht="12.75">
      <c r="A31" s="19" t="s">
        <v>58</v>
      </c>
      <c r="B31" s="21"/>
      <c r="C31" s="62">
        <f>SazbaDPH1</f>
        <v>21</v>
      </c>
      <c r="D31" s="21" t="s">
        <v>57</v>
      </c>
      <c r="E31" s="22"/>
      <c r="F31" s="64">
        <f>ROUND(PRODUCT(F30,C31/100),1)</f>
        <v>0</v>
      </c>
      <c r="G31" s="32"/>
    </row>
    <row r="32" spans="1:7" ht="12.75">
      <c r="A32" s="19" t="s">
        <v>56</v>
      </c>
      <c r="B32" s="21"/>
      <c r="C32" s="62">
        <v>0</v>
      </c>
      <c r="D32" s="21" t="s">
        <v>57</v>
      </c>
      <c r="E32" s="22"/>
      <c r="F32" s="63">
        <v>0</v>
      </c>
      <c r="G32" s="23"/>
    </row>
    <row r="33" spans="1:7" ht="12.75">
      <c r="A33" s="19" t="s">
        <v>58</v>
      </c>
      <c r="B33" s="21"/>
      <c r="C33" s="62">
        <f>SazbaDPH2</f>
        <v>0</v>
      </c>
      <c r="D33" s="21" t="s">
        <v>57</v>
      </c>
      <c r="E33" s="22"/>
      <c r="F33" s="64">
        <f>ROUND(PRODUCT(F32,C33/100),1)</f>
        <v>0</v>
      </c>
      <c r="G33" s="32"/>
    </row>
    <row r="34" spans="1:7" s="70" customFormat="1" ht="19.5" customHeight="1" thickBot="1">
      <c r="A34" s="65" t="s">
        <v>59</v>
      </c>
      <c r="B34" s="66"/>
      <c r="C34" s="66"/>
      <c r="D34" s="66"/>
      <c r="E34" s="67"/>
      <c r="F34" s="68">
        <f>CEILING(SUM(F30:F33),1)</f>
        <v>0</v>
      </c>
      <c r="G34" s="69"/>
    </row>
    <row r="36" spans="1:8" ht="12.75">
      <c r="A36" s="71" t="s">
        <v>60</v>
      </c>
      <c r="B36" s="71"/>
      <c r="C36" s="71"/>
      <c r="D36" s="71"/>
      <c r="E36" s="71"/>
      <c r="F36" s="71"/>
      <c r="G36" s="71"/>
      <c r="H36" t="s">
        <v>22</v>
      </c>
    </row>
    <row r="37" spans="1:8" ht="14.25" customHeight="1">
      <c r="A37" s="71"/>
      <c r="B37" s="311"/>
      <c r="C37" s="312"/>
      <c r="D37" s="312"/>
      <c r="E37" s="312"/>
      <c r="F37" s="312"/>
      <c r="G37" s="312"/>
      <c r="H37" t="s">
        <v>22</v>
      </c>
    </row>
    <row r="38" spans="1:8" ht="12.75" customHeight="1">
      <c r="A38" s="72"/>
      <c r="B38" s="312"/>
      <c r="C38" s="312"/>
      <c r="D38" s="312"/>
      <c r="E38" s="312"/>
      <c r="F38" s="312"/>
      <c r="G38" s="312"/>
      <c r="H38" t="s">
        <v>22</v>
      </c>
    </row>
    <row r="39" spans="1:8" ht="12.75">
      <c r="A39" s="72"/>
      <c r="B39" s="312"/>
      <c r="C39" s="312"/>
      <c r="D39" s="312"/>
      <c r="E39" s="312"/>
      <c r="F39" s="312"/>
      <c r="G39" s="312"/>
      <c r="H39" t="s">
        <v>22</v>
      </c>
    </row>
    <row r="40" spans="1:8" ht="12.75">
      <c r="A40" s="72"/>
      <c r="B40" s="312"/>
      <c r="C40" s="312"/>
      <c r="D40" s="312"/>
      <c r="E40" s="312"/>
      <c r="F40" s="312"/>
      <c r="G40" s="312"/>
      <c r="H40" t="s">
        <v>22</v>
      </c>
    </row>
    <row r="41" spans="1:8" ht="12.75">
      <c r="A41" s="72"/>
      <c r="B41" s="312"/>
      <c r="C41" s="312"/>
      <c r="D41" s="312"/>
      <c r="E41" s="312"/>
      <c r="F41" s="312"/>
      <c r="G41" s="312"/>
      <c r="H41" t="s">
        <v>22</v>
      </c>
    </row>
    <row r="42" spans="1:8" ht="12.75">
      <c r="A42" s="72"/>
      <c r="B42" s="312"/>
      <c r="C42" s="312"/>
      <c r="D42" s="312"/>
      <c r="E42" s="312"/>
      <c r="F42" s="312"/>
      <c r="G42" s="312"/>
      <c r="H42" t="s">
        <v>22</v>
      </c>
    </row>
    <row r="43" spans="1:8" ht="12.75">
      <c r="A43" s="72"/>
      <c r="B43" s="312"/>
      <c r="C43" s="312"/>
      <c r="D43" s="312"/>
      <c r="E43" s="312"/>
      <c r="F43" s="312"/>
      <c r="G43" s="312"/>
      <c r="H43" t="s">
        <v>22</v>
      </c>
    </row>
    <row r="44" spans="1:8" ht="12.75">
      <c r="A44" s="72"/>
      <c r="B44" s="312"/>
      <c r="C44" s="312"/>
      <c r="D44" s="312"/>
      <c r="E44" s="312"/>
      <c r="F44" s="312"/>
      <c r="G44" s="312"/>
      <c r="H44" t="s">
        <v>22</v>
      </c>
    </row>
    <row r="45" spans="1:8" ht="0.75" customHeight="1">
      <c r="A45" s="72"/>
      <c r="B45" s="312"/>
      <c r="C45" s="312"/>
      <c r="D45" s="312"/>
      <c r="E45" s="312"/>
      <c r="F45" s="312"/>
      <c r="G45" s="312"/>
      <c r="H45" t="s">
        <v>22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  <row r="52" spans="2:7" ht="12.75">
      <c r="B52" s="305"/>
      <c r="C52" s="305"/>
      <c r="D52" s="305"/>
      <c r="E52" s="305"/>
      <c r="F52" s="305"/>
      <c r="G52" s="305"/>
    </row>
    <row r="53" spans="2:7" ht="12.75">
      <c r="B53" s="305"/>
      <c r="C53" s="305"/>
      <c r="D53" s="305"/>
      <c r="E53" s="305"/>
      <c r="F53" s="305"/>
      <c r="G53" s="305"/>
    </row>
    <row r="54" spans="2:7" ht="12.75">
      <c r="B54" s="305"/>
      <c r="C54" s="305"/>
      <c r="D54" s="305"/>
      <c r="E54" s="305"/>
      <c r="F54" s="305"/>
      <c r="G54" s="305"/>
    </row>
    <row r="55" spans="2:7" ht="12.75">
      <c r="B55" s="305"/>
      <c r="C55" s="305"/>
      <c r="D55" s="305"/>
      <c r="E55" s="305"/>
      <c r="F55" s="305"/>
      <c r="G55" s="305"/>
    </row>
  </sheetData>
  <sheetProtection/>
  <mergeCells count="14">
    <mergeCell ref="B46:G46"/>
    <mergeCell ref="B47:G47"/>
    <mergeCell ref="C8:D8"/>
    <mergeCell ref="C9:D9"/>
    <mergeCell ref="E12:G12"/>
    <mergeCell ref="B37:G45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7874015748031497" right="0.1968503937007874" top="0.984251968503937" bottom="0.7874015748031497" header="0.5118110236220472" footer="0.31496062992125984"/>
  <pageSetup firstPageNumber="2" useFirstPageNumber="1" horizontalDpi="300" verticalDpi="300" orientation="portrait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80"/>
  <sheetViews>
    <sheetView view="pageBreakPreview" zoomScaleSheetLayoutView="100" workbookViewId="0" topLeftCell="A13">
      <selection activeCell="S19" sqref="S19"/>
    </sheetView>
  </sheetViews>
  <sheetFormatPr defaultColWidth="9.00390625" defaultRowHeight="12.75"/>
  <cols>
    <col min="1" max="1" width="3.75390625" style="213" customWidth="1"/>
    <col min="2" max="2" width="4.75390625" style="106" customWidth="1"/>
    <col min="3" max="3" width="44.00390625" style="130" customWidth="1"/>
    <col min="4" max="4" width="3.75390625" style="192" customWidth="1"/>
    <col min="5" max="5" width="4.75390625" style="169" customWidth="1"/>
    <col min="6" max="6" width="8.75390625" style="170" customWidth="1"/>
    <col min="7" max="7" width="9.75390625" style="234" customWidth="1"/>
    <col min="8" max="8" width="11.75390625" style="235" customWidth="1"/>
    <col min="9" max="10" width="9.125" style="236" customWidth="1"/>
    <col min="11" max="24" width="9.125" style="121" customWidth="1"/>
    <col min="25" max="16384" width="9.125" style="104" customWidth="1"/>
  </cols>
  <sheetData>
    <row r="1" spans="1:24" s="178" customFormat="1" ht="15.75">
      <c r="A1" s="212"/>
      <c r="B1" s="322" t="s">
        <v>178</v>
      </c>
      <c r="C1" s="322"/>
      <c r="D1" s="322"/>
      <c r="E1" s="322"/>
      <c r="F1" s="322"/>
      <c r="G1" s="322"/>
      <c r="H1" s="322"/>
      <c r="I1" s="176"/>
      <c r="J1" s="176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s="178" customFormat="1" ht="13.5" thickBot="1">
      <c r="A2" s="212"/>
      <c r="C2" s="179"/>
      <c r="D2" s="180"/>
      <c r="E2" s="181"/>
      <c r="F2" s="182"/>
      <c r="G2" s="183"/>
      <c r="H2" s="183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4" s="178" customFormat="1" ht="13.5" thickTop="1">
      <c r="A3" s="212"/>
      <c r="B3" s="326" t="s">
        <v>97</v>
      </c>
      <c r="C3" s="327"/>
      <c r="D3" s="327"/>
      <c r="E3" s="184"/>
      <c r="F3" s="185" t="s">
        <v>179</v>
      </c>
      <c r="G3" s="185"/>
      <c r="H3" s="186"/>
      <c r="I3" s="176"/>
      <c r="J3" s="176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</row>
    <row r="4" spans="1:24" s="178" customFormat="1" ht="13.5" thickBot="1">
      <c r="A4" s="212"/>
      <c r="B4" s="328" t="s">
        <v>155</v>
      </c>
      <c r="C4" s="329"/>
      <c r="D4" s="329"/>
      <c r="E4" s="330"/>
      <c r="F4" s="323" t="s">
        <v>159</v>
      </c>
      <c r="G4" s="324"/>
      <c r="H4" s="325"/>
      <c r="I4" s="176"/>
      <c r="J4" s="176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</row>
    <row r="5" spans="3:11" ht="13.5" thickTop="1">
      <c r="C5" s="107"/>
      <c r="D5" s="108"/>
      <c r="E5" s="163"/>
      <c r="F5" s="144"/>
      <c r="K5" s="122"/>
    </row>
    <row r="6" spans="1:24" s="109" customFormat="1" ht="12.75">
      <c r="A6" s="304" t="s">
        <v>87</v>
      </c>
      <c r="B6" s="187" t="s">
        <v>88</v>
      </c>
      <c r="C6" s="188" t="s">
        <v>72</v>
      </c>
      <c r="D6" s="188" t="s">
        <v>69</v>
      </c>
      <c r="E6" s="189" t="s">
        <v>85</v>
      </c>
      <c r="F6" s="190" t="s">
        <v>70</v>
      </c>
      <c r="G6" s="191" t="s">
        <v>71</v>
      </c>
      <c r="H6" s="148"/>
      <c r="I6" s="149"/>
      <c r="J6" s="149"/>
      <c r="K6" s="143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11" ht="12.75">
      <c r="A7" s="214"/>
      <c r="B7" s="207"/>
      <c r="C7" s="208"/>
      <c r="D7" s="209"/>
      <c r="E7" s="210"/>
      <c r="F7" s="211"/>
      <c r="G7" s="286"/>
      <c r="H7" s="287"/>
      <c r="K7" s="122"/>
    </row>
    <row r="8" spans="1:24" s="124" customFormat="1" ht="12.75">
      <c r="A8" s="216"/>
      <c r="B8" s="245" t="s">
        <v>81</v>
      </c>
      <c r="C8" s="246" t="s">
        <v>108</v>
      </c>
      <c r="D8" s="247"/>
      <c r="E8" s="248"/>
      <c r="F8" s="249"/>
      <c r="G8" s="249"/>
      <c r="H8" s="154"/>
      <c r="I8" s="240"/>
      <c r="J8" s="240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s="124" customFormat="1" ht="12.75">
      <c r="A9" s="216"/>
      <c r="B9" s="250"/>
      <c r="C9" s="251" t="s">
        <v>109</v>
      </c>
      <c r="D9" s="252"/>
      <c r="E9" s="253"/>
      <c r="F9" s="254"/>
      <c r="G9" s="254"/>
      <c r="H9" s="154"/>
      <c r="I9" s="240"/>
      <c r="J9" s="240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s="124" customFormat="1" ht="12.75">
      <c r="A10" s="216"/>
      <c r="B10" s="255"/>
      <c r="C10" s="201"/>
      <c r="D10" s="256"/>
      <c r="E10" s="257"/>
      <c r="F10" s="258"/>
      <c r="G10" s="258"/>
      <c r="H10" s="154"/>
      <c r="I10" s="240"/>
      <c r="J10" s="240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s="124" customFormat="1" ht="63.75">
      <c r="A11" s="216" t="s">
        <v>89</v>
      </c>
      <c r="B11" s="255" t="s">
        <v>103</v>
      </c>
      <c r="C11" s="259" t="s">
        <v>156</v>
      </c>
      <c r="D11" s="256" t="s">
        <v>110</v>
      </c>
      <c r="E11" s="257" t="s">
        <v>96</v>
      </c>
      <c r="F11" s="258"/>
      <c r="G11" s="202"/>
      <c r="H11" s="154"/>
      <c r="I11" s="240"/>
      <c r="J11" s="240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s="124" customFormat="1" ht="12.75">
      <c r="A12" s="216"/>
      <c r="B12" s="255"/>
      <c r="C12" s="259"/>
      <c r="D12" s="256"/>
      <c r="E12" s="257"/>
      <c r="F12" s="258"/>
      <c r="G12" s="258"/>
      <c r="H12" s="154"/>
      <c r="I12" s="240"/>
      <c r="J12" s="240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s="124" customFormat="1" ht="12.75">
      <c r="A13" s="216"/>
      <c r="B13" s="260" t="s">
        <v>111</v>
      </c>
      <c r="C13" s="259"/>
      <c r="D13" s="256"/>
      <c r="E13" s="257"/>
      <c r="F13" s="258"/>
      <c r="G13" s="258"/>
      <c r="H13" s="154"/>
      <c r="I13" s="240"/>
      <c r="J13" s="240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s="124" customFormat="1" ht="12.75">
      <c r="A14" s="216"/>
      <c r="B14" s="260"/>
      <c r="C14" s="259"/>
      <c r="D14" s="256"/>
      <c r="E14" s="257"/>
      <c r="F14" s="258"/>
      <c r="G14" s="258"/>
      <c r="H14" s="154"/>
      <c r="I14" s="240"/>
      <c r="J14" s="240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s="124" customFormat="1" ht="12.75">
      <c r="A15" s="216"/>
      <c r="B15" s="255"/>
      <c r="C15" s="288" t="s">
        <v>112</v>
      </c>
      <c r="D15" s="256"/>
      <c r="E15" s="257"/>
      <c r="F15" s="258"/>
      <c r="G15" s="258"/>
      <c r="H15" s="154"/>
      <c r="I15" s="240"/>
      <c r="J15" s="240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s="124" customFormat="1" ht="12.75">
      <c r="A16" s="216"/>
      <c r="B16" s="255"/>
      <c r="C16" s="261" t="s">
        <v>113</v>
      </c>
      <c r="D16" s="256"/>
      <c r="E16" s="257"/>
      <c r="F16" s="258"/>
      <c r="G16" s="258"/>
      <c r="H16" s="154"/>
      <c r="I16" s="240"/>
      <c r="J16" s="240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s="124" customFormat="1" ht="51">
      <c r="A17" s="216"/>
      <c r="B17" s="255"/>
      <c r="C17" s="261" t="s">
        <v>114</v>
      </c>
      <c r="D17" s="256"/>
      <c r="E17" s="257"/>
      <c r="F17" s="258"/>
      <c r="G17" s="258"/>
      <c r="H17" s="154"/>
      <c r="I17" s="240"/>
      <c r="J17" s="240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s="124" customFormat="1" ht="25.5">
      <c r="A18" s="216"/>
      <c r="B18" s="255"/>
      <c r="C18" s="261" t="s">
        <v>115</v>
      </c>
      <c r="D18" s="256"/>
      <c r="E18" s="257"/>
      <c r="F18" s="258"/>
      <c r="G18" s="258"/>
      <c r="H18" s="154"/>
      <c r="I18" s="240"/>
      <c r="J18" s="240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s="124" customFormat="1" ht="25.5">
      <c r="A19" s="216"/>
      <c r="B19" s="255"/>
      <c r="C19" s="261" t="s">
        <v>116</v>
      </c>
      <c r="D19" s="256"/>
      <c r="E19" s="257"/>
      <c r="F19" s="258"/>
      <c r="G19" s="258"/>
      <c r="H19" s="154"/>
      <c r="I19" s="240"/>
      <c r="J19" s="240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s="124" customFormat="1" ht="12.75">
      <c r="A20" s="216"/>
      <c r="B20" s="255"/>
      <c r="C20" s="259"/>
      <c r="D20" s="256"/>
      <c r="E20" s="257"/>
      <c r="F20" s="258"/>
      <c r="G20" s="258"/>
      <c r="H20" s="154"/>
      <c r="I20" s="240"/>
      <c r="J20" s="240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s="124" customFormat="1" ht="12.75">
      <c r="A21" s="216"/>
      <c r="B21" s="255"/>
      <c r="C21" s="289" t="s">
        <v>117</v>
      </c>
      <c r="D21" s="256"/>
      <c r="E21" s="257"/>
      <c r="F21" s="258"/>
      <c r="G21" s="258"/>
      <c r="H21" s="154"/>
      <c r="I21" s="240"/>
      <c r="J21" s="240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s="124" customFormat="1" ht="25.5">
      <c r="A22" s="216"/>
      <c r="B22" s="255"/>
      <c r="C22" s="290" t="s">
        <v>118</v>
      </c>
      <c r="D22" s="256"/>
      <c r="E22" s="257"/>
      <c r="F22" s="258"/>
      <c r="G22" s="258"/>
      <c r="H22" s="154"/>
      <c r="I22" s="240"/>
      <c r="J22" s="240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s="124" customFormat="1" ht="12.75">
      <c r="A23" s="216"/>
      <c r="B23" s="255"/>
      <c r="C23" s="290" t="s">
        <v>119</v>
      </c>
      <c r="D23" s="256"/>
      <c r="E23" s="257"/>
      <c r="F23" s="258"/>
      <c r="G23" s="258"/>
      <c r="H23" s="154"/>
      <c r="I23" s="240"/>
      <c r="J23" s="240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s="124" customFormat="1" ht="25.5">
      <c r="A24" s="216"/>
      <c r="B24" s="255"/>
      <c r="C24" s="290" t="s">
        <v>120</v>
      </c>
      <c r="D24" s="256"/>
      <c r="E24" s="257"/>
      <c r="F24" s="258"/>
      <c r="G24" s="258"/>
      <c r="H24" s="154"/>
      <c r="I24" s="240"/>
      <c r="J24" s="240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s="124" customFormat="1" ht="25.5">
      <c r="A25" s="216"/>
      <c r="B25" s="255"/>
      <c r="C25" s="290" t="s">
        <v>121</v>
      </c>
      <c r="D25" s="256"/>
      <c r="E25" s="257"/>
      <c r="F25" s="258"/>
      <c r="G25" s="258"/>
      <c r="H25" s="154"/>
      <c r="I25" s="240"/>
      <c r="J25" s="240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s="124" customFormat="1" ht="25.5">
      <c r="A26" s="216"/>
      <c r="B26" s="255"/>
      <c r="C26" s="290" t="s">
        <v>122</v>
      </c>
      <c r="D26" s="256"/>
      <c r="E26" s="257"/>
      <c r="F26" s="258"/>
      <c r="G26" s="258"/>
      <c r="H26" s="154"/>
      <c r="I26" s="240"/>
      <c r="J26" s="240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s="124" customFormat="1" ht="12.75">
      <c r="A27" s="216"/>
      <c r="B27" s="255"/>
      <c r="C27" s="290" t="s">
        <v>123</v>
      </c>
      <c r="D27" s="256"/>
      <c r="E27" s="257"/>
      <c r="F27" s="258"/>
      <c r="G27" s="258"/>
      <c r="H27" s="154"/>
      <c r="I27" s="240"/>
      <c r="J27" s="240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s="124" customFormat="1" ht="25.5">
      <c r="A28" s="216"/>
      <c r="B28" s="255"/>
      <c r="C28" s="290" t="s">
        <v>124</v>
      </c>
      <c r="D28" s="256"/>
      <c r="E28" s="257"/>
      <c r="F28" s="258"/>
      <c r="G28" s="258"/>
      <c r="H28" s="154"/>
      <c r="I28" s="240"/>
      <c r="J28" s="240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s="124" customFormat="1" ht="12.75">
      <c r="A29" s="216"/>
      <c r="B29" s="255"/>
      <c r="C29" s="290" t="s">
        <v>125</v>
      </c>
      <c r="D29" s="256"/>
      <c r="E29" s="257"/>
      <c r="F29" s="258"/>
      <c r="G29" s="258"/>
      <c r="H29" s="154"/>
      <c r="I29" s="240"/>
      <c r="J29" s="240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s="124" customFormat="1" ht="25.5">
      <c r="A30" s="216"/>
      <c r="B30" s="255"/>
      <c r="C30" s="290" t="s">
        <v>126</v>
      </c>
      <c r="D30" s="256"/>
      <c r="E30" s="257"/>
      <c r="F30" s="258"/>
      <c r="G30" s="258"/>
      <c r="H30" s="154"/>
      <c r="I30" s="240"/>
      <c r="J30" s="240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24" s="124" customFormat="1" ht="12.75">
      <c r="A31" s="216"/>
      <c r="B31" s="255"/>
      <c r="C31" s="288" t="s">
        <v>127</v>
      </c>
      <c r="D31" s="256"/>
      <c r="E31" s="257"/>
      <c r="F31" s="258"/>
      <c r="G31" s="258"/>
      <c r="H31" s="154"/>
      <c r="I31" s="240"/>
      <c r="J31" s="240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s="124" customFormat="1" ht="12.75">
      <c r="A32" s="216"/>
      <c r="B32" s="255"/>
      <c r="C32" s="261" t="s">
        <v>128</v>
      </c>
      <c r="D32" s="256"/>
      <c r="E32" s="257"/>
      <c r="F32" s="258"/>
      <c r="G32" s="258"/>
      <c r="H32" s="154"/>
      <c r="I32" s="240"/>
      <c r="J32" s="240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s="124" customFormat="1" ht="12.75">
      <c r="A33" s="216"/>
      <c r="B33" s="255"/>
      <c r="C33" s="261" t="s">
        <v>129</v>
      </c>
      <c r="D33" s="256"/>
      <c r="E33" s="257"/>
      <c r="F33" s="258"/>
      <c r="G33" s="258"/>
      <c r="H33" s="154"/>
      <c r="I33" s="240"/>
      <c r="J33" s="240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s="124" customFormat="1" ht="12.75">
      <c r="A34" s="216"/>
      <c r="B34" s="255"/>
      <c r="C34" s="261" t="s">
        <v>130</v>
      </c>
      <c r="D34" s="256"/>
      <c r="E34" s="257"/>
      <c r="F34" s="258"/>
      <c r="G34" s="258"/>
      <c r="H34" s="154"/>
      <c r="I34" s="240"/>
      <c r="J34" s="240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s="124" customFormat="1" ht="25.5">
      <c r="A35" s="216"/>
      <c r="B35" s="255"/>
      <c r="C35" s="261" t="s">
        <v>131</v>
      </c>
      <c r="D35" s="256"/>
      <c r="E35" s="257"/>
      <c r="F35" s="258"/>
      <c r="G35" s="258"/>
      <c r="H35" s="154"/>
      <c r="I35" s="240"/>
      <c r="J35" s="240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</row>
    <row r="36" spans="1:24" s="124" customFormat="1" ht="12.75">
      <c r="A36" s="216"/>
      <c r="B36" s="255"/>
      <c r="C36" s="261" t="s">
        <v>132</v>
      </c>
      <c r="D36" s="256"/>
      <c r="E36" s="257"/>
      <c r="F36" s="258"/>
      <c r="G36" s="258"/>
      <c r="H36" s="154"/>
      <c r="I36" s="240"/>
      <c r="J36" s="240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4" s="124" customFormat="1" ht="12.75">
      <c r="A37" s="216"/>
      <c r="B37" s="255"/>
      <c r="C37" s="261" t="s">
        <v>133</v>
      </c>
      <c r="D37" s="256"/>
      <c r="E37" s="257"/>
      <c r="F37" s="258"/>
      <c r="G37" s="258"/>
      <c r="H37" s="154"/>
      <c r="I37" s="240"/>
      <c r="J37" s="240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1:24" s="124" customFormat="1" ht="25.5">
      <c r="A38" s="216"/>
      <c r="B38" s="255"/>
      <c r="C38" s="261" t="s">
        <v>134</v>
      </c>
      <c r="D38" s="256"/>
      <c r="E38" s="257"/>
      <c r="F38" s="258"/>
      <c r="G38" s="258"/>
      <c r="H38" s="154"/>
      <c r="I38" s="240"/>
      <c r="J38" s="240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s="124" customFormat="1" ht="12.75">
      <c r="A39" s="216"/>
      <c r="B39" s="255"/>
      <c r="C39" s="261"/>
      <c r="D39" s="256"/>
      <c r="E39" s="257"/>
      <c r="F39" s="258"/>
      <c r="G39" s="258"/>
      <c r="H39" s="154"/>
      <c r="I39" s="240"/>
      <c r="J39" s="240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s="124" customFormat="1" ht="12.75">
      <c r="A40" s="216"/>
      <c r="B40" s="255"/>
      <c r="C40" s="288" t="s">
        <v>135</v>
      </c>
      <c r="D40" s="256"/>
      <c r="E40" s="257"/>
      <c r="F40" s="258"/>
      <c r="G40" s="258"/>
      <c r="H40" s="154"/>
      <c r="I40" s="240"/>
      <c r="J40" s="240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spans="1:24" s="124" customFormat="1" ht="12.75">
      <c r="A41" s="216"/>
      <c r="B41" s="255"/>
      <c r="C41" s="261" t="s">
        <v>136</v>
      </c>
      <c r="D41" s="256"/>
      <c r="E41" s="257"/>
      <c r="F41" s="258"/>
      <c r="G41" s="258"/>
      <c r="H41" s="154"/>
      <c r="I41" s="240"/>
      <c r="J41" s="240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s="124" customFormat="1" ht="25.5">
      <c r="A42" s="216"/>
      <c r="B42" s="255"/>
      <c r="C42" s="261" t="s">
        <v>137</v>
      </c>
      <c r="D42" s="256"/>
      <c r="E42" s="257"/>
      <c r="F42" s="258"/>
      <c r="G42" s="258"/>
      <c r="H42" s="154"/>
      <c r="I42" s="240"/>
      <c r="J42" s="240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spans="1:24" s="124" customFormat="1" ht="25.5">
      <c r="A43" s="216"/>
      <c r="B43" s="255"/>
      <c r="C43" s="261" t="s">
        <v>138</v>
      </c>
      <c r="D43" s="256"/>
      <c r="E43" s="257"/>
      <c r="F43" s="258"/>
      <c r="G43" s="258"/>
      <c r="H43" s="154"/>
      <c r="I43" s="240"/>
      <c r="J43" s="240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s="124" customFormat="1" ht="12.75">
      <c r="A44" s="216"/>
      <c r="B44" s="255"/>
      <c r="C44" s="261"/>
      <c r="D44" s="256"/>
      <c r="E44" s="257"/>
      <c r="F44" s="258"/>
      <c r="G44" s="258"/>
      <c r="H44" s="154"/>
      <c r="I44" s="240"/>
      <c r="J44" s="240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</row>
    <row r="45" spans="1:24" s="124" customFormat="1" ht="12.75">
      <c r="A45" s="216"/>
      <c r="B45" s="255"/>
      <c r="C45" s="288" t="s">
        <v>139</v>
      </c>
      <c r="D45" s="256"/>
      <c r="E45" s="257"/>
      <c r="F45" s="258"/>
      <c r="G45" s="258"/>
      <c r="H45" s="154"/>
      <c r="I45" s="240"/>
      <c r="J45" s="240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s="124" customFormat="1" ht="25.5">
      <c r="A46" s="216"/>
      <c r="B46" s="255"/>
      <c r="C46" s="261" t="s">
        <v>140</v>
      </c>
      <c r="D46" s="256"/>
      <c r="E46" s="257"/>
      <c r="F46" s="258"/>
      <c r="G46" s="258"/>
      <c r="H46" s="154"/>
      <c r="I46" s="240"/>
      <c r="J46" s="240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s="124" customFormat="1" ht="12.75">
      <c r="A47" s="216"/>
      <c r="B47" s="260"/>
      <c r="C47" s="288" t="s">
        <v>141</v>
      </c>
      <c r="D47" s="291"/>
      <c r="E47" s="292"/>
      <c r="F47" s="293"/>
      <c r="G47" s="293"/>
      <c r="H47" s="154"/>
      <c r="I47" s="240"/>
      <c r="J47" s="240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s="124" customFormat="1" ht="25.5">
      <c r="A48" s="216"/>
      <c r="B48" s="255"/>
      <c r="C48" s="261" t="s">
        <v>142</v>
      </c>
      <c r="D48" s="256"/>
      <c r="E48" s="257"/>
      <c r="F48" s="258"/>
      <c r="G48" s="258"/>
      <c r="H48" s="154"/>
      <c r="I48" s="240"/>
      <c r="J48" s="240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s="124" customFormat="1" ht="12.75">
      <c r="A49" s="216"/>
      <c r="B49" s="255"/>
      <c r="C49" s="288" t="s">
        <v>143</v>
      </c>
      <c r="D49" s="256"/>
      <c r="E49" s="257"/>
      <c r="F49" s="258"/>
      <c r="G49" s="258"/>
      <c r="H49" s="154"/>
      <c r="I49" s="240"/>
      <c r="J49" s="240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s="124" customFormat="1" ht="25.5">
      <c r="A50" s="216"/>
      <c r="B50" s="255"/>
      <c r="C50" s="261" t="s">
        <v>144</v>
      </c>
      <c r="D50" s="256"/>
      <c r="E50" s="257"/>
      <c r="F50" s="258"/>
      <c r="G50" s="258"/>
      <c r="H50" s="154"/>
      <c r="I50" s="240"/>
      <c r="J50" s="240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1:24" s="124" customFormat="1" ht="25.5">
      <c r="A51" s="216"/>
      <c r="B51" s="255"/>
      <c r="C51" s="261" t="s">
        <v>145</v>
      </c>
      <c r="D51" s="256"/>
      <c r="E51" s="257"/>
      <c r="F51" s="258"/>
      <c r="G51" s="258"/>
      <c r="H51" s="154"/>
      <c r="I51" s="240"/>
      <c r="J51" s="240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s="124" customFormat="1" ht="12.75">
      <c r="A52" s="216"/>
      <c r="B52" s="255"/>
      <c r="C52" s="201"/>
      <c r="D52" s="256"/>
      <c r="E52" s="257"/>
      <c r="F52" s="258"/>
      <c r="G52" s="258"/>
      <c r="H52" s="154"/>
      <c r="I52" s="240"/>
      <c r="J52" s="240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pans="1:24" s="124" customFormat="1" ht="12.75">
      <c r="A53" s="216"/>
      <c r="B53" s="250" t="s">
        <v>146</v>
      </c>
      <c r="C53" s="251"/>
      <c r="D53" s="252"/>
      <c r="E53" s="253"/>
      <c r="F53" s="254"/>
      <c r="G53" s="254"/>
      <c r="H53" s="154"/>
      <c r="I53" s="240"/>
      <c r="J53" s="240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s="124" customFormat="1" ht="12.75">
      <c r="A54" s="216"/>
      <c r="B54" s="255"/>
      <c r="C54" s="262"/>
      <c r="D54" s="256"/>
      <c r="E54" s="257"/>
      <c r="F54" s="258"/>
      <c r="G54" s="258"/>
      <c r="H54" s="154"/>
      <c r="I54" s="240"/>
      <c r="J54" s="240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1:24" s="124" customFormat="1" ht="25.5">
      <c r="A55" s="216" t="s">
        <v>90</v>
      </c>
      <c r="B55" s="255" t="s">
        <v>105</v>
      </c>
      <c r="C55" s="201" t="s">
        <v>157</v>
      </c>
      <c r="D55" s="256" t="s">
        <v>110</v>
      </c>
      <c r="E55" s="257" t="s">
        <v>91</v>
      </c>
      <c r="F55" s="258"/>
      <c r="G55" s="258"/>
      <c r="H55" s="154"/>
      <c r="I55" s="240"/>
      <c r="J55" s="240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spans="1:24" s="124" customFormat="1" ht="12.75">
      <c r="A56" s="216"/>
      <c r="B56" s="255"/>
      <c r="C56" s="201" t="s">
        <v>147</v>
      </c>
      <c r="D56" s="256"/>
      <c r="E56" s="257"/>
      <c r="F56" s="258"/>
      <c r="G56" s="258"/>
      <c r="H56" s="154"/>
      <c r="I56" s="240"/>
      <c r="J56" s="240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spans="1:24" s="124" customFormat="1" ht="12.75">
      <c r="A57" s="216"/>
      <c r="B57" s="255"/>
      <c r="C57" s="201" t="s">
        <v>148</v>
      </c>
      <c r="D57" s="256"/>
      <c r="E57" s="257"/>
      <c r="F57" s="258"/>
      <c r="G57" s="258"/>
      <c r="H57" s="154"/>
      <c r="I57" s="240"/>
      <c r="J57" s="240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1:24" s="124" customFormat="1" ht="25.5">
      <c r="A58" s="216"/>
      <c r="B58" s="255"/>
      <c r="C58" s="201" t="s">
        <v>149</v>
      </c>
      <c r="D58" s="256"/>
      <c r="E58" s="257"/>
      <c r="F58" s="258"/>
      <c r="G58" s="258"/>
      <c r="H58" s="154"/>
      <c r="I58" s="240"/>
      <c r="J58" s="240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spans="1:24" s="124" customFormat="1" ht="12.75">
      <c r="A59" s="216"/>
      <c r="B59" s="255"/>
      <c r="C59" s="201" t="s">
        <v>150</v>
      </c>
      <c r="D59" s="256"/>
      <c r="E59" s="257"/>
      <c r="F59" s="258"/>
      <c r="G59" s="258"/>
      <c r="H59" s="154"/>
      <c r="I59" s="240"/>
      <c r="J59" s="240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1:24" s="124" customFormat="1" ht="12.75">
      <c r="A60" s="216"/>
      <c r="B60" s="263"/>
      <c r="C60" s="264"/>
      <c r="D60" s="265"/>
      <c r="E60" s="266"/>
      <c r="F60" s="267"/>
      <c r="G60" s="267"/>
      <c r="H60" s="154"/>
      <c r="I60" s="240"/>
      <c r="J60" s="240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1:24" s="124" customFormat="1" ht="12.75">
      <c r="A61" s="216"/>
      <c r="B61" s="110" t="s">
        <v>151</v>
      </c>
      <c r="C61" s="119"/>
      <c r="D61" s="111"/>
      <c r="E61" s="164"/>
      <c r="F61" s="153"/>
      <c r="G61" s="195"/>
      <c r="H61" s="154"/>
      <c r="I61" s="240"/>
      <c r="J61" s="240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s="124" customFormat="1" ht="12.75">
      <c r="A62" s="216"/>
      <c r="B62" s="123"/>
      <c r="C62" s="125"/>
      <c r="D62" s="117"/>
      <c r="E62" s="166"/>
      <c r="F62" s="154"/>
      <c r="G62" s="197"/>
      <c r="H62" s="154"/>
      <c r="I62" s="240"/>
      <c r="J62" s="240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s="124" customFormat="1" ht="12.75">
      <c r="A63" s="217"/>
      <c r="B63" s="126"/>
      <c r="C63" s="205"/>
      <c r="D63" s="127"/>
      <c r="E63" s="120"/>
      <c r="F63" s="157"/>
      <c r="G63" s="206"/>
      <c r="H63" s="157"/>
      <c r="I63" s="240"/>
      <c r="J63" s="240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s="124" customFormat="1" ht="12.75">
      <c r="A64" s="213"/>
      <c r="B64" s="104"/>
      <c r="C64" s="128" t="s">
        <v>83</v>
      </c>
      <c r="D64" s="129"/>
      <c r="E64" s="167"/>
      <c r="F64" s="158"/>
      <c r="G64" s="242"/>
      <c r="H64" s="198"/>
      <c r="I64" s="240"/>
      <c r="J64" s="240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s="124" customFormat="1" ht="12.75">
      <c r="A65" s="213"/>
      <c r="B65" s="106"/>
      <c r="C65" s="268" t="s">
        <v>152</v>
      </c>
      <c r="D65" s="269"/>
      <c r="E65" s="270"/>
      <c r="F65" s="271"/>
      <c r="G65" s="272"/>
      <c r="H65" s="273"/>
      <c r="I65" s="239"/>
      <c r="J65" s="240"/>
      <c r="K65" s="120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2:11" ht="12.75">
      <c r="B66" s="104"/>
      <c r="C66" s="128" t="s">
        <v>84</v>
      </c>
      <c r="D66" s="134"/>
      <c r="E66" s="168"/>
      <c r="F66" s="158"/>
      <c r="G66" s="242"/>
      <c r="H66" s="200"/>
      <c r="I66" s="159"/>
      <c r="K66" s="122"/>
    </row>
    <row r="67" spans="3:11" ht="12.75">
      <c r="C67" s="133"/>
      <c r="D67" s="132"/>
      <c r="K67" s="122"/>
    </row>
    <row r="68" spans="3:11" ht="12.75">
      <c r="C68" s="133"/>
      <c r="D68" s="131"/>
      <c r="J68" s="238"/>
      <c r="K68" s="122"/>
    </row>
    <row r="69" spans="2:11" ht="12.75">
      <c r="B69" s="204" t="s">
        <v>177</v>
      </c>
      <c r="C69" s="133"/>
      <c r="D69" s="131"/>
      <c r="H69" s="234"/>
      <c r="K69" s="122"/>
    </row>
    <row r="70" spans="3:11" ht="12.75">
      <c r="C70" s="133"/>
      <c r="D70" s="131"/>
      <c r="K70" s="122"/>
    </row>
    <row r="71" spans="3:11" ht="12.75">
      <c r="C71" s="133"/>
      <c r="D71" s="131"/>
      <c r="H71" s="234"/>
      <c r="K71" s="122"/>
    </row>
    <row r="72" spans="3:11" ht="12.75">
      <c r="C72" s="104"/>
      <c r="D72" s="131"/>
      <c r="H72" s="234"/>
      <c r="K72" s="122"/>
    </row>
    <row r="73" spans="3:11" ht="12.75">
      <c r="C73" s="104"/>
      <c r="D73" s="131"/>
      <c r="G73" s="243"/>
      <c r="K73" s="122"/>
    </row>
    <row r="74" spans="3:11" ht="12.75">
      <c r="C74" s="104"/>
      <c r="D74" s="131"/>
      <c r="H74" s="234"/>
      <c r="K74" s="122"/>
    </row>
    <row r="75" spans="3:11" ht="12.75">
      <c r="C75" s="133"/>
      <c r="D75" s="131"/>
      <c r="H75" s="234"/>
      <c r="K75" s="122"/>
    </row>
    <row r="76" spans="3:11" ht="12.75">
      <c r="C76" s="104"/>
      <c r="D76" s="131"/>
      <c r="H76" s="234"/>
      <c r="K76" s="122"/>
    </row>
    <row r="77" spans="3:11" ht="12.75">
      <c r="C77" s="104"/>
      <c r="D77" s="131"/>
      <c r="G77" s="243"/>
      <c r="K77" s="122"/>
    </row>
    <row r="78" spans="3:11" ht="12.75">
      <c r="C78" s="104"/>
      <c r="D78" s="131"/>
      <c r="H78" s="234"/>
      <c r="K78" s="122"/>
    </row>
    <row r="79" spans="4:11" ht="12.75">
      <c r="D79" s="131"/>
      <c r="K79" s="122"/>
    </row>
    <row r="80" spans="3:11" ht="12.75">
      <c r="C80" s="133"/>
      <c r="D80" s="131"/>
      <c r="H80" s="234"/>
      <c r="I80" s="238"/>
      <c r="K80" s="122"/>
    </row>
  </sheetData>
  <mergeCells count="4">
    <mergeCell ref="B1:H1"/>
    <mergeCell ref="B3:D3"/>
    <mergeCell ref="B4:E4"/>
    <mergeCell ref="F4:H4"/>
  </mergeCells>
  <printOptions/>
  <pageMargins left="0.7874015748031497" right="0.1968503937007874" top="0.984251968503937" bottom="0.5905511811023623" header="0.5118110236220472" footer="0.31496062992125984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5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185</v>
      </c>
      <c r="B1" s="2"/>
      <c r="C1" s="2"/>
      <c r="D1" s="2"/>
      <c r="E1" s="2"/>
      <c r="F1" s="2"/>
      <c r="G1" s="2"/>
    </row>
    <row r="2" spans="1:7" ht="12.75" customHeight="1">
      <c r="A2" s="3" t="s">
        <v>18</v>
      </c>
      <c r="B2" s="4"/>
      <c r="C2" s="5"/>
      <c r="D2" s="6" t="s">
        <v>160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19</v>
      </c>
      <c r="B4" s="12"/>
      <c r="C4" s="13" t="s">
        <v>20</v>
      </c>
      <c r="D4" s="13"/>
      <c r="E4" s="13"/>
      <c r="F4" s="60" t="s">
        <v>21</v>
      </c>
      <c r="G4" s="14"/>
    </row>
    <row r="5" spans="1:7" ht="12.75" customHeight="1">
      <c r="A5" s="15"/>
      <c r="B5" s="16"/>
      <c r="C5" s="17" t="s">
        <v>158</v>
      </c>
      <c r="D5" s="18"/>
      <c r="E5" s="18"/>
      <c r="F5" s="18"/>
      <c r="G5" s="14"/>
    </row>
    <row r="6" spans="1:7" ht="12.75" customHeight="1">
      <c r="A6" s="19" t="s">
        <v>23</v>
      </c>
      <c r="B6" s="20"/>
      <c r="C6" s="21" t="s">
        <v>24</v>
      </c>
      <c r="D6" s="21"/>
      <c r="E6" s="21"/>
      <c r="F6" s="103" t="s">
        <v>25</v>
      </c>
      <c r="G6" s="23"/>
    </row>
    <row r="7" spans="1:7" ht="12.75" customHeight="1">
      <c r="A7" s="15"/>
      <c r="B7" s="16"/>
      <c r="C7" s="17" t="s">
        <v>98</v>
      </c>
      <c r="D7" s="18"/>
      <c r="E7" s="18"/>
      <c r="F7" s="171"/>
      <c r="G7" s="14"/>
    </row>
    <row r="8" spans="1:9" ht="12.75">
      <c r="A8" s="19" t="s">
        <v>26</v>
      </c>
      <c r="B8" s="21"/>
      <c r="C8" s="306"/>
      <c r="D8" s="307"/>
      <c r="E8" s="24" t="s">
        <v>27</v>
      </c>
      <c r="F8" s="25"/>
      <c r="G8" s="26">
        <v>0</v>
      </c>
      <c r="H8" s="27"/>
      <c r="I8" s="27"/>
    </row>
    <row r="9" spans="1:7" ht="12.75">
      <c r="A9" s="19" t="s">
        <v>28</v>
      </c>
      <c r="B9" s="21"/>
      <c r="C9" s="306"/>
      <c r="D9" s="307"/>
      <c r="E9" s="22" t="s">
        <v>29</v>
      </c>
      <c r="F9" s="21"/>
      <c r="G9" s="28">
        <f>IF(PocetMJ=0,,ROUND((F30+F32)/PocetMJ,1))</f>
        <v>0</v>
      </c>
    </row>
    <row r="10" spans="1:7" ht="12.75">
      <c r="A10" s="29" t="s">
        <v>30</v>
      </c>
      <c r="B10" s="30"/>
      <c r="C10" s="30"/>
      <c r="D10" s="30"/>
      <c r="E10" s="31" t="s">
        <v>31</v>
      </c>
      <c r="F10" s="30"/>
      <c r="G10" s="32">
        <v>0</v>
      </c>
    </row>
    <row r="11" spans="1:57" ht="12.75">
      <c r="A11" s="11" t="s">
        <v>32</v>
      </c>
      <c r="B11" s="13"/>
      <c r="C11" s="13"/>
      <c r="D11" s="13"/>
      <c r="E11" s="33" t="s">
        <v>33</v>
      </c>
      <c r="F11" s="13" t="s">
        <v>15</v>
      </c>
      <c r="G11" s="14"/>
      <c r="BA11" s="34"/>
      <c r="BB11" s="34"/>
      <c r="BC11" s="34"/>
      <c r="BD11" s="34"/>
      <c r="BE11" s="34"/>
    </row>
    <row r="12" spans="1:7" ht="12.75">
      <c r="A12" s="11"/>
      <c r="B12" s="13"/>
      <c r="C12" s="13"/>
      <c r="D12" s="13"/>
      <c r="E12" s="308"/>
      <c r="F12" s="309"/>
      <c r="G12" s="310"/>
    </row>
    <row r="13" spans="1:7" ht="28.5" customHeight="1" thickBot="1">
      <c r="A13" s="35" t="s">
        <v>102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34</v>
      </c>
      <c r="B14" s="40"/>
      <c r="C14" s="41"/>
      <c r="D14" s="42" t="s">
        <v>35</v>
      </c>
      <c r="E14" s="43"/>
      <c r="F14" s="43"/>
      <c r="G14" s="41"/>
    </row>
    <row r="15" spans="1:7" ht="15.75" customHeight="1">
      <c r="A15" s="44"/>
      <c r="B15" s="8" t="s">
        <v>36</v>
      </c>
      <c r="C15" s="45">
        <f>SUM(DodavkaInv)</f>
        <v>0</v>
      </c>
      <c r="D15" s="135" t="s">
        <v>73</v>
      </c>
      <c r="E15" s="46"/>
      <c r="F15" s="47"/>
      <c r="G15" s="45">
        <v>0</v>
      </c>
    </row>
    <row r="16" spans="1:7" ht="15.75" customHeight="1">
      <c r="A16" s="44" t="s">
        <v>37</v>
      </c>
      <c r="B16" s="8" t="s">
        <v>38</v>
      </c>
      <c r="C16" s="45">
        <f>SUM(Montinv)</f>
        <v>0</v>
      </c>
      <c r="D16" s="135" t="s">
        <v>74</v>
      </c>
      <c r="E16" s="48"/>
      <c r="F16" s="49"/>
      <c r="G16" s="45">
        <v>0</v>
      </c>
    </row>
    <row r="17" spans="1:7" ht="15.75" customHeight="1">
      <c r="A17" s="44" t="s">
        <v>39</v>
      </c>
      <c r="B17" s="8" t="s">
        <v>40</v>
      </c>
      <c r="C17" s="45">
        <f>SUM(HSVinv)</f>
        <v>0</v>
      </c>
      <c r="D17" s="135" t="s">
        <v>75</v>
      </c>
      <c r="E17" s="48"/>
      <c r="F17" s="49"/>
      <c r="G17" s="45">
        <v>0</v>
      </c>
    </row>
    <row r="18" spans="1:7" ht="15.75" customHeight="1">
      <c r="A18" s="50" t="s">
        <v>41</v>
      </c>
      <c r="B18" s="8" t="s">
        <v>42</v>
      </c>
      <c r="C18" s="45">
        <f>SUM(PSVinv)</f>
        <v>0</v>
      </c>
      <c r="D18" s="135" t="s">
        <v>76</v>
      </c>
      <c r="E18" s="48"/>
      <c r="F18" s="49"/>
      <c r="G18" s="45">
        <v>0</v>
      </c>
    </row>
    <row r="19" spans="1:7" ht="15.75" customHeight="1">
      <c r="A19" s="51" t="s">
        <v>43</v>
      </c>
      <c r="B19" s="8"/>
      <c r="C19" s="45">
        <f>SUM(C15:C18)</f>
        <v>0</v>
      </c>
      <c r="D19" s="135" t="s">
        <v>77</v>
      </c>
      <c r="E19" s="48"/>
      <c r="F19" s="49"/>
      <c r="G19" s="45">
        <v>0</v>
      </c>
    </row>
    <row r="20" spans="1:7" ht="15.75" customHeight="1">
      <c r="A20" s="51"/>
      <c r="B20" s="8"/>
      <c r="C20" s="45"/>
      <c r="D20" s="135" t="s">
        <v>78</v>
      </c>
      <c r="E20" s="48"/>
      <c r="F20" s="49"/>
      <c r="G20" s="45">
        <v>0</v>
      </c>
    </row>
    <row r="21" spans="1:7" ht="15.75" customHeight="1">
      <c r="A21" s="51" t="s">
        <v>44</v>
      </c>
      <c r="B21" s="8"/>
      <c r="C21" s="45">
        <f>SUM('Rek Investice'!I11)</f>
        <v>0</v>
      </c>
      <c r="D21" s="135" t="s">
        <v>79</v>
      </c>
      <c r="E21" s="48"/>
      <c r="F21" s="49"/>
      <c r="G21" s="45">
        <v>0</v>
      </c>
    </row>
    <row r="22" spans="1:7" ht="15.75" customHeight="1">
      <c r="A22" s="11" t="s">
        <v>45</v>
      </c>
      <c r="B22" s="13"/>
      <c r="C22" s="45">
        <f>C19+C21</f>
        <v>0</v>
      </c>
      <c r="D22" s="29" t="s">
        <v>46</v>
      </c>
      <c r="E22" s="48"/>
      <c r="F22" s="49"/>
      <c r="G22" s="45">
        <v>0</v>
      </c>
    </row>
    <row r="23" spans="1:7" ht="15.75" customHeight="1" thickBot="1">
      <c r="A23" s="29" t="s">
        <v>47</v>
      </c>
      <c r="B23" s="30"/>
      <c r="C23" s="52">
        <f>C22+G23</f>
        <v>0</v>
      </c>
      <c r="D23" s="53" t="s">
        <v>48</v>
      </c>
      <c r="E23" s="54"/>
      <c r="F23" s="55"/>
      <c r="G23" s="45">
        <v>0</v>
      </c>
    </row>
    <row r="24" spans="1:7" ht="12.75">
      <c r="A24" s="56" t="s">
        <v>49</v>
      </c>
      <c r="B24" s="57"/>
      <c r="C24" s="58" t="s">
        <v>50</v>
      </c>
      <c r="D24" s="57"/>
      <c r="E24" s="58" t="s">
        <v>51</v>
      </c>
      <c r="F24" s="57"/>
      <c r="G24" s="59"/>
    </row>
    <row r="25" spans="1:7" ht="12.75">
      <c r="A25" s="19"/>
      <c r="B25" s="21"/>
      <c r="C25" s="22" t="s">
        <v>52</v>
      </c>
      <c r="D25" s="21"/>
      <c r="E25" s="22" t="s">
        <v>52</v>
      </c>
      <c r="F25" s="21"/>
      <c r="G25" s="23"/>
    </row>
    <row r="26" spans="1:7" ht="12.75">
      <c r="A26" s="11" t="s">
        <v>53</v>
      </c>
      <c r="B26" s="60"/>
      <c r="C26" s="33" t="s">
        <v>53</v>
      </c>
      <c r="D26" s="13"/>
      <c r="E26" s="33" t="s">
        <v>53</v>
      </c>
      <c r="F26" s="13"/>
      <c r="G26" s="14"/>
    </row>
    <row r="27" spans="1:7" ht="12.75">
      <c r="A27" s="11"/>
      <c r="B27" s="61"/>
      <c r="C27" s="33" t="s">
        <v>54</v>
      </c>
      <c r="D27" s="13"/>
      <c r="E27" s="33" t="s">
        <v>55</v>
      </c>
      <c r="F27" s="13"/>
      <c r="G27" s="14"/>
    </row>
    <row r="28" spans="1:7" ht="12.75">
      <c r="A28" s="11"/>
      <c r="B28" s="13"/>
      <c r="C28" s="33"/>
      <c r="D28" s="13"/>
      <c r="E28" s="33"/>
      <c r="F28" s="13"/>
      <c r="G28" s="14"/>
    </row>
    <row r="29" spans="1:7" ht="94.5" customHeight="1">
      <c r="A29" s="11"/>
      <c r="B29" s="13"/>
      <c r="C29" s="33"/>
      <c r="D29" s="13"/>
      <c r="E29" s="33"/>
      <c r="F29" s="13"/>
      <c r="G29" s="14"/>
    </row>
    <row r="30" spans="1:7" ht="12.75">
      <c r="A30" s="19" t="s">
        <v>56</v>
      </c>
      <c r="B30" s="21"/>
      <c r="C30" s="62">
        <v>21</v>
      </c>
      <c r="D30" s="21" t="s">
        <v>57</v>
      </c>
      <c r="E30" s="22"/>
      <c r="F30" s="63">
        <f>ROUND(C23-F32,0)</f>
        <v>0</v>
      </c>
      <c r="G30" s="23"/>
    </row>
    <row r="31" spans="1:7" ht="12.75">
      <c r="A31" s="19" t="s">
        <v>58</v>
      </c>
      <c r="B31" s="21"/>
      <c r="C31" s="62">
        <v>21</v>
      </c>
      <c r="D31" s="21" t="s">
        <v>57</v>
      </c>
      <c r="E31" s="22"/>
      <c r="F31" s="64">
        <f>ROUND(PRODUCT(F30,C31/100),1)</f>
        <v>0</v>
      </c>
      <c r="G31" s="32"/>
    </row>
    <row r="32" spans="1:7" ht="12.75">
      <c r="A32" s="19" t="s">
        <v>56</v>
      </c>
      <c r="B32" s="21"/>
      <c r="C32" s="62">
        <v>0</v>
      </c>
      <c r="D32" s="21" t="s">
        <v>57</v>
      </c>
      <c r="E32" s="22"/>
      <c r="F32" s="63">
        <v>0</v>
      </c>
      <c r="G32" s="23"/>
    </row>
    <row r="33" spans="1:7" ht="12.75">
      <c r="A33" s="19" t="s">
        <v>58</v>
      </c>
      <c r="B33" s="21"/>
      <c r="C33" s="62">
        <v>0</v>
      </c>
      <c r="D33" s="21" t="s">
        <v>57</v>
      </c>
      <c r="E33" s="22"/>
      <c r="F33" s="64">
        <f>ROUND(PRODUCT(F32,C33/100),1)</f>
        <v>0</v>
      </c>
      <c r="G33" s="32"/>
    </row>
    <row r="34" spans="1:7" s="70" customFormat="1" ht="19.5" customHeight="1" thickBot="1">
      <c r="A34" s="65" t="s">
        <v>59</v>
      </c>
      <c r="B34" s="66"/>
      <c r="C34" s="66"/>
      <c r="D34" s="66"/>
      <c r="E34" s="67"/>
      <c r="F34" s="68">
        <f>CEILING(SUM(F30:F33),1)</f>
        <v>0</v>
      </c>
      <c r="G34" s="69"/>
    </row>
    <row r="36" spans="1:8" ht="12.75">
      <c r="A36" s="71" t="s">
        <v>60</v>
      </c>
      <c r="B36" s="71"/>
      <c r="C36" s="71"/>
      <c r="D36" s="71"/>
      <c r="E36" s="71"/>
      <c r="F36" s="71"/>
      <c r="G36" s="71"/>
      <c r="H36" t="s">
        <v>22</v>
      </c>
    </row>
    <row r="37" spans="1:8" ht="14.25" customHeight="1">
      <c r="A37" s="71"/>
      <c r="B37" s="311"/>
      <c r="C37" s="312"/>
      <c r="D37" s="312"/>
      <c r="E37" s="312"/>
      <c r="F37" s="312"/>
      <c r="G37" s="312"/>
      <c r="H37" t="s">
        <v>22</v>
      </c>
    </row>
    <row r="38" spans="1:8" ht="12.75" customHeight="1">
      <c r="A38" s="72"/>
      <c r="B38" s="312"/>
      <c r="C38" s="312"/>
      <c r="D38" s="312"/>
      <c r="E38" s="312"/>
      <c r="F38" s="312"/>
      <c r="G38" s="312"/>
      <c r="H38" t="s">
        <v>22</v>
      </c>
    </row>
    <row r="39" spans="1:8" ht="12.75">
      <c r="A39" s="72"/>
      <c r="B39" s="312"/>
      <c r="C39" s="312"/>
      <c r="D39" s="312"/>
      <c r="E39" s="312"/>
      <c r="F39" s="312"/>
      <c r="G39" s="312"/>
      <c r="H39" t="s">
        <v>22</v>
      </c>
    </row>
    <row r="40" spans="1:8" ht="12.75">
      <c r="A40" s="72"/>
      <c r="B40" s="312"/>
      <c r="C40" s="312"/>
      <c r="D40" s="312"/>
      <c r="E40" s="312"/>
      <c r="F40" s="312"/>
      <c r="G40" s="312"/>
      <c r="H40" t="s">
        <v>22</v>
      </c>
    </row>
    <row r="41" spans="1:8" ht="12.75">
      <c r="A41" s="72"/>
      <c r="B41" s="312"/>
      <c r="C41" s="312"/>
      <c r="D41" s="312"/>
      <c r="E41" s="312"/>
      <c r="F41" s="312"/>
      <c r="G41" s="312"/>
      <c r="H41" t="s">
        <v>22</v>
      </c>
    </row>
    <row r="42" spans="1:8" ht="12.75">
      <c r="A42" s="72"/>
      <c r="B42" s="312"/>
      <c r="C42" s="312"/>
      <c r="D42" s="312"/>
      <c r="E42" s="312"/>
      <c r="F42" s="312"/>
      <c r="G42" s="312"/>
      <c r="H42" t="s">
        <v>22</v>
      </c>
    </row>
    <row r="43" spans="1:8" ht="12.75">
      <c r="A43" s="72"/>
      <c r="B43" s="312"/>
      <c r="C43" s="312"/>
      <c r="D43" s="312"/>
      <c r="E43" s="312"/>
      <c r="F43" s="312"/>
      <c r="G43" s="312"/>
      <c r="H43" t="s">
        <v>22</v>
      </c>
    </row>
    <row r="44" spans="1:8" ht="12.75">
      <c r="A44" s="72"/>
      <c r="B44" s="312"/>
      <c r="C44" s="312"/>
      <c r="D44" s="312"/>
      <c r="E44" s="312"/>
      <c r="F44" s="312"/>
      <c r="G44" s="312"/>
      <c r="H44" t="s">
        <v>22</v>
      </c>
    </row>
    <row r="45" spans="1:8" ht="0.75" customHeight="1">
      <c r="A45" s="72"/>
      <c r="B45" s="312"/>
      <c r="C45" s="312"/>
      <c r="D45" s="312"/>
      <c r="E45" s="312"/>
      <c r="F45" s="312"/>
      <c r="G45" s="312"/>
      <c r="H45" t="s">
        <v>22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  <row r="52" spans="2:7" ht="12.75">
      <c r="B52" s="305"/>
      <c r="C52" s="305"/>
      <c r="D52" s="305"/>
      <c r="E52" s="305"/>
      <c r="F52" s="305"/>
      <c r="G52" s="305"/>
    </row>
    <row r="53" spans="2:7" ht="12.75">
      <c r="B53" s="305"/>
      <c r="C53" s="305"/>
      <c r="D53" s="305"/>
      <c r="E53" s="305"/>
      <c r="F53" s="305"/>
      <c r="G53" s="305"/>
    </row>
    <row r="54" spans="2:7" ht="12.75">
      <c r="B54" s="305"/>
      <c r="C54" s="305"/>
      <c r="D54" s="305"/>
      <c r="E54" s="305"/>
      <c r="F54" s="305"/>
      <c r="G54" s="305"/>
    </row>
    <row r="55" spans="2:7" ht="12.75">
      <c r="B55" s="305"/>
      <c r="C55" s="305"/>
      <c r="D55" s="305"/>
      <c r="E55" s="305"/>
      <c r="F55" s="305"/>
      <c r="G55" s="305"/>
    </row>
  </sheetData>
  <mergeCells count="14">
    <mergeCell ref="B54:G54"/>
    <mergeCell ref="B55:G55"/>
    <mergeCell ref="B50:G50"/>
    <mergeCell ref="B51:G51"/>
    <mergeCell ref="B52:G52"/>
    <mergeCell ref="B53:G53"/>
    <mergeCell ref="B46:G46"/>
    <mergeCell ref="B47:G47"/>
    <mergeCell ref="B48:G48"/>
    <mergeCell ref="B49:G49"/>
    <mergeCell ref="C8:D8"/>
    <mergeCell ref="C9:D9"/>
    <mergeCell ref="E12:G12"/>
    <mergeCell ref="B37:G45"/>
  </mergeCells>
  <printOptions/>
  <pageMargins left="0.7874015748031497" right="0.1968503937007874" top="0.984251968503937" bottom="0.7874015748031497" header="0.5118110236220472" footer="0.31496062992125984"/>
  <pageSetup firstPageNumber="3" useFirstPageNumber="1"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11.375" style="0" customWidth="1"/>
    <col min="4" max="4" width="16.625" style="0" customWidth="1"/>
    <col min="5" max="5" width="10.75390625" style="0" customWidth="1"/>
    <col min="6" max="6" width="12.625" style="0" customWidth="1"/>
    <col min="7" max="7" width="10.75390625" style="0" customWidth="1"/>
    <col min="8" max="8" width="11.125" style="0" customWidth="1"/>
    <col min="9" max="9" width="10.375" style="0" customWidth="1"/>
  </cols>
  <sheetData>
    <row r="1" spans="1:9" ht="13.5" thickTop="1">
      <c r="A1" s="313" t="s">
        <v>23</v>
      </c>
      <c r="B1" s="314"/>
      <c r="C1" s="73" t="str">
        <f>CONCATENATE(cislostavby," ",nazevstavby)</f>
        <v> MENDELU - Revitalizace objektu Z</v>
      </c>
      <c r="D1" s="74"/>
      <c r="E1" s="75"/>
      <c r="F1" s="74"/>
      <c r="G1" s="76" t="s">
        <v>180</v>
      </c>
      <c r="H1" s="77"/>
      <c r="I1" s="78"/>
    </row>
    <row r="2" spans="1:9" ht="13.5" thickBot="1">
      <c r="A2" s="315" t="s">
        <v>19</v>
      </c>
      <c r="B2" s="316"/>
      <c r="C2" s="79" t="s">
        <v>100</v>
      </c>
      <c r="D2" s="80"/>
      <c r="E2" s="81"/>
      <c r="F2" s="80"/>
      <c r="G2" s="317" t="s">
        <v>99</v>
      </c>
      <c r="H2" s="318"/>
      <c r="I2" s="319"/>
    </row>
    <row r="3" ht="13.5" thickTop="1">
      <c r="F3" s="13"/>
    </row>
    <row r="4" spans="1:9" ht="19.5" customHeight="1">
      <c r="A4" s="82" t="s">
        <v>101</v>
      </c>
      <c r="B4" s="83"/>
      <c r="C4" s="83"/>
      <c r="D4" s="83"/>
      <c r="E4" s="84"/>
      <c r="F4" s="83"/>
      <c r="G4" s="83"/>
      <c r="H4" s="83"/>
      <c r="I4" s="83"/>
    </row>
    <row r="5" ht="13.5" thickBot="1"/>
    <row r="6" spans="1:9" s="13" customFormat="1" ht="13.5" thickBot="1">
      <c r="A6" s="85"/>
      <c r="B6" s="86" t="s">
        <v>80</v>
      </c>
      <c r="C6" s="86"/>
      <c r="D6" s="87"/>
      <c r="E6" s="88" t="s">
        <v>61</v>
      </c>
      <c r="F6" s="89" t="s">
        <v>62</v>
      </c>
      <c r="G6" s="89" t="s">
        <v>63</v>
      </c>
      <c r="H6" s="89" t="s">
        <v>64</v>
      </c>
      <c r="I6" s="90" t="s">
        <v>44</v>
      </c>
    </row>
    <row r="8" spans="1:9" s="13" customFormat="1" ht="12.75">
      <c r="A8" s="136" t="s">
        <v>82</v>
      </c>
      <c r="B8" s="137" t="s">
        <v>1</v>
      </c>
      <c r="C8" s="138"/>
      <c r="D8" s="139"/>
      <c r="E8" s="100">
        <v>0</v>
      </c>
      <c r="F8" s="101">
        <v>0</v>
      </c>
      <c r="G8" s="101">
        <f>SUM('Pol Investice'!H33)</f>
        <v>0</v>
      </c>
      <c r="H8" s="101">
        <f>SUM('Pol Investice'!G35)</f>
        <v>0</v>
      </c>
      <c r="I8" s="102">
        <v>0</v>
      </c>
    </row>
    <row r="9" spans="1:9" s="13" customFormat="1" ht="12.75">
      <c r="A9" s="136"/>
      <c r="B9" s="137"/>
      <c r="C9" s="138"/>
      <c r="D9" s="139"/>
      <c r="E9" s="100"/>
      <c r="F9" s="101"/>
      <c r="G9" s="101"/>
      <c r="H9" s="101"/>
      <c r="I9" s="102"/>
    </row>
    <row r="10" spans="1:9" s="13" customFormat="1" ht="13.5" thickBot="1">
      <c r="A10" s="136"/>
      <c r="B10" s="141"/>
      <c r="C10" s="138"/>
      <c r="D10" s="139"/>
      <c r="E10" s="100"/>
      <c r="F10" s="101"/>
      <c r="G10" s="101"/>
      <c r="H10" s="101"/>
      <c r="I10" s="101"/>
    </row>
    <row r="11" spans="1:11" s="96" customFormat="1" ht="13.5" thickBot="1">
      <c r="A11" s="91"/>
      <c r="B11" s="92" t="s">
        <v>65</v>
      </c>
      <c r="C11" s="92"/>
      <c r="D11" s="93"/>
      <c r="E11" s="94">
        <f>SUM(E8:E10)</f>
        <v>0</v>
      </c>
      <c r="F11" s="95">
        <f>SUM(F8:F10)</f>
        <v>0</v>
      </c>
      <c r="G11" s="95">
        <f>SUM(G8:G10)</f>
        <v>0</v>
      </c>
      <c r="H11" s="95">
        <f>SUM(H8:H10)</f>
        <v>0</v>
      </c>
      <c r="I11" s="95">
        <f>SUM(I8:I10)</f>
        <v>0</v>
      </c>
      <c r="K11" s="140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6:9" ht="12.75">
      <c r="F13" s="97"/>
      <c r="G13" s="98"/>
      <c r="H13" s="98"/>
      <c r="I13" s="99"/>
    </row>
    <row r="14" spans="6:9" ht="12.75">
      <c r="F14" s="97"/>
      <c r="G14" s="98"/>
      <c r="H14" s="98"/>
      <c r="I14" s="99"/>
    </row>
    <row r="15" spans="6:9" ht="12.75">
      <c r="F15" s="97"/>
      <c r="G15" s="98"/>
      <c r="H15" s="98"/>
      <c r="I15" s="99"/>
    </row>
    <row r="16" spans="6:9" ht="12.75">
      <c r="F16" s="97"/>
      <c r="G16" s="98"/>
      <c r="H16" s="98"/>
      <c r="I16" s="99"/>
    </row>
    <row r="17" spans="6:9" ht="12.75">
      <c r="F17" s="97"/>
      <c r="G17" s="98"/>
      <c r="H17" s="98"/>
      <c r="I17" s="99"/>
    </row>
    <row r="18" spans="6:9" ht="12.75">
      <c r="F18" s="97"/>
      <c r="G18" s="98"/>
      <c r="H18" s="98"/>
      <c r="I18" s="99"/>
    </row>
    <row r="19" spans="6:9" ht="12.75">
      <c r="F19" s="97"/>
      <c r="G19" s="98"/>
      <c r="H19" s="98"/>
      <c r="I19" s="99"/>
    </row>
    <row r="20" spans="6:9" ht="12.75">
      <c r="F20" s="97"/>
      <c r="G20" s="98"/>
      <c r="H20" s="98"/>
      <c r="I20" s="99"/>
    </row>
    <row r="21" spans="6:9" ht="12.75">
      <c r="F21" s="97"/>
      <c r="G21" s="98"/>
      <c r="H21" s="98"/>
      <c r="I21" s="99"/>
    </row>
    <row r="22" spans="6:9" ht="12.75">
      <c r="F22" s="97"/>
      <c r="G22" s="98"/>
      <c r="H22" s="98"/>
      <c r="I22" s="99"/>
    </row>
    <row r="23" spans="6:9" ht="12.75">
      <c r="F23" s="97"/>
      <c r="G23" s="98"/>
      <c r="H23" s="98"/>
      <c r="I23" s="99"/>
    </row>
    <row r="24" spans="6:9" ht="12.75">
      <c r="F24" s="97"/>
      <c r="G24" s="98"/>
      <c r="H24" s="98"/>
      <c r="I24" s="99"/>
    </row>
    <row r="25" spans="6:9" ht="12.75">
      <c r="F25" s="97"/>
      <c r="G25" s="98"/>
      <c r="H25" s="98"/>
      <c r="I25" s="99"/>
    </row>
    <row r="26" spans="6:9" ht="12.75">
      <c r="F26" s="97"/>
      <c r="G26" s="98"/>
      <c r="H26" s="98"/>
      <c r="I26" s="99"/>
    </row>
    <row r="27" spans="6:9" ht="12.75">
      <c r="F27" s="97"/>
      <c r="G27" s="98"/>
      <c r="H27" s="98"/>
      <c r="I27" s="99"/>
    </row>
    <row r="28" spans="6:9" ht="12.75">
      <c r="F28" s="97"/>
      <c r="G28" s="98"/>
      <c r="H28" s="98"/>
      <c r="I28" s="99"/>
    </row>
    <row r="29" spans="6:9" ht="12.75">
      <c r="F29" s="97"/>
      <c r="G29" s="98"/>
      <c r="H29" s="98"/>
      <c r="I29" s="99"/>
    </row>
    <row r="30" spans="6:9" ht="12.75">
      <c r="F30" s="97"/>
      <c r="G30" s="98"/>
      <c r="H30" s="98"/>
      <c r="I30" s="99"/>
    </row>
    <row r="31" spans="6:9" ht="12.75">
      <c r="F31" s="97"/>
      <c r="G31" s="98"/>
      <c r="H31" s="98"/>
      <c r="I31" s="99"/>
    </row>
    <row r="32" spans="6:9" ht="12.75">
      <c r="F32" s="97"/>
      <c r="G32" s="98"/>
      <c r="H32" s="98"/>
      <c r="I32" s="99"/>
    </row>
    <row r="33" spans="6:9" ht="12.75">
      <c r="F33" s="97"/>
      <c r="G33" s="98"/>
      <c r="H33" s="98"/>
      <c r="I33" s="99"/>
    </row>
    <row r="34" spans="6:9" ht="12.75">
      <c r="F34" s="97"/>
      <c r="G34" s="98"/>
      <c r="H34" s="98"/>
      <c r="I34" s="99"/>
    </row>
    <row r="35" spans="6:9" ht="12.75">
      <c r="F35" s="97"/>
      <c r="G35" s="98"/>
      <c r="H35" s="98"/>
      <c r="I35" s="99"/>
    </row>
  </sheetData>
  <mergeCells count="3">
    <mergeCell ref="A1:B1"/>
    <mergeCell ref="A2:B2"/>
    <mergeCell ref="G2:I2"/>
  </mergeCells>
  <printOptions/>
  <pageMargins left="0.7874015748031497" right="0.1968503937007874" top="0.984251968503937" bottom="0.7874015748031497" header="0.5118110236220472" footer="0.31496062992125984"/>
  <pageSetup firstPageNumber="4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SheetLayoutView="100" workbookViewId="0" topLeftCell="A1">
      <selection activeCell="C39" sqref="C39"/>
    </sheetView>
  </sheetViews>
  <sheetFormatPr defaultColWidth="9.00390625" defaultRowHeight="12.75"/>
  <cols>
    <col min="1" max="1" width="4.00390625" style="213" customWidth="1"/>
    <col min="2" max="2" width="5.75390625" style="106" customWidth="1"/>
    <col min="3" max="3" width="44.00390625" style="130" customWidth="1"/>
    <col min="4" max="4" width="3.75390625" style="192" customWidth="1"/>
    <col min="5" max="5" width="4.75390625" style="169" customWidth="1"/>
    <col min="6" max="6" width="8.75390625" style="170" customWidth="1"/>
    <col min="7" max="7" width="9.75390625" style="145" customWidth="1"/>
    <col min="8" max="8" width="10.75390625" style="146" customWidth="1"/>
    <col min="9" max="10" width="9.125" style="147" customWidth="1"/>
    <col min="11" max="24" width="9.125" style="121" customWidth="1"/>
    <col min="25" max="16384" width="9.125" style="104" customWidth="1"/>
  </cols>
  <sheetData>
    <row r="1" spans="1:24" s="178" customFormat="1" ht="15.75">
      <c r="A1" s="212"/>
      <c r="B1" s="322" t="s">
        <v>184</v>
      </c>
      <c r="C1" s="322"/>
      <c r="D1" s="322"/>
      <c r="E1" s="322"/>
      <c r="F1" s="322"/>
      <c r="G1" s="322"/>
      <c r="H1" s="322"/>
      <c r="I1" s="176"/>
      <c r="J1" s="176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s="178" customFormat="1" ht="13.5" thickBot="1">
      <c r="A2" s="212"/>
      <c r="C2" s="179"/>
      <c r="D2" s="180"/>
      <c r="E2" s="181"/>
      <c r="F2" s="182"/>
      <c r="G2" s="183"/>
      <c r="H2" s="183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4" s="178" customFormat="1" ht="13.5" thickTop="1">
      <c r="A3" s="212"/>
      <c r="B3" s="326" t="s">
        <v>97</v>
      </c>
      <c r="C3" s="327"/>
      <c r="D3" s="327"/>
      <c r="E3" s="184"/>
      <c r="F3" s="185" t="s">
        <v>179</v>
      </c>
      <c r="G3" s="185"/>
      <c r="H3" s="186"/>
      <c r="I3" s="176"/>
      <c r="J3" s="176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</row>
    <row r="4" spans="1:24" s="178" customFormat="1" ht="13.5" thickBot="1">
      <c r="A4" s="212"/>
      <c r="B4" s="328" t="s">
        <v>155</v>
      </c>
      <c r="C4" s="329"/>
      <c r="D4" s="329"/>
      <c r="E4" s="330"/>
      <c r="F4" s="323" t="s">
        <v>159</v>
      </c>
      <c r="G4" s="324"/>
      <c r="H4" s="325"/>
      <c r="I4" s="176"/>
      <c r="J4" s="176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</row>
    <row r="5" spans="3:11" ht="13.5" thickTop="1">
      <c r="C5" s="107"/>
      <c r="D5" s="108"/>
      <c r="E5" s="163"/>
      <c r="F5" s="144"/>
      <c r="G5" s="234"/>
      <c r="H5" s="235"/>
      <c r="K5" s="122"/>
    </row>
    <row r="6" spans="1:24" s="109" customFormat="1" ht="12.75">
      <c r="A6" s="188" t="s">
        <v>87</v>
      </c>
      <c r="B6" s="187" t="s">
        <v>88</v>
      </c>
      <c r="C6" s="188" t="s">
        <v>72</v>
      </c>
      <c r="D6" s="188" t="s">
        <v>69</v>
      </c>
      <c r="E6" s="189" t="s">
        <v>85</v>
      </c>
      <c r="F6" s="190" t="s">
        <v>70</v>
      </c>
      <c r="G6" s="191" t="s">
        <v>71</v>
      </c>
      <c r="H6" s="148"/>
      <c r="I6" s="149"/>
      <c r="J6" s="149"/>
      <c r="K6" s="143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11" ht="12.75">
      <c r="A7" s="214"/>
      <c r="B7" s="207"/>
      <c r="C7" s="208"/>
      <c r="D7" s="209"/>
      <c r="E7" s="210"/>
      <c r="F7" s="211"/>
      <c r="G7" s="286"/>
      <c r="H7" s="287"/>
      <c r="K7" s="122"/>
    </row>
    <row r="8" spans="1:11" ht="12.75">
      <c r="A8" s="215"/>
      <c r="B8" s="110" t="s">
        <v>82</v>
      </c>
      <c r="C8" s="220" t="s">
        <v>161</v>
      </c>
      <c r="D8" s="111"/>
      <c r="E8" s="164"/>
      <c r="F8" s="153"/>
      <c r="G8" s="153"/>
      <c r="H8" s="237"/>
      <c r="K8" s="122"/>
    </row>
    <row r="9" spans="1:11" ht="12.75">
      <c r="A9" s="216"/>
      <c r="B9" s="123"/>
      <c r="C9" s="221"/>
      <c r="D9" s="117"/>
      <c r="E9" s="166"/>
      <c r="F9" s="154"/>
      <c r="G9" s="154"/>
      <c r="H9" s="241"/>
      <c r="K9" s="122"/>
    </row>
    <row r="10" spans="1:11" ht="12.75">
      <c r="A10" s="215"/>
      <c r="B10" s="112" t="s">
        <v>168</v>
      </c>
      <c r="C10" s="115"/>
      <c r="D10" s="113"/>
      <c r="E10" s="165"/>
      <c r="F10" s="150"/>
      <c r="G10" s="231"/>
      <c r="H10" s="232"/>
      <c r="K10" s="122"/>
    </row>
    <row r="11" spans="1:11" ht="25.5">
      <c r="A11" s="215" t="s">
        <v>89</v>
      </c>
      <c r="B11" s="112"/>
      <c r="C11" s="222" t="s">
        <v>5</v>
      </c>
      <c r="D11" s="225" t="s">
        <v>17</v>
      </c>
      <c r="E11" s="224">
        <v>4</v>
      </c>
      <c r="F11" s="202"/>
      <c r="G11" s="202"/>
      <c r="H11" s="232"/>
      <c r="I11" s="172"/>
      <c r="J11" s="172"/>
      <c r="K11" s="122"/>
    </row>
    <row r="12" spans="1:11" ht="12.75">
      <c r="A12" s="215"/>
      <c r="B12" s="112"/>
      <c r="C12" s="222"/>
      <c r="D12" s="225"/>
      <c r="E12" s="224"/>
      <c r="F12" s="202"/>
      <c r="G12" s="202"/>
      <c r="H12" s="232"/>
      <c r="I12" s="172"/>
      <c r="J12" s="172"/>
      <c r="K12" s="122"/>
    </row>
    <row r="13" spans="1:11" ht="25.5">
      <c r="A13" s="215" t="s">
        <v>90</v>
      </c>
      <c r="B13" s="112"/>
      <c r="C13" s="116" t="s">
        <v>4</v>
      </c>
      <c r="D13" s="218" t="s">
        <v>12</v>
      </c>
      <c r="E13" s="165">
        <v>20</v>
      </c>
      <c r="F13" s="173"/>
      <c r="G13" s="173"/>
      <c r="H13" s="232"/>
      <c r="I13" s="172"/>
      <c r="J13" s="172"/>
      <c r="K13" s="122"/>
    </row>
    <row r="14" spans="1:11" ht="12.75">
      <c r="A14" s="215"/>
      <c r="B14" s="174"/>
      <c r="C14" s="116" t="s">
        <v>164</v>
      </c>
      <c r="D14" s="225"/>
      <c r="E14" s="224"/>
      <c r="F14" s="202"/>
      <c r="G14" s="202"/>
      <c r="H14" s="232"/>
      <c r="I14" s="172"/>
      <c r="J14" s="172"/>
      <c r="K14" s="122"/>
    </row>
    <row r="15" spans="1:11" ht="12.75">
      <c r="A15" s="215"/>
      <c r="B15" s="174"/>
      <c r="C15" s="295"/>
      <c r="D15" s="225"/>
      <c r="E15" s="224"/>
      <c r="F15" s="202"/>
      <c r="G15" s="202"/>
      <c r="H15" s="232"/>
      <c r="K15" s="122"/>
    </row>
    <row r="16" spans="1:11" ht="25.5">
      <c r="A16" s="215" t="s">
        <v>91</v>
      </c>
      <c r="B16" s="112" t="s">
        <v>10</v>
      </c>
      <c r="C16" s="223" t="s">
        <v>169</v>
      </c>
      <c r="D16" s="225" t="s">
        <v>17</v>
      </c>
      <c r="E16" s="224">
        <v>3</v>
      </c>
      <c r="F16" s="202"/>
      <c r="G16" s="202"/>
      <c r="H16" s="232"/>
      <c r="I16" s="151"/>
      <c r="K16" s="122"/>
    </row>
    <row r="17" spans="1:11" ht="12.75">
      <c r="A17" s="215"/>
      <c r="B17" s="112"/>
      <c r="C17" s="116" t="s">
        <v>164</v>
      </c>
      <c r="D17" s="225"/>
      <c r="E17" s="224"/>
      <c r="F17" s="202"/>
      <c r="G17" s="202"/>
      <c r="H17" s="232"/>
      <c r="I17" s="151"/>
      <c r="K17" s="122"/>
    </row>
    <row r="18" spans="1:11" ht="12.75">
      <c r="A18" s="215"/>
      <c r="B18" s="174"/>
      <c r="C18" s="296"/>
      <c r="D18" s="297"/>
      <c r="E18" s="226"/>
      <c r="F18" s="227"/>
      <c r="G18" s="227"/>
      <c r="H18" s="232"/>
      <c r="I18" s="151"/>
      <c r="K18" s="122"/>
    </row>
    <row r="19" spans="1:11" ht="25.5">
      <c r="A19" s="215" t="s">
        <v>92</v>
      </c>
      <c r="B19" s="112" t="s">
        <v>2</v>
      </c>
      <c r="C19" s="295" t="s">
        <v>170</v>
      </c>
      <c r="D19" s="228"/>
      <c r="E19" s="229"/>
      <c r="F19" s="227"/>
      <c r="G19" s="227"/>
      <c r="H19" s="232"/>
      <c r="I19" s="151"/>
      <c r="K19" s="122"/>
    </row>
    <row r="20" spans="1:11" ht="12.75">
      <c r="A20" s="215"/>
      <c r="B20" s="112"/>
      <c r="C20" s="298" t="s">
        <v>171</v>
      </c>
      <c r="D20" s="228" t="s">
        <v>12</v>
      </c>
      <c r="E20" s="229">
        <v>7</v>
      </c>
      <c r="F20" s="227"/>
      <c r="G20" s="202"/>
      <c r="H20" s="232"/>
      <c r="I20" s="151"/>
      <c r="K20" s="122"/>
    </row>
    <row r="21" spans="1:11" ht="12.75">
      <c r="A21" s="215"/>
      <c r="B21" s="112"/>
      <c r="C21" s="298" t="s">
        <v>172</v>
      </c>
      <c r="D21" s="228" t="s">
        <v>12</v>
      </c>
      <c r="E21" s="229">
        <v>15</v>
      </c>
      <c r="F21" s="227"/>
      <c r="G21" s="202"/>
      <c r="H21" s="232"/>
      <c r="I21" s="151"/>
      <c r="K21" s="122"/>
    </row>
    <row r="22" spans="1:11" ht="12.75">
      <c r="A22" s="215"/>
      <c r="B22" s="112"/>
      <c r="C22" s="298" t="s">
        <v>173</v>
      </c>
      <c r="D22" s="228" t="s">
        <v>12</v>
      </c>
      <c r="E22" s="229">
        <v>23</v>
      </c>
      <c r="F22" s="227"/>
      <c r="G22" s="202"/>
      <c r="H22" s="232"/>
      <c r="I22" s="152"/>
      <c r="K22" s="122"/>
    </row>
    <row r="23" spans="1:11" ht="12.75">
      <c r="A23" s="215"/>
      <c r="B23" s="112"/>
      <c r="C23" s="298" t="s">
        <v>174</v>
      </c>
      <c r="D23" s="228" t="s">
        <v>12</v>
      </c>
      <c r="E23" s="229">
        <v>22</v>
      </c>
      <c r="F23" s="227"/>
      <c r="G23" s="202"/>
      <c r="H23" s="232"/>
      <c r="I23" s="151"/>
      <c r="K23" s="122"/>
    </row>
    <row r="24" spans="1:11" ht="12.75">
      <c r="A24" s="215"/>
      <c r="B24" s="112"/>
      <c r="C24" s="298" t="s">
        <v>175</v>
      </c>
      <c r="D24" s="228" t="s">
        <v>12</v>
      </c>
      <c r="E24" s="229">
        <v>23</v>
      </c>
      <c r="F24" s="227"/>
      <c r="G24" s="202"/>
      <c r="H24" s="232"/>
      <c r="I24" s="151"/>
      <c r="K24" s="122"/>
    </row>
    <row r="25" spans="1:11" ht="12.75">
      <c r="A25" s="215"/>
      <c r="B25" s="112"/>
      <c r="C25" s="298"/>
      <c r="D25" s="228"/>
      <c r="E25" s="229"/>
      <c r="F25" s="227"/>
      <c r="G25" s="202"/>
      <c r="H25" s="232"/>
      <c r="I25" s="151"/>
      <c r="K25" s="122"/>
    </row>
    <row r="26" spans="1:11" ht="25.5">
      <c r="A26" s="215" t="s">
        <v>93</v>
      </c>
      <c r="B26" s="112"/>
      <c r="C26" s="223" t="s">
        <v>176</v>
      </c>
      <c r="D26" s="228" t="s">
        <v>12</v>
      </c>
      <c r="E26" s="229">
        <v>50</v>
      </c>
      <c r="F26" s="227"/>
      <c r="G26" s="202"/>
      <c r="H26" s="232"/>
      <c r="I26" s="151"/>
      <c r="K26" s="122"/>
    </row>
    <row r="27" spans="1:11" ht="12.75">
      <c r="A27" s="215"/>
      <c r="B27" s="112"/>
      <c r="C27" s="116" t="s">
        <v>164</v>
      </c>
      <c r="D27" s="228"/>
      <c r="E27" s="229"/>
      <c r="F27" s="227"/>
      <c r="G27" s="202"/>
      <c r="H27" s="232"/>
      <c r="I27" s="151"/>
      <c r="K27" s="122"/>
    </row>
    <row r="28" spans="1:11" ht="12.75">
      <c r="A28" s="215"/>
      <c r="B28" s="112"/>
      <c r="C28" s="299"/>
      <c r="D28" s="300"/>
      <c r="E28" s="301"/>
      <c r="F28" s="302"/>
      <c r="G28" s="302"/>
      <c r="H28" s="232"/>
      <c r="I28" s="152"/>
      <c r="K28" s="122"/>
    </row>
    <row r="29" spans="1:11" ht="12.75">
      <c r="A29" s="215" t="s">
        <v>94</v>
      </c>
      <c r="B29" s="112" t="s">
        <v>2</v>
      </c>
      <c r="C29" s="230" t="s">
        <v>7</v>
      </c>
      <c r="D29" s="228" t="s">
        <v>6</v>
      </c>
      <c r="E29" s="226" t="s">
        <v>89</v>
      </c>
      <c r="F29" s="227"/>
      <c r="G29" s="202"/>
      <c r="H29" s="232"/>
      <c r="K29" s="122"/>
    </row>
    <row r="30" spans="1:11" ht="12.75">
      <c r="A30" s="215"/>
      <c r="B30" s="112"/>
      <c r="C30" s="116"/>
      <c r="D30" s="118"/>
      <c r="E30" s="114"/>
      <c r="F30" s="156"/>
      <c r="G30" s="231"/>
      <c r="H30" s="150"/>
      <c r="K30" s="122"/>
    </row>
    <row r="31" spans="1:11" ht="12.75">
      <c r="A31" s="215" t="s">
        <v>95</v>
      </c>
      <c r="B31" s="112" t="s">
        <v>11</v>
      </c>
      <c r="C31" s="115" t="s">
        <v>13</v>
      </c>
      <c r="D31" s="113" t="s">
        <v>67</v>
      </c>
      <c r="E31" s="165">
        <v>70</v>
      </c>
      <c r="F31" s="173"/>
      <c r="G31" s="173"/>
      <c r="H31" s="150"/>
      <c r="K31" s="122"/>
    </row>
    <row r="32" spans="1:11" ht="12.75">
      <c r="A32" s="215"/>
      <c r="B32" s="112"/>
      <c r="C32" s="116"/>
      <c r="D32" s="113"/>
      <c r="E32" s="165"/>
      <c r="F32" s="150"/>
      <c r="G32" s="150"/>
      <c r="H32" s="231"/>
      <c r="K32" s="122"/>
    </row>
    <row r="33" spans="1:11" ht="12.75">
      <c r="A33" s="215"/>
      <c r="B33" s="110" t="s">
        <v>36</v>
      </c>
      <c r="C33" s="119"/>
      <c r="D33" s="111"/>
      <c r="E33" s="164"/>
      <c r="F33" s="194"/>
      <c r="G33" s="195"/>
      <c r="H33" s="195"/>
      <c r="K33" s="122"/>
    </row>
    <row r="34" spans="1:11" ht="12.75">
      <c r="A34" s="216"/>
      <c r="B34" s="123"/>
      <c r="C34" s="125"/>
      <c r="D34" s="117"/>
      <c r="E34" s="166"/>
      <c r="F34" s="193"/>
      <c r="G34" s="197"/>
      <c r="H34" s="197"/>
      <c r="K34" s="122"/>
    </row>
    <row r="35" spans="1:11" ht="12.75">
      <c r="A35" s="215"/>
      <c r="B35" s="320" t="s">
        <v>0</v>
      </c>
      <c r="C35" s="321"/>
      <c r="D35" s="111"/>
      <c r="E35" s="164"/>
      <c r="F35" s="194"/>
      <c r="G35" s="196"/>
      <c r="H35" s="173"/>
      <c r="K35" s="122"/>
    </row>
    <row r="36" spans="1:11" ht="12.75">
      <c r="A36" s="216"/>
      <c r="B36" s="123"/>
      <c r="C36" s="219"/>
      <c r="D36" s="117"/>
      <c r="E36" s="166"/>
      <c r="F36" s="154"/>
      <c r="G36" s="155"/>
      <c r="H36" s="154"/>
      <c r="K36" s="122"/>
    </row>
    <row r="37" spans="1:11" ht="12.75">
      <c r="A37" s="216"/>
      <c r="B37" s="123"/>
      <c r="C37" s="233"/>
      <c r="D37" s="117"/>
      <c r="E37" s="166"/>
      <c r="F37" s="193"/>
      <c r="G37" s="203"/>
      <c r="H37" s="193"/>
      <c r="K37" s="122"/>
    </row>
    <row r="38" spans="1:11" ht="12.75">
      <c r="A38" s="216"/>
      <c r="B38" s="123"/>
      <c r="C38" s="303"/>
      <c r="D38" s="117"/>
      <c r="E38" s="166"/>
      <c r="F38" s="154"/>
      <c r="G38" s="155"/>
      <c r="H38" s="154"/>
      <c r="K38" s="122"/>
    </row>
    <row r="39" spans="1:11" ht="12.75">
      <c r="A39" s="216"/>
      <c r="B39" s="123"/>
      <c r="C39" s="125"/>
      <c r="D39" s="117"/>
      <c r="E39" s="166"/>
      <c r="F39" s="154"/>
      <c r="G39" s="197"/>
      <c r="H39" s="154"/>
      <c r="K39" s="122"/>
    </row>
    <row r="40" spans="1:11" ht="12.75">
      <c r="A40" s="217"/>
      <c r="B40" s="126"/>
      <c r="C40" s="205"/>
      <c r="D40" s="127"/>
      <c r="E40" s="120"/>
      <c r="F40" s="157"/>
      <c r="G40" s="206"/>
      <c r="H40" s="157"/>
      <c r="K40" s="122"/>
    </row>
    <row r="41" spans="2:11" ht="12.75">
      <c r="B41" s="104"/>
      <c r="C41" s="128" t="s">
        <v>83</v>
      </c>
      <c r="D41" s="129"/>
      <c r="E41" s="167"/>
      <c r="F41" s="158"/>
      <c r="G41" s="242"/>
      <c r="H41" s="198"/>
      <c r="I41" s="151"/>
      <c r="K41" s="122"/>
    </row>
    <row r="42" spans="3:11" ht="12.75">
      <c r="C42" s="130" t="s">
        <v>68</v>
      </c>
      <c r="D42" s="132"/>
      <c r="E42" s="162"/>
      <c r="G42" s="235"/>
      <c r="H42" s="199"/>
      <c r="I42" s="151"/>
      <c r="K42" s="122"/>
    </row>
    <row r="43" spans="3:11" ht="12.75">
      <c r="C43" s="130" t="s">
        <v>14</v>
      </c>
      <c r="D43" s="132"/>
      <c r="E43" s="162"/>
      <c r="G43" s="235"/>
      <c r="H43" s="199"/>
      <c r="I43" s="151"/>
      <c r="K43" s="122"/>
    </row>
    <row r="44" spans="2:11" ht="12.75">
      <c r="B44" s="104"/>
      <c r="C44" s="128" t="s">
        <v>84</v>
      </c>
      <c r="D44" s="134"/>
      <c r="E44" s="168"/>
      <c r="F44" s="158"/>
      <c r="G44" s="242"/>
      <c r="H44" s="200"/>
      <c r="K44" s="122"/>
    </row>
    <row r="45" spans="1:11" ht="12.75">
      <c r="A45" s="215"/>
      <c r="B45" s="112"/>
      <c r="C45" s="115"/>
      <c r="D45" s="113"/>
      <c r="E45" s="165"/>
      <c r="F45" s="173"/>
      <c r="G45" s="173"/>
      <c r="H45" s="173"/>
      <c r="I45" s="151"/>
      <c r="K45" s="122"/>
    </row>
    <row r="46" spans="3:11" ht="12.75">
      <c r="C46" s="133"/>
      <c r="D46" s="132"/>
      <c r="K46" s="122"/>
    </row>
    <row r="47" spans="3:11" ht="12.75">
      <c r="C47" s="133"/>
      <c r="D47" s="132"/>
      <c r="H47" s="145"/>
      <c r="K47" s="122"/>
    </row>
    <row r="48" spans="3:11" ht="12.75">
      <c r="C48" s="133"/>
      <c r="D48" s="132"/>
      <c r="K48" s="122"/>
    </row>
    <row r="49" spans="3:11" ht="12.75">
      <c r="C49" s="133"/>
      <c r="D49" s="131"/>
      <c r="K49" s="122"/>
    </row>
    <row r="50" spans="2:11" ht="12.75">
      <c r="B50" s="204"/>
      <c r="C50" s="133"/>
      <c r="D50" s="131"/>
      <c r="H50" s="145"/>
      <c r="K50" s="122"/>
    </row>
    <row r="51" spans="3:11" ht="12.75">
      <c r="C51" s="133"/>
      <c r="D51" s="131"/>
      <c r="K51" s="122"/>
    </row>
    <row r="52" spans="3:11" ht="12.75">
      <c r="C52" s="133"/>
      <c r="D52" s="131"/>
      <c r="H52" s="145"/>
      <c r="K52" s="122"/>
    </row>
    <row r="53" spans="3:11" ht="12.75">
      <c r="C53" s="104"/>
      <c r="D53" s="131"/>
      <c r="H53" s="145"/>
      <c r="K53" s="122"/>
    </row>
    <row r="54" spans="3:11" ht="12.75">
      <c r="C54" s="104"/>
      <c r="D54" s="131"/>
      <c r="G54" s="160"/>
      <c r="K54" s="122"/>
    </row>
    <row r="55" spans="3:11" ht="12.75">
      <c r="C55" s="104"/>
      <c r="D55" s="131"/>
      <c r="H55" s="145"/>
      <c r="K55" s="122"/>
    </row>
    <row r="56" spans="4:11" ht="12.75">
      <c r="D56" s="131"/>
      <c r="K56" s="122"/>
    </row>
    <row r="57" spans="3:11" ht="12.75">
      <c r="C57" s="133"/>
      <c r="D57" s="131"/>
      <c r="H57" s="145"/>
      <c r="I57" s="151"/>
      <c r="K57" s="122"/>
    </row>
  </sheetData>
  <sheetProtection/>
  <mergeCells count="5">
    <mergeCell ref="B35:C35"/>
    <mergeCell ref="B1:H1"/>
    <mergeCell ref="F4:H4"/>
    <mergeCell ref="B3:D3"/>
    <mergeCell ref="B4:E4"/>
  </mergeCells>
  <printOptions verticalCentered="1"/>
  <pageMargins left="0.7874015748031497" right="0.3937007874015748" top="0.984251968503937" bottom="0.3937007874015748" header="0.5118110236220472" footer="0.1968503937007874"/>
  <pageSetup firstPageNumber="4" useFirstPageNumber="1" horizontalDpi="1200" verticalDpi="12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5"/>
  <sheetViews>
    <sheetView view="pageBreakPreview" zoomScaleSheetLayoutView="100" workbookViewId="0" topLeftCell="A1">
      <selection activeCell="G29" sqref="G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183</v>
      </c>
      <c r="B1" s="2"/>
      <c r="C1" s="2"/>
      <c r="D1" s="2"/>
      <c r="E1" s="2"/>
      <c r="F1" s="2"/>
      <c r="G1" s="2"/>
    </row>
    <row r="2" spans="1:7" ht="12.75" customHeight="1">
      <c r="A2" s="3" t="s">
        <v>18</v>
      </c>
      <c r="B2" s="4"/>
      <c r="C2" s="5"/>
      <c r="D2" s="6" t="s">
        <v>160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19</v>
      </c>
      <c r="B4" s="12"/>
      <c r="C4" s="13" t="s">
        <v>20</v>
      </c>
      <c r="D4" s="13"/>
      <c r="E4" s="13"/>
      <c r="F4" s="60" t="s">
        <v>21</v>
      </c>
      <c r="G4" s="14"/>
    </row>
    <row r="5" spans="1:7" ht="12.75" customHeight="1">
      <c r="A5" s="15"/>
      <c r="B5" s="16"/>
      <c r="C5" s="17" t="s">
        <v>158</v>
      </c>
      <c r="D5" s="18"/>
      <c r="E5" s="18"/>
      <c r="F5" s="18"/>
      <c r="G5" s="14"/>
    </row>
    <row r="6" spans="1:7" ht="12.75" customHeight="1">
      <c r="A6" s="19" t="s">
        <v>23</v>
      </c>
      <c r="B6" s="20"/>
      <c r="C6" s="21" t="s">
        <v>24</v>
      </c>
      <c r="D6" s="21"/>
      <c r="E6" s="21"/>
      <c r="F6" s="103" t="s">
        <v>25</v>
      </c>
      <c r="G6" s="23"/>
    </row>
    <row r="7" spans="1:7" ht="12.75" customHeight="1">
      <c r="A7" s="15"/>
      <c r="B7" s="16"/>
      <c r="C7" s="17" t="s">
        <v>98</v>
      </c>
      <c r="D7" s="18"/>
      <c r="E7" s="18"/>
      <c r="F7" s="171"/>
      <c r="G7" s="14"/>
    </row>
    <row r="8" spans="1:9" ht="12.75">
      <c r="A8" s="19" t="s">
        <v>26</v>
      </c>
      <c r="B8" s="21"/>
      <c r="C8" s="306"/>
      <c r="D8" s="307"/>
      <c r="E8" s="24" t="s">
        <v>27</v>
      </c>
      <c r="F8" s="25"/>
      <c r="G8" s="26">
        <v>0</v>
      </c>
      <c r="H8" s="27"/>
      <c r="I8" s="27"/>
    </row>
    <row r="9" spans="1:7" ht="12.75">
      <c r="A9" s="19" t="s">
        <v>28</v>
      </c>
      <c r="B9" s="21"/>
      <c r="C9" s="306"/>
      <c r="D9" s="307"/>
      <c r="E9" s="22" t="s">
        <v>29</v>
      </c>
      <c r="F9" s="21"/>
      <c r="G9" s="28">
        <f>IF(PocetMJ=0,,ROUND((F30+F32)/PocetMJ,1))</f>
        <v>0</v>
      </c>
    </row>
    <row r="10" spans="1:7" ht="12.75">
      <c r="A10" s="29" t="s">
        <v>30</v>
      </c>
      <c r="B10" s="30"/>
      <c r="C10" s="30"/>
      <c r="D10" s="30"/>
      <c r="E10" s="31" t="s">
        <v>31</v>
      </c>
      <c r="F10" s="30"/>
      <c r="G10" s="32">
        <v>0</v>
      </c>
    </row>
    <row r="11" spans="1:57" ht="12.75">
      <c r="A11" s="11" t="s">
        <v>32</v>
      </c>
      <c r="B11" s="13"/>
      <c r="C11" s="13"/>
      <c r="D11" s="13"/>
      <c r="E11" s="33" t="s">
        <v>33</v>
      </c>
      <c r="F11" s="13" t="s">
        <v>15</v>
      </c>
      <c r="G11" s="14"/>
      <c r="BA11" s="34"/>
      <c r="BB11" s="34"/>
      <c r="BC11" s="34"/>
      <c r="BD11" s="34"/>
      <c r="BE11" s="34"/>
    </row>
    <row r="12" spans="1:7" ht="12.75">
      <c r="A12" s="11"/>
      <c r="B12" s="13"/>
      <c r="C12" s="13"/>
      <c r="D12" s="13"/>
      <c r="E12" s="308"/>
      <c r="F12" s="309"/>
      <c r="G12" s="310"/>
    </row>
    <row r="13" spans="1:7" ht="28.5" customHeight="1" thickBot="1">
      <c r="A13" s="35" t="s">
        <v>107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34</v>
      </c>
      <c r="B14" s="40"/>
      <c r="C14" s="41"/>
      <c r="D14" s="42" t="s">
        <v>35</v>
      </c>
      <c r="E14" s="43"/>
      <c r="F14" s="43"/>
      <c r="G14" s="41"/>
    </row>
    <row r="15" spans="1:7" ht="15.75" customHeight="1">
      <c r="A15" s="44"/>
      <c r="B15" s="8" t="s">
        <v>36</v>
      </c>
      <c r="C15" s="45">
        <f>SUM('Rek Investice evid'!G11)</f>
        <v>0</v>
      </c>
      <c r="D15" s="135" t="s">
        <v>73</v>
      </c>
      <c r="E15" s="46"/>
      <c r="F15" s="47"/>
      <c r="G15" s="45">
        <v>0</v>
      </c>
    </row>
    <row r="16" spans="1:7" ht="15.75" customHeight="1">
      <c r="A16" s="44" t="s">
        <v>37</v>
      </c>
      <c r="B16" s="8" t="s">
        <v>38</v>
      </c>
      <c r="C16" s="45">
        <f>SUM('Rek Investice evid'!H11)</f>
        <v>0</v>
      </c>
      <c r="D16" s="135" t="s">
        <v>74</v>
      </c>
      <c r="E16" s="48"/>
      <c r="F16" s="49"/>
      <c r="G16" s="45">
        <v>0</v>
      </c>
    </row>
    <row r="17" spans="1:7" ht="15.75" customHeight="1">
      <c r="A17" s="44" t="s">
        <v>39</v>
      </c>
      <c r="B17" s="8" t="s">
        <v>40</v>
      </c>
      <c r="C17" s="45">
        <f>SUM('Rek Investice evid'!E11)</f>
        <v>0</v>
      </c>
      <c r="D17" s="135" t="s">
        <v>75</v>
      </c>
      <c r="E17" s="48"/>
      <c r="F17" s="49"/>
      <c r="G17" s="45">
        <v>0</v>
      </c>
    </row>
    <row r="18" spans="1:7" ht="15.75" customHeight="1">
      <c r="A18" s="50" t="s">
        <v>41</v>
      </c>
      <c r="B18" s="8" t="s">
        <v>42</v>
      </c>
      <c r="C18" s="45">
        <f>SUM('Rek Investice evid'!F11)</f>
        <v>0</v>
      </c>
      <c r="D18" s="135" t="s">
        <v>76</v>
      </c>
      <c r="E18" s="48"/>
      <c r="F18" s="49"/>
      <c r="G18" s="45">
        <v>0</v>
      </c>
    </row>
    <row r="19" spans="1:7" ht="15.75" customHeight="1">
      <c r="A19" s="51" t="s">
        <v>43</v>
      </c>
      <c r="B19" s="8"/>
      <c r="C19" s="45">
        <f>SUM(C15:C18)</f>
        <v>0</v>
      </c>
      <c r="D19" s="135" t="s">
        <v>77</v>
      </c>
      <c r="E19" s="48"/>
      <c r="F19" s="49"/>
      <c r="G19" s="45">
        <v>0</v>
      </c>
    </row>
    <row r="20" spans="1:7" ht="15.75" customHeight="1">
      <c r="A20" s="51"/>
      <c r="B20" s="8"/>
      <c r="C20" s="45"/>
      <c r="D20" s="135" t="s">
        <v>78</v>
      </c>
      <c r="E20" s="48"/>
      <c r="F20" s="49"/>
      <c r="G20" s="45">
        <v>0</v>
      </c>
    </row>
    <row r="21" spans="1:7" ht="15.75" customHeight="1">
      <c r="A21" s="51" t="s">
        <v>44</v>
      </c>
      <c r="B21" s="8"/>
      <c r="C21" s="45">
        <f>SUM('Rek Investice evid'!I11)</f>
        <v>0</v>
      </c>
      <c r="D21" s="135" t="s">
        <v>79</v>
      </c>
      <c r="E21" s="48"/>
      <c r="F21" s="49"/>
      <c r="G21" s="45">
        <v>0</v>
      </c>
    </row>
    <row r="22" spans="1:7" ht="15.75" customHeight="1">
      <c r="A22" s="11" t="s">
        <v>45</v>
      </c>
      <c r="B22" s="13"/>
      <c r="C22" s="45">
        <f>C19+C21</f>
        <v>0</v>
      </c>
      <c r="D22" s="29" t="s">
        <v>46</v>
      </c>
      <c r="E22" s="48"/>
      <c r="F22" s="49"/>
      <c r="G22" s="45">
        <v>0</v>
      </c>
    </row>
    <row r="23" spans="1:7" ht="15.75" customHeight="1" thickBot="1">
      <c r="A23" s="29" t="s">
        <v>47</v>
      </c>
      <c r="B23" s="30"/>
      <c r="C23" s="52">
        <f>C22+G23</f>
        <v>0</v>
      </c>
      <c r="D23" s="53" t="s">
        <v>48</v>
      </c>
      <c r="E23" s="54"/>
      <c r="F23" s="55"/>
      <c r="G23" s="45">
        <v>0</v>
      </c>
    </row>
    <row r="24" spans="1:7" ht="12.75">
      <c r="A24" s="56" t="s">
        <v>49</v>
      </c>
      <c r="B24" s="57"/>
      <c r="C24" s="58" t="s">
        <v>50</v>
      </c>
      <c r="D24" s="57"/>
      <c r="E24" s="58" t="s">
        <v>51</v>
      </c>
      <c r="F24" s="57"/>
      <c r="G24" s="59"/>
    </row>
    <row r="25" spans="1:7" ht="12.75">
      <c r="A25" s="19"/>
      <c r="B25" s="21"/>
      <c r="C25" s="22" t="s">
        <v>52</v>
      </c>
      <c r="D25" s="21"/>
      <c r="E25" s="22" t="s">
        <v>52</v>
      </c>
      <c r="F25" s="21"/>
      <c r="G25" s="23"/>
    </row>
    <row r="26" spans="1:7" ht="12.75">
      <c r="A26" s="11" t="s">
        <v>53</v>
      </c>
      <c r="B26" s="60"/>
      <c r="C26" s="33" t="s">
        <v>53</v>
      </c>
      <c r="D26" s="13"/>
      <c r="E26" s="33" t="s">
        <v>53</v>
      </c>
      <c r="F26" s="13"/>
      <c r="G26" s="14"/>
    </row>
    <row r="27" spans="1:7" ht="12.75">
      <c r="A27" s="11"/>
      <c r="B27" s="61"/>
      <c r="C27" s="33" t="s">
        <v>54</v>
      </c>
      <c r="D27" s="13"/>
      <c r="E27" s="33" t="s">
        <v>55</v>
      </c>
      <c r="F27" s="13"/>
      <c r="G27" s="14"/>
    </row>
    <row r="28" spans="1:7" ht="12.75">
      <c r="A28" s="11"/>
      <c r="B28" s="13"/>
      <c r="C28" s="33"/>
      <c r="D28" s="13"/>
      <c r="E28" s="33"/>
      <c r="F28" s="13"/>
      <c r="G28" s="14"/>
    </row>
    <row r="29" spans="1:7" ht="94.5" customHeight="1">
      <c r="A29" s="11"/>
      <c r="B29" s="13"/>
      <c r="C29" s="33"/>
      <c r="D29" s="13"/>
      <c r="E29" s="33"/>
      <c r="F29" s="13"/>
      <c r="G29" s="14"/>
    </row>
    <row r="30" spans="1:7" ht="12.75">
      <c r="A30" s="19" t="s">
        <v>56</v>
      </c>
      <c r="B30" s="21"/>
      <c r="C30" s="62">
        <v>21</v>
      </c>
      <c r="D30" s="21" t="s">
        <v>57</v>
      </c>
      <c r="E30" s="22"/>
      <c r="F30" s="63">
        <f>ROUND(C23-F32,0)</f>
        <v>0</v>
      </c>
      <c r="G30" s="23"/>
    </row>
    <row r="31" spans="1:7" ht="12.75">
      <c r="A31" s="19" t="s">
        <v>58</v>
      </c>
      <c r="B31" s="21"/>
      <c r="C31" s="62">
        <v>21</v>
      </c>
      <c r="D31" s="21" t="s">
        <v>57</v>
      </c>
      <c r="E31" s="22"/>
      <c r="F31" s="64">
        <f>ROUND(PRODUCT(F30,C31/100),1)</f>
        <v>0</v>
      </c>
      <c r="G31" s="32"/>
    </row>
    <row r="32" spans="1:7" ht="12.75">
      <c r="A32" s="19" t="s">
        <v>56</v>
      </c>
      <c r="B32" s="21"/>
      <c r="C32" s="62">
        <v>0</v>
      </c>
      <c r="D32" s="21" t="s">
        <v>57</v>
      </c>
      <c r="E32" s="22"/>
      <c r="F32" s="63">
        <v>0</v>
      </c>
      <c r="G32" s="23"/>
    </row>
    <row r="33" spans="1:7" ht="12.75">
      <c r="A33" s="19" t="s">
        <v>58</v>
      </c>
      <c r="B33" s="21"/>
      <c r="C33" s="62">
        <v>0</v>
      </c>
      <c r="D33" s="21" t="s">
        <v>57</v>
      </c>
      <c r="E33" s="22"/>
      <c r="F33" s="64">
        <f>ROUND(PRODUCT(F32,C33/100),1)</f>
        <v>0</v>
      </c>
      <c r="G33" s="32"/>
    </row>
    <row r="34" spans="1:7" s="70" customFormat="1" ht="19.5" customHeight="1" thickBot="1">
      <c r="A34" s="65" t="s">
        <v>59</v>
      </c>
      <c r="B34" s="66"/>
      <c r="C34" s="66"/>
      <c r="D34" s="66"/>
      <c r="E34" s="67"/>
      <c r="F34" s="68">
        <f>CEILING(SUM(F30:F33),1)</f>
        <v>0</v>
      </c>
      <c r="G34" s="69"/>
    </row>
    <row r="36" spans="1:8" ht="12.75">
      <c r="A36" s="71" t="s">
        <v>60</v>
      </c>
      <c r="B36" s="71"/>
      <c r="C36" s="71"/>
      <c r="D36" s="71"/>
      <c r="E36" s="71"/>
      <c r="F36" s="71"/>
      <c r="G36" s="71"/>
      <c r="H36" t="s">
        <v>22</v>
      </c>
    </row>
    <row r="37" spans="1:8" ht="14.25" customHeight="1">
      <c r="A37" s="71"/>
      <c r="B37" s="311"/>
      <c r="C37" s="312"/>
      <c r="D37" s="312"/>
      <c r="E37" s="312"/>
      <c r="F37" s="312"/>
      <c r="G37" s="312"/>
      <c r="H37" t="s">
        <v>22</v>
      </c>
    </row>
    <row r="38" spans="1:8" ht="12.75" customHeight="1">
      <c r="A38" s="72"/>
      <c r="B38" s="312"/>
      <c r="C38" s="312"/>
      <c r="D38" s="312"/>
      <c r="E38" s="312"/>
      <c r="F38" s="312"/>
      <c r="G38" s="312"/>
      <c r="H38" t="s">
        <v>22</v>
      </c>
    </row>
    <row r="39" spans="1:8" ht="12.75">
      <c r="A39" s="72"/>
      <c r="B39" s="312"/>
      <c r="C39" s="312"/>
      <c r="D39" s="312"/>
      <c r="E39" s="312"/>
      <c r="F39" s="312"/>
      <c r="G39" s="312"/>
      <c r="H39" t="s">
        <v>22</v>
      </c>
    </row>
    <row r="40" spans="1:8" ht="12.75">
      <c r="A40" s="72"/>
      <c r="B40" s="312"/>
      <c r="C40" s="312"/>
      <c r="D40" s="312"/>
      <c r="E40" s="312"/>
      <c r="F40" s="312"/>
      <c r="G40" s="312"/>
      <c r="H40" t="s">
        <v>22</v>
      </c>
    </row>
    <row r="41" spans="1:8" ht="12.75">
      <c r="A41" s="72"/>
      <c r="B41" s="312"/>
      <c r="C41" s="312"/>
      <c r="D41" s="312"/>
      <c r="E41" s="312"/>
      <c r="F41" s="312"/>
      <c r="G41" s="312"/>
      <c r="H41" t="s">
        <v>22</v>
      </c>
    </row>
    <row r="42" spans="1:8" ht="12.75">
      <c r="A42" s="72"/>
      <c r="B42" s="312"/>
      <c r="C42" s="312"/>
      <c r="D42" s="312"/>
      <c r="E42" s="312"/>
      <c r="F42" s="312"/>
      <c r="G42" s="312"/>
      <c r="H42" t="s">
        <v>22</v>
      </c>
    </row>
    <row r="43" spans="1:8" ht="12.75">
      <c r="A43" s="72"/>
      <c r="B43" s="312"/>
      <c r="C43" s="312"/>
      <c r="D43" s="312"/>
      <c r="E43" s="312"/>
      <c r="F43" s="312"/>
      <c r="G43" s="312"/>
      <c r="H43" t="s">
        <v>22</v>
      </c>
    </row>
    <row r="44" spans="1:8" ht="12.75">
      <c r="A44" s="72"/>
      <c r="B44" s="312"/>
      <c r="C44" s="312"/>
      <c r="D44" s="312"/>
      <c r="E44" s="312"/>
      <c r="F44" s="312"/>
      <c r="G44" s="312"/>
      <c r="H44" t="s">
        <v>22</v>
      </c>
    </row>
    <row r="45" spans="1:8" ht="0.75" customHeight="1">
      <c r="A45" s="72"/>
      <c r="B45" s="312"/>
      <c r="C45" s="312"/>
      <c r="D45" s="312"/>
      <c r="E45" s="312"/>
      <c r="F45" s="312"/>
      <c r="G45" s="312"/>
      <c r="H45" t="s">
        <v>22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  <row r="52" spans="2:7" ht="12.75">
      <c r="B52" s="305"/>
      <c r="C52" s="305"/>
      <c r="D52" s="305"/>
      <c r="E52" s="305"/>
      <c r="F52" s="305"/>
      <c r="G52" s="305"/>
    </row>
    <row r="53" spans="2:7" ht="12.75">
      <c r="B53" s="305"/>
      <c r="C53" s="305"/>
      <c r="D53" s="305"/>
      <c r="E53" s="305"/>
      <c r="F53" s="305"/>
      <c r="G53" s="305"/>
    </row>
    <row r="54" spans="2:7" ht="12.75">
      <c r="B54" s="305"/>
      <c r="C54" s="305"/>
      <c r="D54" s="305"/>
      <c r="E54" s="305"/>
      <c r="F54" s="305"/>
      <c r="G54" s="305"/>
    </row>
    <row r="55" spans="2:7" ht="12.75">
      <c r="B55" s="305"/>
      <c r="C55" s="305"/>
      <c r="D55" s="305"/>
      <c r="E55" s="305"/>
      <c r="F55" s="305"/>
      <c r="G55" s="305"/>
    </row>
  </sheetData>
  <mergeCells count="14">
    <mergeCell ref="B54:G54"/>
    <mergeCell ref="B55:G55"/>
    <mergeCell ref="B50:G50"/>
    <mergeCell ref="B51:G51"/>
    <mergeCell ref="B52:G52"/>
    <mergeCell ref="B53:G53"/>
    <mergeCell ref="B46:G46"/>
    <mergeCell ref="B47:G47"/>
    <mergeCell ref="B48:G48"/>
    <mergeCell ref="B49:G49"/>
    <mergeCell ref="C8:D8"/>
    <mergeCell ref="C9:D9"/>
    <mergeCell ref="E12:G12"/>
    <mergeCell ref="B37:G45"/>
  </mergeCells>
  <printOptions/>
  <pageMargins left="0.7874015748031497" right="0.1968503937007874" top="0.984251968503937" bottom="0.7874015748031497" header="0.5118110236220472" footer="0.31496062992125984"/>
  <pageSetup firstPageNumber="5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11.375" style="0" customWidth="1"/>
    <col min="4" max="4" width="16.625" style="0" customWidth="1"/>
    <col min="5" max="5" width="10.75390625" style="0" customWidth="1"/>
    <col min="6" max="6" width="12.625" style="0" customWidth="1"/>
    <col min="7" max="7" width="10.75390625" style="0" customWidth="1"/>
    <col min="8" max="8" width="11.125" style="0" customWidth="1"/>
    <col min="9" max="9" width="10.375" style="0" customWidth="1"/>
  </cols>
  <sheetData>
    <row r="1" spans="1:9" ht="13.5" thickTop="1">
      <c r="A1" s="313" t="s">
        <v>23</v>
      </c>
      <c r="B1" s="314"/>
      <c r="C1" s="73" t="str">
        <f>CONCATENATE(cislostavby," ",nazevstavby)</f>
        <v> MENDELU - Revitalizace objektu Z</v>
      </c>
      <c r="D1" s="74"/>
      <c r="E1" s="75"/>
      <c r="F1" s="74"/>
      <c r="G1" s="76" t="s">
        <v>179</v>
      </c>
      <c r="H1" s="77"/>
      <c r="I1" s="78"/>
    </row>
    <row r="2" spans="1:9" ht="13.5" thickBot="1">
      <c r="A2" s="315" t="s">
        <v>19</v>
      </c>
      <c r="B2" s="316"/>
      <c r="C2" s="79" t="s">
        <v>158</v>
      </c>
      <c r="D2" s="80"/>
      <c r="E2" s="81"/>
      <c r="F2" s="80"/>
      <c r="G2" s="317" t="s">
        <v>159</v>
      </c>
      <c r="H2" s="318"/>
      <c r="I2" s="319"/>
    </row>
    <row r="3" ht="13.5" thickTop="1">
      <c r="F3" s="13"/>
    </row>
    <row r="4" spans="1:9" ht="19.5" customHeight="1">
      <c r="A4" s="82" t="s">
        <v>106</v>
      </c>
      <c r="B4" s="83"/>
      <c r="C4" s="83"/>
      <c r="D4" s="83"/>
      <c r="E4" s="84"/>
      <c r="F4" s="83"/>
      <c r="G4" s="83"/>
      <c r="H4" s="83"/>
      <c r="I4" s="83"/>
    </row>
    <row r="5" ht="13.5" thickBot="1"/>
    <row r="6" spans="1:9" s="13" customFormat="1" ht="13.5" thickBot="1">
      <c r="A6" s="85"/>
      <c r="B6" s="86" t="s">
        <v>80</v>
      </c>
      <c r="C6" s="86"/>
      <c r="D6" s="87"/>
      <c r="E6" s="88" t="s">
        <v>61</v>
      </c>
      <c r="F6" s="89" t="s">
        <v>62</v>
      </c>
      <c r="G6" s="89" t="s">
        <v>63</v>
      </c>
      <c r="H6" s="89" t="s">
        <v>64</v>
      </c>
      <c r="I6" s="90" t="s">
        <v>44</v>
      </c>
    </row>
    <row r="7" spans="1:9" s="13" customFormat="1" ht="12.75">
      <c r="A7" s="136"/>
      <c r="B7" s="137"/>
      <c r="C7" s="138"/>
      <c r="D7" s="139"/>
      <c r="E7" s="100"/>
      <c r="F7" s="101"/>
      <c r="G7" s="101"/>
      <c r="H7" s="101"/>
      <c r="I7" s="102"/>
    </row>
    <row r="8" spans="1:9" s="13" customFormat="1" ht="12.75">
      <c r="A8" s="136" t="s">
        <v>82</v>
      </c>
      <c r="B8" s="137" t="s">
        <v>161</v>
      </c>
      <c r="C8" s="138"/>
      <c r="D8" s="139"/>
      <c r="E8" s="100">
        <v>0</v>
      </c>
      <c r="F8" s="101">
        <v>0</v>
      </c>
      <c r="G8" s="101">
        <f>SUM('Pol Investice evid'!H28)</f>
        <v>0</v>
      </c>
      <c r="H8" s="101">
        <f>SUM('Pol Investice evid'!G30)</f>
        <v>0</v>
      </c>
      <c r="I8" s="102">
        <v>0</v>
      </c>
    </row>
    <row r="9" spans="1:9" s="13" customFormat="1" ht="12.75">
      <c r="A9" s="136"/>
      <c r="B9" s="137"/>
      <c r="C9" s="138"/>
      <c r="D9" s="139"/>
      <c r="E9" s="100"/>
      <c r="F9" s="101"/>
      <c r="G9" s="101"/>
      <c r="H9" s="101"/>
      <c r="I9" s="102"/>
    </row>
    <row r="10" spans="1:9" s="13" customFormat="1" ht="13.5" thickBot="1">
      <c r="A10" s="136"/>
      <c r="B10" s="141"/>
      <c r="C10" s="138"/>
      <c r="D10" s="139"/>
      <c r="E10" s="100"/>
      <c r="F10" s="101"/>
      <c r="G10" s="101"/>
      <c r="H10" s="101"/>
      <c r="I10" s="101"/>
    </row>
    <row r="11" spans="1:11" s="96" customFormat="1" ht="13.5" thickBot="1">
      <c r="A11" s="91"/>
      <c r="B11" s="92" t="s">
        <v>65</v>
      </c>
      <c r="C11" s="92"/>
      <c r="D11" s="93"/>
      <c r="E11" s="94">
        <f>SUM(E7:E10)</f>
        <v>0</v>
      </c>
      <c r="F11" s="95">
        <f>SUM(F7:F10)</f>
        <v>0</v>
      </c>
      <c r="G11" s="95">
        <f>SUM(G7:G10)</f>
        <v>0</v>
      </c>
      <c r="H11" s="95">
        <f>SUM(H7:H10)</f>
        <v>0</v>
      </c>
      <c r="I11" s="95">
        <f>SUM(I7:I10)</f>
        <v>0</v>
      </c>
      <c r="K11" s="140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6:9" ht="12.75">
      <c r="F13" s="97"/>
      <c r="G13" s="98"/>
      <c r="H13" s="98"/>
      <c r="I13" s="99"/>
    </row>
    <row r="14" spans="6:9" ht="12.75">
      <c r="F14" s="97"/>
      <c r="G14" s="98"/>
      <c r="H14" s="98"/>
      <c r="I14" s="99"/>
    </row>
    <row r="15" spans="6:9" ht="12.75">
      <c r="F15" s="97"/>
      <c r="G15" s="98"/>
      <c r="H15" s="98"/>
      <c r="I15" s="99"/>
    </row>
    <row r="16" spans="6:9" ht="12.75">
      <c r="F16" s="97"/>
      <c r="G16" s="98"/>
      <c r="H16" s="98"/>
      <c r="I16" s="99"/>
    </row>
    <row r="17" spans="6:9" ht="12.75">
      <c r="F17" s="97"/>
      <c r="G17" s="98"/>
      <c r="H17" s="98"/>
      <c r="I17" s="99"/>
    </row>
    <row r="18" spans="6:9" ht="12.75">
      <c r="F18" s="97"/>
      <c r="G18" s="98"/>
      <c r="H18" s="98"/>
      <c r="I18" s="99"/>
    </row>
    <row r="19" spans="6:9" ht="12.75">
      <c r="F19" s="97"/>
      <c r="G19" s="98"/>
      <c r="H19" s="98"/>
      <c r="I19" s="99"/>
    </row>
    <row r="20" spans="6:9" ht="12.75">
      <c r="F20" s="97"/>
      <c r="G20" s="98"/>
      <c r="H20" s="98"/>
      <c r="I20" s="99"/>
    </row>
    <row r="21" spans="6:9" ht="12.75">
      <c r="F21" s="97"/>
      <c r="G21" s="98"/>
      <c r="H21" s="98"/>
      <c r="I21" s="99"/>
    </row>
    <row r="22" spans="6:9" ht="12.75">
      <c r="F22" s="97"/>
      <c r="G22" s="98"/>
      <c r="H22" s="98"/>
      <c r="I22" s="99"/>
    </row>
    <row r="23" spans="6:9" ht="12.75">
      <c r="F23" s="97"/>
      <c r="G23" s="98"/>
      <c r="H23" s="98"/>
      <c r="I23" s="99"/>
    </row>
    <row r="24" spans="6:9" ht="12.75">
      <c r="F24" s="97"/>
      <c r="G24" s="98"/>
      <c r="H24" s="98"/>
      <c r="I24" s="99"/>
    </row>
    <row r="25" spans="6:9" ht="12.75">
      <c r="F25" s="97"/>
      <c r="G25" s="98"/>
      <c r="H25" s="98"/>
      <c r="I25" s="99"/>
    </row>
    <row r="26" spans="6:9" ht="12.75">
      <c r="F26" s="97"/>
      <c r="G26" s="98"/>
      <c r="H26" s="98"/>
      <c r="I26" s="99"/>
    </row>
    <row r="27" spans="6:9" ht="12.75">
      <c r="F27" s="97"/>
      <c r="G27" s="98"/>
      <c r="H27" s="98"/>
      <c r="I27" s="99"/>
    </row>
    <row r="28" spans="6:9" ht="12.75">
      <c r="F28" s="97"/>
      <c r="G28" s="98"/>
      <c r="H28" s="98"/>
      <c r="I28" s="99"/>
    </row>
    <row r="29" spans="6:9" ht="12.75">
      <c r="F29" s="97"/>
      <c r="G29" s="98"/>
      <c r="H29" s="98"/>
      <c r="I29" s="99"/>
    </row>
    <row r="30" spans="6:9" ht="12.75">
      <c r="F30" s="97"/>
      <c r="G30" s="98"/>
      <c r="H30" s="98"/>
      <c r="I30" s="99"/>
    </row>
    <row r="31" spans="6:9" ht="12.75">
      <c r="F31" s="97"/>
      <c r="G31" s="98"/>
      <c r="H31" s="98"/>
      <c r="I31" s="99"/>
    </row>
    <row r="32" spans="6:9" ht="12.75">
      <c r="F32" s="97"/>
      <c r="G32" s="98"/>
      <c r="H32" s="98"/>
      <c r="I32" s="99"/>
    </row>
    <row r="33" spans="6:9" ht="12.75">
      <c r="F33" s="97"/>
      <c r="G33" s="98"/>
      <c r="H33" s="98"/>
      <c r="I33" s="99"/>
    </row>
    <row r="34" spans="6:9" ht="12.75">
      <c r="F34" s="97"/>
      <c r="G34" s="98"/>
      <c r="H34" s="98"/>
      <c r="I34" s="99"/>
    </row>
    <row r="35" spans="6:9" ht="12.75">
      <c r="F35" s="97"/>
      <c r="G35" s="98"/>
      <c r="H35" s="98"/>
      <c r="I35" s="99"/>
    </row>
  </sheetData>
  <mergeCells count="3">
    <mergeCell ref="A1:B1"/>
    <mergeCell ref="A2:B2"/>
    <mergeCell ref="G2:I2"/>
  </mergeCells>
  <printOptions/>
  <pageMargins left="0.7874015748031497" right="0.1968503937007874" top="0.984251968503937" bottom="0.7874015748031497" header="0.5118110236220472" footer="0.31496062992125984"/>
  <pageSetup firstPageNumber="6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SheetLayoutView="100" workbookViewId="0" topLeftCell="A22">
      <selection activeCell="H24" sqref="H24"/>
    </sheetView>
  </sheetViews>
  <sheetFormatPr defaultColWidth="9.00390625" defaultRowHeight="12.75"/>
  <cols>
    <col min="1" max="1" width="3.625" style="213" customWidth="1"/>
    <col min="2" max="2" width="4.75390625" style="106" customWidth="1"/>
    <col min="3" max="3" width="43.75390625" style="130" customWidth="1"/>
    <col min="4" max="4" width="3.75390625" style="192" customWidth="1"/>
    <col min="5" max="5" width="4.75390625" style="169" customWidth="1"/>
    <col min="6" max="6" width="9.75390625" style="170" customWidth="1"/>
    <col min="7" max="7" width="9.75390625" style="234" customWidth="1"/>
    <col min="8" max="8" width="10.75390625" style="235" customWidth="1"/>
    <col min="9" max="10" width="9.125" style="236" customWidth="1"/>
    <col min="11" max="24" width="9.125" style="121" customWidth="1"/>
    <col min="25" max="16384" width="9.125" style="104" customWidth="1"/>
  </cols>
  <sheetData>
    <row r="1" spans="1:24" s="178" customFormat="1" ht="15.75">
      <c r="A1" s="212"/>
      <c r="B1" s="322" t="s">
        <v>182</v>
      </c>
      <c r="C1" s="322"/>
      <c r="D1" s="322"/>
      <c r="E1" s="322"/>
      <c r="F1" s="322"/>
      <c r="G1" s="322"/>
      <c r="H1" s="322"/>
      <c r="I1" s="176"/>
      <c r="J1" s="176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s="178" customFormat="1" ht="13.5" thickBot="1">
      <c r="A2" s="212"/>
      <c r="C2" s="179"/>
      <c r="D2" s="180"/>
      <c r="E2" s="181"/>
      <c r="F2" s="182"/>
      <c r="G2" s="183"/>
      <c r="H2" s="183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4" s="178" customFormat="1" ht="13.5" thickTop="1">
      <c r="A3" s="212"/>
      <c r="B3" s="326" t="s">
        <v>97</v>
      </c>
      <c r="C3" s="327"/>
      <c r="D3" s="327"/>
      <c r="E3" s="184"/>
      <c r="F3" s="185" t="s">
        <v>179</v>
      </c>
      <c r="G3" s="185"/>
      <c r="H3" s="186"/>
      <c r="I3" s="176"/>
      <c r="J3" s="176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</row>
    <row r="4" spans="1:24" s="178" customFormat="1" ht="13.5" thickBot="1">
      <c r="A4" s="212"/>
      <c r="B4" s="328" t="s">
        <v>155</v>
      </c>
      <c r="C4" s="329"/>
      <c r="D4" s="329"/>
      <c r="E4" s="330"/>
      <c r="F4" s="323" t="s">
        <v>160</v>
      </c>
      <c r="G4" s="324"/>
      <c r="H4" s="325"/>
      <c r="I4" s="176"/>
      <c r="J4" s="176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</row>
    <row r="5" spans="3:11" ht="13.5" thickTop="1">
      <c r="C5" s="107"/>
      <c r="D5" s="108"/>
      <c r="E5" s="163"/>
      <c r="F5" s="144"/>
      <c r="K5" s="122"/>
    </row>
    <row r="6" spans="1:24" s="109" customFormat="1" ht="12.75">
      <c r="A6" s="188" t="s">
        <v>87</v>
      </c>
      <c r="B6" s="187" t="s">
        <v>88</v>
      </c>
      <c r="C6" s="188" t="s">
        <v>72</v>
      </c>
      <c r="D6" s="188" t="s">
        <v>69</v>
      </c>
      <c r="E6" s="189" t="s">
        <v>85</v>
      </c>
      <c r="F6" s="190" t="s">
        <v>70</v>
      </c>
      <c r="G6" s="191" t="s">
        <v>71</v>
      </c>
      <c r="H6" s="148"/>
      <c r="I6" s="149"/>
      <c r="J6" s="149"/>
      <c r="K6" s="143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11" ht="12.75">
      <c r="A7" s="278"/>
      <c r="B7" s="279"/>
      <c r="C7" s="280"/>
      <c r="D7" s="281"/>
      <c r="E7" s="282"/>
      <c r="F7" s="283"/>
      <c r="G7" s="284"/>
      <c r="H7" s="285"/>
      <c r="K7" s="122"/>
    </row>
    <row r="8" spans="1:24" s="124" customFormat="1" ht="12.75">
      <c r="A8" s="215"/>
      <c r="B8" s="110" t="s">
        <v>82</v>
      </c>
      <c r="C8" s="220" t="s">
        <v>161</v>
      </c>
      <c r="D8" s="111"/>
      <c r="E8" s="164"/>
      <c r="F8" s="153"/>
      <c r="G8" s="153"/>
      <c r="H8" s="237"/>
      <c r="I8" s="240"/>
      <c r="J8" s="240"/>
      <c r="K8" s="120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11" ht="12.75">
      <c r="A9" s="216"/>
      <c r="B9" s="123"/>
      <c r="C9" s="221"/>
      <c r="D9" s="117"/>
      <c r="E9" s="166"/>
      <c r="F9" s="154"/>
      <c r="G9" s="154"/>
      <c r="H9" s="241"/>
      <c r="K9" s="122"/>
    </row>
    <row r="10" spans="1:11" ht="12.75">
      <c r="A10" s="215"/>
      <c r="B10" s="112" t="s">
        <v>168</v>
      </c>
      <c r="C10" s="115"/>
      <c r="D10" s="113"/>
      <c r="E10" s="165"/>
      <c r="F10" s="150"/>
      <c r="G10" s="231"/>
      <c r="H10" s="232"/>
      <c r="K10" s="122"/>
    </row>
    <row r="11" spans="1:11" ht="63.75">
      <c r="A11" s="215" t="s">
        <v>89</v>
      </c>
      <c r="B11" s="112" t="s">
        <v>16</v>
      </c>
      <c r="C11" s="223" t="s">
        <v>162</v>
      </c>
      <c r="D11" s="294" t="s">
        <v>17</v>
      </c>
      <c r="E11" s="224">
        <v>1</v>
      </c>
      <c r="F11" s="202"/>
      <c r="G11" s="202"/>
      <c r="H11" s="231"/>
      <c r="K11" s="122"/>
    </row>
    <row r="12" spans="1:11" ht="63.75">
      <c r="A12" s="215"/>
      <c r="B12" s="112"/>
      <c r="C12" s="223" t="s">
        <v>163</v>
      </c>
      <c r="D12" s="294"/>
      <c r="E12" s="224"/>
      <c r="F12" s="202"/>
      <c r="G12" s="202"/>
      <c r="H12" s="231"/>
      <c r="K12" s="122"/>
    </row>
    <row r="13" spans="1:11" ht="12.75">
      <c r="A13" s="215"/>
      <c r="B13" s="112"/>
      <c r="C13" s="223"/>
      <c r="D13" s="294"/>
      <c r="E13" s="224"/>
      <c r="F13" s="202"/>
      <c r="G13" s="202"/>
      <c r="H13" s="231"/>
      <c r="K13" s="122"/>
    </row>
    <row r="14" spans="1:11" ht="38.25">
      <c r="A14" s="215" t="s">
        <v>90</v>
      </c>
      <c r="B14" s="112"/>
      <c r="C14" s="222" t="s">
        <v>104</v>
      </c>
      <c r="D14" s="218" t="s">
        <v>17</v>
      </c>
      <c r="E14" s="165">
        <v>1</v>
      </c>
      <c r="F14" s="173"/>
      <c r="G14" s="173"/>
      <c r="H14" s="232"/>
      <c r="K14" s="122"/>
    </row>
    <row r="15" spans="1:11" ht="12.75">
      <c r="A15" s="215"/>
      <c r="B15" s="112"/>
      <c r="C15" s="175"/>
      <c r="D15" s="218"/>
      <c r="E15" s="165"/>
      <c r="F15" s="173"/>
      <c r="G15" s="173"/>
      <c r="H15" s="232"/>
      <c r="K15" s="122"/>
    </row>
    <row r="16" spans="1:11" ht="25.5">
      <c r="A16" s="215" t="s">
        <v>91</v>
      </c>
      <c r="B16" s="112"/>
      <c r="C16" s="115" t="s">
        <v>3</v>
      </c>
      <c r="D16" s="218" t="s">
        <v>66</v>
      </c>
      <c r="E16" s="244">
        <v>0.5</v>
      </c>
      <c r="F16" s="173"/>
      <c r="G16" s="173"/>
      <c r="H16" s="232"/>
      <c r="K16" s="122"/>
    </row>
    <row r="17" spans="1:11" ht="12.75">
      <c r="A17" s="215"/>
      <c r="B17" s="112"/>
      <c r="C17" s="116" t="s">
        <v>164</v>
      </c>
      <c r="D17" s="218"/>
      <c r="E17" s="165"/>
      <c r="F17" s="173"/>
      <c r="G17" s="173"/>
      <c r="H17" s="232"/>
      <c r="K17" s="122"/>
    </row>
    <row r="18" spans="1:11" ht="12.75">
      <c r="A18" s="215"/>
      <c r="B18" s="112"/>
      <c r="C18" s="295"/>
      <c r="D18" s="294"/>
      <c r="E18" s="224"/>
      <c r="F18" s="202"/>
      <c r="G18" s="202"/>
      <c r="H18" s="231"/>
      <c r="I18" s="238"/>
      <c r="K18" s="122"/>
    </row>
    <row r="19" spans="1:11" ht="41.25">
      <c r="A19" s="215" t="s">
        <v>92</v>
      </c>
      <c r="B19" s="112" t="s">
        <v>86</v>
      </c>
      <c r="C19" s="295" t="s">
        <v>165</v>
      </c>
      <c r="D19" s="225" t="s">
        <v>17</v>
      </c>
      <c r="E19" s="224">
        <v>2</v>
      </c>
      <c r="F19" s="202"/>
      <c r="G19" s="202"/>
      <c r="H19" s="231"/>
      <c r="I19" s="238"/>
      <c r="K19" s="122"/>
    </row>
    <row r="20" spans="1:11" ht="12.75">
      <c r="A20" s="215"/>
      <c r="B20" s="112"/>
      <c r="C20" s="116" t="s">
        <v>164</v>
      </c>
      <c r="D20" s="225"/>
      <c r="E20" s="224"/>
      <c r="F20" s="202"/>
      <c r="G20" s="202"/>
      <c r="H20" s="231"/>
      <c r="I20" s="238"/>
      <c r="K20" s="122"/>
    </row>
    <row r="21" spans="1:11" ht="12.75">
      <c r="A21" s="215"/>
      <c r="B21" s="112"/>
      <c r="C21" s="295"/>
      <c r="D21" s="225"/>
      <c r="E21" s="224"/>
      <c r="F21" s="202"/>
      <c r="G21" s="202"/>
      <c r="H21" s="231"/>
      <c r="K21" s="122"/>
    </row>
    <row r="22" spans="1:11" ht="64.5" customHeight="1">
      <c r="A22" s="215" t="s">
        <v>93</v>
      </c>
      <c r="B22" s="174" t="s">
        <v>8</v>
      </c>
      <c r="C22" s="295" t="s">
        <v>166</v>
      </c>
      <c r="D22" s="225" t="s">
        <v>17</v>
      </c>
      <c r="E22" s="224">
        <v>1</v>
      </c>
      <c r="F22" s="202"/>
      <c r="G22" s="202"/>
      <c r="H22" s="232"/>
      <c r="K22" s="122"/>
    </row>
    <row r="23" spans="1:11" ht="12.75">
      <c r="A23" s="215"/>
      <c r="B23" s="161"/>
      <c r="C23" s="116" t="s">
        <v>164</v>
      </c>
      <c r="D23" s="225"/>
      <c r="E23" s="224"/>
      <c r="F23" s="202"/>
      <c r="G23" s="202"/>
      <c r="H23" s="232"/>
      <c r="K23" s="122"/>
    </row>
    <row r="24" spans="1:11" ht="12.75">
      <c r="A24" s="215"/>
      <c r="B24" s="112"/>
      <c r="C24" s="295"/>
      <c r="D24" s="225"/>
      <c r="E24" s="224"/>
      <c r="F24" s="202"/>
      <c r="G24" s="202"/>
      <c r="H24" s="232"/>
      <c r="K24" s="122"/>
    </row>
    <row r="25" spans="1:11" ht="63.75">
      <c r="A25" s="215" t="s">
        <v>94</v>
      </c>
      <c r="B25" s="112" t="s">
        <v>9</v>
      </c>
      <c r="C25" s="295" t="s">
        <v>167</v>
      </c>
      <c r="D25" s="225" t="s">
        <v>17</v>
      </c>
      <c r="E25" s="224">
        <v>1</v>
      </c>
      <c r="F25" s="202"/>
      <c r="G25" s="202"/>
      <c r="H25" s="232"/>
      <c r="K25" s="122"/>
    </row>
    <row r="26" spans="1:11" ht="12.75">
      <c r="A26" s="215"/>
      <c r="B26" s="112"/>
      <c r="C26" s="116" t="s">
        <v>164</v>
      </c>
      <c r="D26" s="225"/>
      <c r="E26" s="224"/>
      <c r="F26" s="202"/>
      <c r="G26" s="202"/>
      <c r="H26" s="232"/>
      <c r="K26" s="122"/>
    </row>
    <row r="27" spans="1:11" ht="12.75">
      <c r="A27" s="215"/>
      <c r="B27" s="112"/>
      <c r="C27" s="116"/>
      <c r="D27" s="113"/>
      <c r="E27" s="165"/>
      <c r="F27" s="150"/>
      <c r="G27" s="150"/>
      <c r="H27" s="231"/>
      <c r="K27" s="122"/>
    </row>
    <row r="28" spans="1:11" ht="12.75">
      <c r="A28" s="215"/>
      <c r="B28" s="110" t="s">
        <v>36</v>
      </c>
      <c r="C28" s="119"/>
      <c r="D28" s="111"/>
      <c r="E28" s="164"/>
      <c r="F28" s="194"/>
      <c r="G28" s="195"/>
      <c r="H28" s="195"/>
      <c r="K28" s="122"/>
    </row>
    <row r="29" spans="1:11" ht="12.75">
      <c r="A29" s="216"/>
      <c r="B29" s="123"/>
      <c r="C29" s="125"/>
      <c r="D29" s="117"/>
      <c r="E29" s="166"/>
      <c r="F29" s="193"/>
      <c r="G29" s="197"/>
      <c r="H29" s="197"/>
      <c r="K29" s="122"/>
    </row>
    <row r="30" spans="1:11" ht="12.75">
      <c r="A30" s="215"/>
      <c r="B30" s="320" t="s">
        <v>0</v>
      </c>
      <c r="C30" s="321"/>
      <c r="D30" s="111"/>
      <c r="E30" s="164"/>
      <c r="F30" s="194"/>
      <c r="G30" s="196"/>
      <c r="H30" s="173"/>
      <c r="K30" s="122"/>
    </row>
    <row r="31" spans="1:11" ht="12.75">
      <c r="A31" s="216"/>
      <c r="B31" s="123"/>
      <c r="C31" s="219"/>
      <c r="D31" s="117"/>
      <c r="E31" s="166"/>
      <c r="F31" s="154"/>
      <c r="G31" s="155"/>
      <c r="H31" s="154"/>
      <c r="K31" s="122"/>
    </row>
    <row r="32" spans="1:11" ht="12.75">
      <c r="A32" s="217"/>
      <c r="B32" s="126"/>
      <c r="C32" s="205"/>
      <c r="D32" s="127"/>
      <c r="E32" s="120"/>
      <c r="F32" s="157"/>
      <c r="G32" s="206"/>
      <c r="H32" s="157"/>
      <c r="K32" s="122"/>
    </row>
    <row r="33" spans="2:11" ht="12.75">
      <c r="B33" s="104"/>
      <c r="C33" s="128" t="s">
        <v>83</v>
      </c>
      <c r="D33" s="129"/>
      <c r="E33" s="167"/>
      <c r="F33" s="158"/>
      <c r="G33" s="242"/>
      <c r="H33" s="198"/>
      <c r="K33" s="122"/>
    </row>
    <row r="34" spans="3:11" ht="12.75">
      <c r="C34" s="130" t="s">
        <v>68</v>
      </c>
      <c r="D34" s="132"/>
      <c r="E34" s="162"/>
      <c r="G34" s="235"/>
      <c r="H34" s="199"/>
      <c r="K34" s="122"/>
    </row>
    <row r="35" spans="3:11" ht="12.75">
      <c r="C35" s="130" t="s">
        <v>14</v>
      </c>
      <c r="D35" s="132"/>
      <c r="E35" s="162"/>
      <c r="G35" s="235"/>
      <c r="H35" s="199"/>
      <c r="K35" s="122"/>
    </row>
    <row r="36" spans="2:11" ht="12.75">
      <c r="B36" s="104"/>
      <c r="C36" s="128" t="s">
        <v>84</v>
      </c>
      <c r="D36" s="134"/>
      <c r="E36" s="168"/>
      <c r="F36" s="158"/>
      <c r="G36" s="242"/>
      <c r="H36" s="200"/>
      <c r="I36" s="238"/>
      <c r="K36" s="122"/>
    </row>
    <row r="37" spans="3:11" ht="12.75">
      <c r="C37" s="133"/>
      <c r="D37" s="131"/>
      <c r="K37" s="122"/>
    </row>
    <row r="38" spans="3:11" ht="12.75">
      <c r="C38" s="133"/>
      <c r="D38" s="131"/>
      <c r="H38" s="234"/>
      <c r="K38" s="122"/>
    </row>
    <row r="39" spans="3:11" ht="12.75">
      <c r="C39" s="104"/>
      <c r="D39" s="131"/>
      <c r="H39" s="234"/>
      <c r="K39" s="122"/>
    </row>
    <row r="40" spans="3:11" ht="12.75">
      <c r="C40" s="104"/>
      <c r="D40" s="131"/>
      <c r="G40" s="243"/>
      <c r="K40" s="122"/>
    </row>
    <row r="41" spans="3:11" ht="12.75">
      <c r="C41" s="104"/>
      <c r="D41" s="131"/>
      <c r="H41" s="234"/>
      <c r="K41" s="122"/>
    </row>
    <row r="42" spans="4:11" ht="12.75">
      <c r="D42" s="131"/>
      <c r="K42" s="122"/>
    </row>
    <row r="43" spans="3:11" ht="12.75">
      <c r="C43" s="133"/>
      <c r="D43" s="131"/>
      <c r="H43" s="234"/>
      <c r="I43" s="238"/>
      <c r="K43" s="122"/>
    </row>
  </sheetData>
  <mergeCells count="5">
    <mergeCell ref="B30:C30"/>
    <mergeCell ref="B1:H1"/>
    <mergeCell ref="B3:D3"/>
    <mergeCell ref="B4:E4"/>
    <mergeCell ref="F4:H4"/>
  </mergeCells>
  <printOptions/>
  <pageMargins left="0.7874015748031497" right="0.3937007874015748" top="0.984251968503937" bottom="0.3937007874015748" header="0.5118110236220472" footer="0.31496062992125984"/>
  <pageSetup firstPageNumber="7" useFirstPageNumber="1"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5"/>
  <sheetViews>
    <sheetView view="pageBreakPreview" zoomScaleSheetLayoutView="100" workbookViewId="0" topLeftCell="A1">
      <selection activeCell="E29" sqref="E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181</v>
      </c>
      <c r="B1" s="2"/>
      <c r="C1" s="2"/>
      <c r="D1" s="2"/>
      <c r="E1" s="2"/>
      <c r="F1" s="2"/>
      <c r="G1" s="2"/>
    </row>
    <row r="2" spans="1:7" ht="12.75" customHeight="1">
      <c r="A2" s="3" t="s">
        <v>18</v>
      </c>
      <c r="B2" s="4"/>
      <c r="C2" s="5"/>
      <c r="D2" s="6" t="s">
        <v>160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19</v>
      </c>
      <c r="B4" s="12"/>
      <c r="C4" s="13" t="s">
        <v>20</v>
      </c>
      <c r="D4" s="13"/>
      <c r="E4" s="13"/>
      <c r="F4" s="60" t="s">
        <v>21</v>
      </c>
      <c r="G4" s="14"/>
    </row>
    <row r="5" spans="1:7" ht="12.75" customHeight="1">
      <c r="A5" s="15"/>
      <c r="B5" s="16"/>
      <c r="C5" s="17" t="s">
        <v>158</v>
      </c>
      <c r="D5" s="18"/>
      <c r="E5" s="18"/>
      <c r="F5" s="18"/>
      <c r="G5" s="14"/>
    </row>
    <row r="6" spans="1:7" ht="12.75" customHeight="1">
      <c r="A6" s="19" t="s">
        <v>23</v>
      </c>
      <c r="B6" s="20"/>
      <c r="C6" s="21" t="s">
        <v>24</v>
      </c>
      <c r="D6" s="21"/>
      <c r="E6" s="21"/>
      <c r="F6" s="103" t="s">
        <v>25</v>
      </c>
      <c r="G6" s="23"/>
    </row>
    <row r="7" spans="1:7" ht="12.75" customHeight="1">
      <c r="A7" s="15"/>
      <c r="B7" s="16"/>
      <c r="C7" s="17" t="s">
        <v>98</v>
      </c>
      <c r="D7" s="18"/>
      <c r="E7" s="18"/>
      <c r="F7" s="171"/>
      <c r="G7" s="14"/>
    </row>
    <row r="8" spans="1:9" ht="12.75">
      <c r="A8" s="19" t="s">
        <v>26</v>
      </c>
      <c r="B8" s="21"/>
      <c r="C8" s="306"/>
      <c r="D8" s="307"/>
      <c r="E8" s="24" t="s">
        <v>27</v>
      </c>
      <c r="F8" s="25"/>
      <c r="G8" s="26">
        <v>0</v>
      </c>
      <c r="H8" s="27"/>
      <c r="I8" s="27"/>
    </row>
    <row r="9" spans="1:7" ht="12.75">
      <c r="A9" s="19" t="s">
        <v>28</v>
      </c>
      <c r="B9" s="21"/>
      <c r="C9" s="306"/>
      <c r="D9" s="307"/>
      <c r="E9" s="22" t="s">
        <v>29</v>
      </c>
      <c r="F9" s="21"/>
      <c r="G9" s="28">
        <f>IF(PocetMJ=0,,ROUND((F30+F32)/PocetMJ,1))</f>
        <v>0</v>
      </c>
    </row>
    <row r="10" spans="1:7" ht="12.75">
      <c r="A10" s="29" t="s">
        <v>30</v>
      </c>
      <c r="B10" s="30"/>
      <c r="C10" s="30"/>
      <c r="D10" s="30"/>
      <c r="E10" s="31" t="s">
        <v>31</v>
      </c>
      <c r="F10" s="30"/>
      <c r="G10" s="32">
        <v>0</v>
      </c>
    </row>
    <row r="11" spans="1:57" ht="12.75">
      <c r="A11" s="11" t="s">
        <v>32</v>
      </c>
      <c r="B11" s="13"/>
      <c r="C11" s="13"/>
      <c r="D11" s="13"/>
      <c r="E11" s="33" t="s">
        <v>33</v>
      </c>
      <c r="F11" s="13" t="s">
        <v>15</v>
      </c>
      <c r="G11" s="14"/>
      <c r="BA11" s="34"/>
      <c r="BB11" s="34"/>
      <c r="BC11" s="34"/>
      <c r="BD11" s="34"/>
      <c r="BE11" s="34"/>
    </row>
    <row r="12" spans="1:7" ht="12.75">
      <c r="A12" s="11"/>
      <c r="B12" s="13"/>
      <c r="C12" s="13"/>
      <c r="D12" s="13"/>
      <c r="E12" s="308"/>
      <c r="F12" s="309"/>
      <c r="G12" s="310"/>
    </row>
    <row r="13" spans="1:7" ht="28.5" customHeight="1" thickBot="1">
      <c r="A13" s="35" t="s">
        <v>154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34</v>
      </c>
      <c r="B14" s="40"/>
      <c r="C14" s="41"/>
      <c r="D14" s="42" t="s">
        <v>35</v>
      </c>
      <c r="E14" s="43"/>
      <c r="F14" s="43"/>
      <c r="G14" s="41"/>
    </row>
    <row r="15" spans="1:7" ht="15.75" customHeight="1">
      <c r="A15" s="44"/>
      <c r="B15" s="8" t="s">
        <v>36</v>
      </c>
      <c r="C15" s="45">
        <f>SUM(DodavkaNe)</f>
        <v>0</v>
      </c>
      <c r="D15" s="135" t="s">
        <v>73</v>
      </c>
      <c r="E15" s="46"/>
      <c r="F15" s="47"/>
      <c r="G15" s="45">
        <v>0</v>
      </c>
    </row>
    <row r="16" spans="1:7" ht="15.75" customHeight="1">
      <c r="A16" s="44" t="s">
        <v>37</v>
      </c>
      <c r="B16" s="8" t="s">
        <v>38</v>
      </c>
      <c r="C16" s="45">
        <f>SUM(DodavkaNe)</f>
        <v>0</v>
      </c>
      <c r="D16" s="135" t="s">
        <v>74</v>
      </c>
      <c r="E16" s="48"/>
      <c r="F16" s="49"/>
      <c r="G16" s="45">
        <v>0</v>
      </c>
    </row>
    <row r="17" spans="1:7" ht="15.75" customHeight="1">
      <c r="A17" s="44" t="s">
        <v>39</v>
      </c>
      <c r="B17" s="8" t="s">
        <v>40</v>
      </c>
      <c r="C17" s="45">
        <f>SUM(HSVne)</f>
        <v>0</v>
      </c>
      <c r="D17" s="135" t="s">
        <v>75</v>
      </c>
      <c r="E17" s="48"/>
      <c r="F17" s="49"/>
      <c r="G17" s="45">
        <v>0</v>
      </c>
    </row>
    <row r="18" spans="1:7" ht="15.75" customHeight="1">
      <c r="A18" s="50" t="s">
        <v>41</v>
      </c>
      <c r="B18" s="8" t="s">
        <v>42</v>
      </c>
      <c r="C18" s="45">
        <f>SUM(PSVne)</f>
        <v>0</v>
      </c>
      <c r="D18" s="135" t="s">
        <v>76</v>
      </c>
      <c r="E18" s="48"/>
      <c r="F18" s="49"/>
      <c r="G18" s="45">
        <v>0</v>
      </c>
    </row>
    <row r="19" spans="1:7" ht="15.75" customHeight="1">
      <c r="A19" s="51" t="s">
        <v>43</v>
      </c>
      <c r="B19" s="8"/>
      <c r="C19" s="45">
        <f>SUM(C15:C18)</f>
        <v>0</v>
      </c>
      <c r="D19" s="135" t="s">
        <v>77</v>
      </c>
      <c r="E19" s="48"/>
      <c r="F19" s="49"/>
      <c r="G19" s="45">
        <v>0</v>
      </c>
    </row>
    <row r="20" spans="1:7" ht="15.75" customHeight="1">
      <c r="A20" s="51"/>
      <c r="B20" s="8"/>
      <c r="C20" s="45"/>
      <c r="D20" s="135" t="s">
        <v>78</v>
      </c>
      <c r="E20" s="48"/>
      <c r="F20" s="49"/>
      <c r="G20" s="45">
        <v>0</v>
      </c>
    </row>
    <row r="21" spans="1:7" ht="15.75" customHeight="1">
      <c r="A21" s="51" t="s">
        <v>44</v>
      </c>
      <c r="B21" s="8"/>
      <c r="C21" s="45">
        <f>SUM('Rek Neinv'!I11)</f>
        <v>0</v>
      </c>
      <c r="D21" s="135" t="s">
        <v>79</v>
      </c>
      <c r="E21" s="48"/>
      <c r="F21" s="49"/>
      <c r="G21" s="45">
        <v>0</v>
      </c>
    </row>
    <row r="22" spans="1:7" ht="15.75" customHeight="1">
      <c r="A22" s="11" t="s">
        <v>45</v>
      </c>
      <c r="B22" s="13"/>
      <c r="C22" s="45">
        <f>C19+C21</f>
        <v>0</v>
      </c>
      <c r="D22" s="29" t="s">
        <v>46</v>
      </c>
      <c r="E22" s="48"/>
      <c r="F22" s="49"/>
      <c r="G22" s="45">
        <v>0</v>
      </c>
    </row>
    <row r="23" spans="1:7" ht="15.75" customHeight="1" thickBot="1">
      <c r="A23" s="29" t="s">
        <v>47</v>
      </c>
      <c r="B23" s="30"/>
      <c r="C23" s="52">
        <f>C22+G23</f>
        <v>0</v>
      </c>
      <c r="D23" s="53" t="s">
        <v>48</v>
      </c>
      <c r="E23" s="54"/>
      <c r="F23" s="55"/>
      <c r="G23" s="45">
        <v>0</v>
      </c>
    </row>
    <row r="24" spans="1:7" ht="12.75">
      <c r="A24" s="56" t="s">
        <v>49</v>
      </c>
      <c r="B24" s="57"/>
      <c r="C24" s="58" t="s">
        <v>50</v>
      </c>
      <c r="D24" s="57"/>
      <c r="E24" s="58" t="s">
        <v>51</v>
      </c>
      <c r="F24" s="57"/>
      <c r="G24" s="59"/>
    </row>
    <row r="25" spans="1:7" ht="12.75">
      <c r="A25" s="19"/>
      <c r="B25" s="21"/>
      <c r="C25" s="22" t="s">
        <v>52</v>
      </c>
      <c r="D25" s="21"/>
      <c r="E25" s="22" t="s">
        <v>52</v>
      </c>
      <c r="F25" s="21"/>
      <c r="G25" s="23"/>
    </row>
    <row r="26" spans="1:7" ht="12.75">
      <c r="A26" s="11" t="s">
        <v>53</v>
      </c>
      <c r="B26" s="60"/>
      <c r="C26" s="33" t="s">
        <v>53</v>
      </c>
      <c r="D26" s="13"/>
      <c r="E26" s="33" t="s">
        <v>53</v>
      </c>
      <c r="F26" s="13"/>
      <c r="G26" s="14"/>
    </row>
    <row r="27" spans="1:7" ht="12.75">
      <c r="A27" s="11"/>
      <c r="B27" s="61"/>
      <c r="C27" s="33" t="s">
        <v>54</v>
      </c>
      <c r="D27" s="13"/>
      <c r="E27" s="33" t="s">
        <v>55</v>
      </c>
      <c r="F27" s="13"/>
      <c r="G27" s="14"/>
    </row>
    <row r="28" spans="1:7" ht="12.75">
      <c r="A28" s="11"/>
      <c r="B28" s="13"/>
      <c r="C28" s="33"/>
      <c r="D28" s="13"/>
      <c r="E28" s="33"/>
      <c r="F28" s="13"/>
      <c r="G28" s="14"/>
    </row>
    <row r="29" spans="1:7" ht="94.5" customHeight="1">
      <c r="A29" s="11"/>
      <c r="B29" s="13"/>
      <c r="C29" s="33"/>
      <c r="D29" s="13"/>
      <c r="E29" s="33"/>
      <c r="F29" s="13"/>
      <c r="G29" s="14"/>
    </row>
    <row r="30" spans="1:7" ht="12.75">
      <c r="A30" s="19" t="s">
        <v>56</v>
      </c>
      <c r="B30" s="21"/>
      <c r="C30" s="62">
        <v>21</v>
      </c>
      <c r="D30" s="21" t="s">
        <v>57</v>
      </c>
      <c r="E30" s="22"/>
      <c r="F30" s="63">
        <f>ROUND(C23-F32,0)</f>
        <v>0</v>
      </c>
      <c r="G30" s="23"/>
    </row>
    <row r="31" spans="1:7" ht="12.75">
      <c r="A31" s="19" t="s">
        <v>58</v>
      </c>
      <c r="B31" s="21"/>
      <c r="C31" s="62">
        <v>21</v>
      </c>
      <c r="D31" s="21" t="s">
        <v>57</v>
      </c>
      <c r="E31" s="22"/>
      <c r="F31" s="64">
        <f>ROUND(PRODUCT(F30,C31/100),1)</f>
        <v>0</v>
      </c>
      <c r="G31" s="32"/>
    </row>
    <row r="32" spans="1:7" ht="12.75">
      <c r="A32" s="19" t="s">
        <v>56</v>
      </c>
      <c r="B32" s="21"/>
      <c r="C32" s="62">
        <v>0</v>
      </c>
      <c r="D32" s="21" t="s">
        <v>57</v>
      </c>
      <c r="E32" s="22"/>
      <c r="F32" s="63">
        <v>0</v>
      </c>
      <c r="G32" s="23"/>
    </row>
    <row r="33" spans="1:7" ht="12.75">
      <c r="A33" s="19" t="s">
        <v>58</v>
      </c>
      <c r="B33" s="21"/>
      <c r="C33" s="62">
        <v>0</v>
      </c>
      <c r="D33" s="21" t="s">
        <v>57</v>
      </c>
      <c r="E33" s="22"/>
      <c r="F33" s="64">
        <f>ROUND(PRODUCT(F32,C33/100),1)</f>
        <v>0</v>
      </c>
      <c r="G33" s="32"/>
    </row>
    <row r="34" spans="1:7" s="70" customFormat="1" ht="19.5" customHeight="1" thickBot="1">
      <c r="A34" s="65" t="s">
        <v>59</v>
      </c>
      <c r="B34" s="66"/>
      <c r="C34" s="66"/>
      <c r="D34" s="66"/>
      <c r="E34" s="67"/>
      <c r="F34" s="68">
        <f>CEILING(SUM(F30:F33),1)</f>
        <v>0</v>
      </c>
      <c r="G34" s="69"/>
    </row>
    <row r="36" spans="1:8" ht="12.75">
      <c r="A36" s="71" t="s">
        <v>60</v>
      </c>
      <c r="B36" s="71"/>
      <c r="C36" s="71"/>
      <c r="D36" s="71"/>
      <c r="E36" s="71"/>
      <c r="F36" s="71"/>
      <c r="G36" s="71"/>
      <c r="H36" t="s">
        <v>22</v>
      </c>
    </row>
    <row r="37" spans="1:8" ht="14.25" customHeight="1">
      <c r="A37" s="71"/>
      <c r="B37" s="311"/>
      <c r="C37" s="312"/>
      <c r="D37" s="312"/>
      <c r="E37" s="312"/>
      <c r="F37" s="312"/>
      <c r="G37" s="312"/>
      <c r="H37" t="s">
        <v>22</v>
      </c>
    </row>
    <row r="38" spans="1:8" ht="12.75" customHeight="1">
      <c r="A38" s="72"/>
      <c r="B38" s="312"/>
      <c r="C38" s="312"/>
      <c r="D38" s="312"/>
      <c r="E38" s="312"/>
      <c r="F38" s="312"/>
      <c r="G38" s="312"/>
      <c r="H38" t="s">
        <v>22</v>
      </c>
    </row>
    <row r="39" spans="1:8" ht="12.75">
      <c r="A39" s="72"/>
      <c r="B39" s="312"/>
      <c r="C39" s="312"/>
      <c r="D39" s="312"/>
      <c r="E39" s="312"/>
      <c r="F39" s="312"/>
      <c r="G39" s="312"/>
      <c r="H39" t="s">
        <v>22</v>
      </c>
    </row>
    <row r="40" spans="1:8" ht="12.75">
      <c r="A40" s="72"/>
      <c r="B40" s="312"/>
      <c r="C40" s="312"/>
      <c r="D40" s="312"/>
      <c r="E40" s="312"/>
      <c r="F40" s="312"/>
      <c r="G40" s="312"/>
      <c r="H40" t="s">
        <v>22</v>
      </c>
    </row>
    <row r="41" spans="1:8" ht="12.75">
      <c r="A41" s="72"/>
      <c r="B41" s="312"/>
      <c r="C41" s="312"/>
      <c r="D41" s="312"/>
      <c r="E41" s="312"/>
      <c r="F41" s="312"/>
      <c r="G41" s="312"/>
      <c r="H41" t="s">
        <v>22</v>
      </c>
    </row>
    <row r="42" spans="1:8" ht="12.75">
      <c r="A42" s="72"/>
      <c r="B42" s="312"/>
      <c r="C42" s="312"/>
      <c r="D42" s="312"/>
      <c r="E42" s="312"/>
      <c r="F42" s="312"/>
      <c r="G42" s="312"/>
      <c r="H42" t="s">
        <v>22</v>
      </c>
    </row>
    <row r="43" spans="1:8" ht="12.75">
      <c r="A43" s="72"/>
      <c r="B43" s="312"/>
      <c r="C43" s="312"/>
      <c r="D43" s="312"/>
      <c r="E43" s="312"/>
      <c r="F43" s="312"/>
      <c r="G43" s="312"/>
      <c r="H43" t="s">
        <v>22</v>
      </c>
    </row>
    <row r="44" spans="1:8" ht="12.75">
      <c r="A44" s="72"/>
      <c r="B44" s="312"/>
      <c r="C44" s="312"/>
      <c r="D44" s="312"/>
      <c r="E44" s="312"/>
      <c r="F44" s="312"/>
      <c r="G44" s="312"/>
      <c r="H44" t="s">
        <v>22</v>
      </c>
    </row>
    <row r="45" spans="1:8" ht="0.75" customHeight="1">
      <c r="A45" s="72"/>
      <c r="B45" s="312"/>
      <c r="C45" s="312"/>
      <c r="D45" s="312"/>
      <c r="E45" s="312"/>
      <c r="F45" s="312"/>
      <c r="G45" s="312"/>
      <c r="H45" t="s">
        <v>22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  <row r="52" spans="2:7" ht="12.75">
      <c r="B52" s="305"/>
      <c r="C52" s="305"/>
      <c r="D52" s="305"/>
      <c r="E52" s="305"/>
      <c r="F52" s="305"/>
      <c r="G52" s="305"/>
    </row>
    <row r="53" spans="2:7" ht="12.75">
      <c r="B53" s="305"/>
      <c r="C53" s="305"/>
      <c r="D53" s="305"/>
      <c r="E53" s="305"/>
      <c r="F53" s="305"/>
      <c r="G53" s="305"/>
    </row>
    <row r="54" spans="2:7" ht="12.75">
      <c r="B54" s="305"/>
      <c r="C54" s="305"/>
      <c r="D54" s="305"/>
      <c r="E54" s="305"/>
      <c r="F54" s="305"/>
      <c r="G54" s="305"/>
    </row>
    <row r="55" spans="2:7" ht="12.75">
      <c r="B55" s="305"/>
      <c r="C55" s="305"/>
      <c r="D55" s="305"/>
      <c r="E55" s="305"/>
      <c r="F55" s="305"/>
      <c r="G55" s="305"/>
    </row>
  </sheetData>
  <mergeCells count="14">
    <mergeCell ref="B54:G54"/>
    <mergeCell ref="B55:G55"/>
    <mergeCell ref="B50:G50"/>
    <mergeCell ref="B51:G51"/>
    <mergeCell ref="B52:G52"/>
    <mergeCell ref="B53:G53"/>
    <mergeCell ref="B46:G46"/>
    <mergeCell ref="B47:G47"/>
    <mergeCell ref="B48:G48"/>
    <mergeCell ref="B49:G49"/>
    <mergeCell ref="C8:D8"/>
    <mergeCell ref="C9:D9"/>
    <mergeCell ref="E12:G12"/>
    <mergeCell ref="B37:G45"/>
  </mergeCells>
  <printOptions/>
  <pageMargins left="0.7874015748031497" right="0.1968503937007874" top="0.984251968503937" bottom="0.7874015748031497" header="0.5118110236220472" footer="0.31496062992125984"/>
  <pageSetup firstPageNumber="8" useFirstPageNumber="1"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">
      <selection activeCell="H8" sqref="H8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11.375" style="0" customWidth="1"/>
    <col min="4" max="4" width="16.625" style="0" customWidth="1"/>
    <col min="5" max="5" width="10.75390625" style="0" customWidth="1"/>
    <col min="6" max="6" width="12.625" style="0" customWidth="1"/>
    <col min="7" max="7" width="10.75390625" style="0" customWidth="1"/>
    <col min="8" max="8" width="11.125" style="0" customWidth="1"/>
    <col min="9" max="9" width="10.375" style="0" customWidth="1"/>
  </cols>
  <sheetData>
    <row r="1" spans="1:9" ht="13.5" thickTop="1">
      <c r="A1" s="313" t="s">
        <v>23</v>
      </c>
      <c r="B1" s="314"/>
      <c r="C1" s="73" t="s">
        <v>98</v>
      </c>
      <c r="D1" s="74"/>
      <c r="E1" s="75"/>
      <c r="F1" s="74"/>
      <c r="G1" s="76" t="s">
        <v>180</v>
      </c>
      <c r="H1" s="77"/>
      <c r="I1" s="78"/>
    </row>
    <row r="2" spans="1:9" ht="13.5" thickBot="1">
      <c r="A2" s="315" t="s">
        <v>19</v>
      </c>
      <c r="B2" s="316"/>
      <c r="C2" s="79" t="s">
        <v>158</v>
      </c>
      <c r="D2" s="80"/>
      <c r="E2" s="81"/>
      <c r="F2" s="80"/>
      <c r="G2" s="317" t="s">
        <v>159</v>
      </c>
      <c r="H2" s="318"/>
      <c r="I2" s="319"/>
    </row>
    <row r="3" ht="13.5" thickTop="1">
      <c r="F3" s="13"/>
    </row>
    <row r="4" spans="1:9" ht="19.5" customHeight="1">
      <c r="A4" s="82" t="s">
        <v>153</v>
      </c>
      <c r="B4" s="83"/>
      <c r="C4" s="83"/>
      <c r="D4" s="83"/>
      <c r="E4" s="84"/>
      <c r="F4" s="83"/>
      <c r="G4" s="83"/>
      <c r="H4" s="83"/>
      <c r="I4" s="83"/>
    </row>
    <row r="5" ht="13.5" thickBot="1"/>
    <row r="6" spans="1:9" s="13" customFormat="1" ht="13.5" thickBot="1">
      <c r="A6" s="85"/>
      <c r="B6" s="86" t="s">
        <v>80</v>
      </c>
      <c r="C6" s="86"/>
      <c r="D6" s="87"/>
      <c r="E6" s="88" t="s">
        <v>61</v>
      </c>
      <c r="F6" s="89" t="s">
        <v>62</v>
      </c>
      <c r="G6" s="89" t="s">
        <v>63</v>
      </c>
      <c r="H6" s="89" t="s">
        <v>64</v>
      </c>
      <c r="I6" s="90" t="s">
        <v>44</v>
      </c>
    </row>
    <row r="7" spans="1:9" s="13" customFormat="1" ht="12.75">
      <c r="A7" s="136"/>
      <c r="B7" s="137"/>
      <c r="C7" s="138"/>
      <c r="D7" s="139"/>
      <c r="E7" s="100"/>
      <c r="F7" s="101"/>
      <c r="G7" s="101"/>
      <c r="H7" s="101"/>
      <c r="I7" s="102"/>
    </row>
    <row r="8" spans="1:9" s="13" customFormat="1" ht="12.75">
      <c r="A8" s="136"/>
      <c r="B8" s="137"/>
      <c r="C8" s="138"/>
      <c r="D8" s="139"/>
      <c r="E8" s="100"/>
      <c r="F8" s="101"/>
      <c r="G8" s="101"/>
      <c r="H8" s="101"/>
      <c r="I8" s="102"/>
    </row>
    <row r="9" spans="1:9" s="13" customFormat="1" ht="12.75">
      <c r="A9" s="136" t="s">
        <v>81</v>
      </c>
      <c r="B9" s="141" t="s">
        <v>108</v>
      </c>
      <c r="C9" s="138"/>
      <c r="D9" s="139"/>
      <c r="E9" s="100">
        <v>0</v>
      </c>
      <c r="F9" s="101">
        <v>0</v>
      </c>
      <c r="G9" s="101">
        <v>0</v>
      </c>
      <c r="H9" s="101">
        <v>0</v>
      </c>
      <c r="I9" s="102">
        <f>SUM('Pol Neinv'!G61)</f>
        <v>0</v>
      </c>
    </row>
    <row r="10" spans="1:9" s="13" customFormat="1" ht="13.5" thickBot="1">
      <c r="A10" s="11"/>
      <c r="D10" s="14"/>
      <c r="E10" s="275"/>
      <c r="F10" s="276"/>
      <c r="G10" s="276"/>
      <c r="H10" s="276"/>
      <c r="I10" s="277"/>
    </row>
    <row r="11" spans="1:11" s="96" customFormat="1" ht="13.5" thickBot="1">
      <c r="A11" s="91"/>
      <c r="B11" s="92" t="s">
        <v>65</v>
      </c>
      <c r="C11" s="92"/>
      <c r="D11" s="93"/>
      <c r="E11" s="94">
        <f>SUM(E7:E9)</f>
        <v>0</v>
      </c>
      <c r="F11" s="95">
        <f>SUM(F7:F9)</f>
        <v>0</v>
      </c>
      <c r="G11" s="95">
        <f>SUM(G7:G9)</f>
        <v>0</v>
      </c>
      <c r="H11" s="95">
        <f>SUM(H7:H9)</f>
        <v>0</v>
      </c>
      <c r="I11" s="274">
        <f>SUM(I7:I9)</f>
        <v>0</v>
      </c>
      <c r="K11" s="140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6:9" ht="12.75">
      <c r="F13" s="97"/>
      <c r="G13" s="98"/>
      <c r="H13" s="98"/>
      <c r="I13" s="99"/>
    </row>
    <row r="14" spans="6:9" ht="12.75">
      <c r="F14" s="97"/>
      <c r="G14" s="98"/>
      <c r="H14" s="98"/>
      <c r="I14" s="99"/>
    </row>
    <row r="15" spans="6:9" ht="12.75">
      <c r="F15" s="97"/>
      <c r="G15" s="98"/>
      <c r="H15" s="98"/>
      <c r="I15" s="99"/>
    </row>
    <row r="16" spans="6:9" ht="12.75">
      <c r="F16" s="97"/>
      <c r="G16" s="98"/>
      <c r="H16" s="98"/>
      <c r="I16" s="99"/>
    </row>
    <row r="17" spans="6:9" ht="12.75">
      <c r="F17" s="97"/>
      <c r="G17" s="98"/>
      <c r="H17" s="98"/>
      <c r="I17" s="99"/>
    </row>
    <row r="18" spans="6:9" ht="12.75">
      <c r="F18" s="97"/>
      <c r="G18" s="98"/>
      <c r="H18" s="98"/>
      <c r="I18" s="99"/>
    </row>
    <row r="19" spans="6:9" ht="12.75">
      <c r="F19" s="97"/>
      <c r="G19" s="98"/>
      <c r="H19" s="98"/>
      <c r="I19" s="99"/>
    </row>
    <row r="20" spans="6:9" ht="12.75">
      <c r="F20" s="97"/>
      <c r="G20" s="98"/>
      <c r="H20" s="98"/>
      <c r="I20" s="99"/>
    </row>
    <row r="21" spans="6:9" ht="12.75">
      <c r="F21" s="97"/>
      <c r="G21" s="98"/>
      <c r="H21" s="98"/>
      <c r="I21" s="99"/>
    </row>
    <row r="22" spans="6:9" ht="12.75">
      <c r="F22" s="97"/>
      <c r="G22" s="98"/>
      <c r="H22" s="98"/>
      <c r="I22" s="99"/>
    </row>
    <row r="23" spans="6:9" ht="12.75">
      <c r="F23" s="97"/>
      <c r="G23" s="98"/>
      <c r="H23" s="98"/>
      <c r="I23" s="99"/>
    </row>
    <row r="24" spans="6:9" ht="12.75">
      <c r="F24" s="97"/>
      <c r="G24" s="98"/>
      <c r="H24" s="98"/>
      <c r="I24" s="99"/>
    </row>
    <row r="25" spans="6:9" ht="12.75">
      <c r="F25" s="97"/>
      <c r="G25" s="98"/>
      <c r="H25" s="98"/>
      <c r="I25" s="99"/>
    </row>
    <row r="26" spans="6:9" ht="12.75">
      <c r="F26" s="97"/>
      <c r="G26" s="98"/>
      <c r="H26" s="98"/>
      <c r="I26" s="99"/>
    </row>
    <row r="27" spans="6:9" ht="12.75">
      <c r="F27" s="97"/>
      <c r="G27" s="98"/>
      <c r="H27" s="98"/>
      <c r="I27" s="99"/>
    </row>
    <row r="28" spans="6:9" ht="12.75">
      <c r="F28" s="97"/>
      <c r="G28" s="98"/>
      <c r="H28" s="98"/>
      <c r="I28" s="99"/>
    </row>
    <row r="29" spans="6:9" ht="12.75">
      <c r="F29" s="97"/>
      <c r="G29" s="98"/>
      <c r="H29" s="98"/>
      <c r="I29" s="99"/>
    </row>
    <row r="30" spans="6:9" ht="12.75">
      <c r="F30" s="97"/>
      <c r="G30" s="98"/>
      <c r="H30" s="98"/>
      <c r="I30" s="99"/>
    </row>
    <row r="31" spans="6:9" ht="12.75">
      <c r="F31" s="97"/>
      <c r="G31" s="98"/>
      <c r="H31" s="98"/>
      <c r="I31" s="99"/>
    </row>
    <row r="32" spans="6:9" ht="12.75">
      <c r="F32" s="97"/>
      <c r="G32" s="98"/>
      <c r="H32" s="98"/>
      <c r="I32" s="99"/>
    </row>
    <row r="33" spans="6:9" ht="12.75">
      <c r="F33" s="97"/>
      <c r="G33" s="98"/>
      <c r="H33" s="98"/>
      <c r="I33" s="99"/>
    </row>
    <row r="34" spans="6:9" ht="12.75">
      <c r="F34" s="97"/>
      <c r="G34" s="98"/>
      <c r="H34" s="98"/>
      <c r="I34" s="99"/>
    </row>
    <row r="35" spans="6:9" ht="12.75">
      <c r="F35" s="97"/>
      <c r="G35" s="98"/>
      <c r="H35" s="98"/>
      <c r="I35" s="99"/>
    </row>
  </sheetData>
  <mergeCells count="3">
    <mergeCell ref="A1:B1"/>
    <mergeCell ref="A2:B2"/>
    <mergeCell ref="G2:I2"/>
  </mergeCells>
  <printOptions/>
  <pageMargins left="0.7874015748031497" right="0.1968503937007874" top="0.98425196850393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Šoukal</dc:creator>
  <cp:keywords/>
  <dc:description/>
  <cp:lastModifiedBy>OEM</cp:lastModifiedBy>
  <cp:lastPrinted>2013-05-09T16:00:07Z</cp:lastPrinted>
  <dcterms:created xsi:type="dcterms:W3CDTF">2010-05-31T14:47:38Z</dcterms:created>
  <dcterms:modified xsi:type="dcterms:W3CDTF">2013-05-30T09:19:16Z</dcterms:modified>
  <cp:category/>
  <cp:version/>
  <cp:contentType/>
  <cp:contentStatus/>
</cp:coreProperties>
</file>