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80" windowHeight="14700" activeTab="1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F2" i="3"/>
  <c r="F1"/>
  <c r="C33"/>
  <c r="B33"/>
  <c r="C32"/>
  <c r="B32"/>
  <c r="C31"/>
  <c r="C30"/>
  <c r="B30"/>
  <c r="C10"/>
  <c r="C9"/>
  <c r="C11" s="1"/>
  <c r="C6"/>
  <c r="B3"/>
  <c r="C4" s="1"/>
  <c r="M2" i="2"/>
  <c r="M3" s="1"/>
  <c r="M4" s="1"/>
  <c r="M5" s="1"/>
  <c r="M6" s="1"/>
  <c r="M7" s="1"/>
  <c r="F250" s="1"/>
  <c r="M1"/>
  <c r="H251"/>
  <c r="I250"/>
  <c r="J248"/>
  <c r="H248"/>
  <c r="F248"/>
  <c r="J247"/>
  <c r="I247"/>
  <c r="H247"/>
  <c r="F247"/>
  <c r="J246"/>
  <c r="I246"/>
  <c r="H246"/>
  <c r="F246"/>
  <c r="J244"/>
  <c r="I244"/>
  <c r="H244"/>
  <c r="F244"/>
  <c r="J242"/>
  <c r="I242"/>
  <c r="H242"/>
  <c r="F242"/>
  <c r="J241"/>
  <c r="I241"/>
  <c r="H241"/>
  <c r="F241"/>
  <c r="J240"/>
  <c r="I240"/>
  <c r="H240"/>
  <c r="F240"/>
  <c r="J239"/>
  <c r="I239"/>
  <c r="H239"/>
  <c r="F239"/>
  <c r="J238"/>
  <c r="I238"/>
  <c r="H238"/>
  <c r="F238"/>
  <c r="J236"/>
  <c r="I236"/>
  <c r="H236"/>
  <c r="F236"/>
  <c r="J235"/>
  <c r="I235"/>
  <c r="H235"/>
  <c r="F235"/>
  <c r="J234"/>
  <c r="I234"/>
  <c r="H234"/>
  <c r="F234"/>
  <c r="J233"/>
  <c r="I233"/>
  <c r="H233"/>
  <c r="F233"/>
  <c r="J232"/>
  <c r="I232"/>
  <c r="H232"/>
  <c r="F232"/>
  <c r="J231"/>
  <c r="I231"/>
  <c r="H231"/>
  <c r="F231"/>
  <c r="J230"/>
  <c r="I230"/>
  <c r="H230"/>
  <c r="F230"/>
  <c r="J228"/>
  <c r="I228"/>
  <c r="H228"/>
  <c r="F228"/>
  <c r="J227"/>
  <c r="I227"/>
  <c r="H227"/>
  <c r="F227"/>
  <c r="J225"/>
  <c r="I225"/>
  <c r="H225"/>
  <c r="F225"/>
  <c r="J223"/>
  <c r="I223"/>
  <c r="H223"/>
  <c r="F223"/>
  <c r="J222"/>
  <c r="I222"/>
  <c r="H222"/>
  <c r="F222"/>
  <c r="J221"/>
  <c r="I221"/>
  <c r="H221"/>
  <c r="F221"/>
  <c r="J220"/>
  <c r="I220"/>
  <c r="H220"/>
  <c r="F220"/>
  <c r="J219"/>
  <c r="I219"/>
  <c r="H219"/>
  <c r="F219"/>
  <c r="J217"/>
  <c r="I217"/>
  <c r="H217"/>
  <c r="F217"/>
  <c r="J216"/>
  <c r="I216"/>
  <c r="H216"/>
  <c r="F216"/>
  <c r="J215"/>
  <c r="I215"/>
  <c r="H215"/>
  <c r="F215"/>
  <c r="J214"/>
  <c r="I214"/>
  <c r="H214"/>
  <c r="F214"/>
  <c r="J213"/>
  <c r="I213"/>
  <c r="H213"/>
  <c r="F213"/>
  <c r="J212"/>
  <c r="I212"/>
  <c r="H212"/>
  <c r="F212"/>
  <c r="J211"/>
  <c r="I211"/>
  <c r="H211"/>
  <c r="F211"/>
  <c r="J210"/>
  <c r="I210"/>
  <c r="H210"/>
  <c r="F210"/>
  <c r="J208"/>
  <c r="I208"/>
  <c r="H208"/>
  <c r="F208"/>
  <c r="J203"/>
  <c r="I203"/>
  <c r="H203"/>
  <c r="F203"/>
  <c r="J202"/>
  <c r="I202"/>
  <c r="H202"/>
  <c r="F202"/>
  <c r="J201"/>
  <c r="I201"/>
  <c r="H201"/>
  <c r="F201"/>
  <c r="J200"/>
  <c r="I200"/>
  <c r="H200"/>
  <c r="F200"/>
  <c r="J198"/>
  <c r="I198"/>
  <c r="H198"/>
  <c r="F198"/>
  <c r="J197"/>
  <c r="I197"/>
  <c r="H197"/>
  <c r="F197"/>
  <c r="J196"/>
  <c r="I196"/>
  <c r="H196"/>
  <c r="F196"/>
  <c r="J195"/>
  <c r="I195"/>
  <c r="H195"/>
  <c r="F195"/>
  <c r="J193"/>
  <c r="I193"/>
  <c r="H193"/>
  <c r="F193"/>
  <c r="J192"/>
  <c r="I192"/>
  <c r="H192"/>
  <c r="F192"/>
  <c r="J191"/>
  <c r="I191"/>
  <c r="H191"/>
  <c r="F191"/>
  <c r="J190"/>
  <c r="I190"/>
  <c r="H190"/>
  <c r="F190"/>
  <c r="J189"/>
  <c r="I189"/>
  <c r="H189"/>
  <c r="F189"/>
  <c r="J188"/>
  <c r="I188"/>
  <c r="H188"/>
  <c r="F188"/>
  <c r="J186"/>
  <c r="I186"/>
  <c r="H186"/>
  <c r="F186"/>
  <c r="J185"/>
  <c r="I185"/>
  <c r="H185"/>
  <c r="F185"/>
  <c r="J184"/>
  <c r="I184"/>
  <c r="H184"/>
  <c r="F184"/>
  <c r="J183"/>
  <c r="I183"/>
  <c r="H183"/>
  <c r="F183"/>
  <c r="J182"/>
  <c r="I182"/>
  <c r="H182"/>
  <c r="F182"/>
  <c r="J180"/>
  <c r="I180"/>
  <c r="H180"/>
  <c r="F180"/>
  <c r="J179"/>
  <c r="I179"/>
  <c r="H179"/>
  <c r="F179"/>
  <c r="J178"/>
  <c r="I178"/>
  <c r="H178"/>
  <c r="F178"/>
  <c r="J177"/>
  <c r="I177"/>
  <c r="H177"/>
  <c r="F177"/>
  <c r="J174"/>
  <c r="I174"/>
  <c r="J173"/>
  <c r="H173"/>
  <c r="F173"/>
  <c r="J172"/>
  <c r="I172"/>
  <c r="H172"/>
  <c r="F172"/>
  <c r="J170"/>
  <c r="I170"/>
  <c r="H170"/>
  <c r="F170"/>
  <c r="J167"/>
  <c r="I167"/>
  <c r="H167"/>
  <c r="F167"/>
  <c r="J165"/>
  <c r="I165"/>
  <c r="H165"/>
  <c r="F165"/>
  <c r="J164"/>
  <c r="I164"/>
  <c r="H164"/>
  <c r="F164"/>
  <c r="J163"/>
  <c r="I163"/>
  <c r="H163"/>
  <c r="F163"/>
  <c r="J162"/>
  <c r="I162"/>
  <c r="H162"/>
  <c r="F162"/>
  <c r="J161"/>
  <c r="I161"/>
  <c r="H161"/>
  <c r="F161"/>
  <c r="J160"/>
  <c r="I160"/>
  <c r="H160"/>
  <c r="F160"/>
  <c r="J159"/>
  <c r="I159"/>
  <c r="H159"/>
  <c r="F159"/>
  <c r="J158"/>
  <c r="I158"/>
  <c r="H158"/>
  <c r="F158"/>
  <c r="J156"/>
  <c r="I156"/>
  <c r="H156"/>
  <c r="F156"/>
  <c r="J154"/>
  <c r="I154"/>
  <c r="H154"/>
  <c r="F154"/>
  <c r="J153"/>
  <c r="I153"/>
  <c r="H153"/>
  <c r="F153"/>
  <c r="J151"/>
  <c r="I151"/>
  <c r="H151"/>
  <c r="F151"/>
  <c r="J150"/>
  <c r="I150"/>
  <c r="H150"/>
  <c r="F150"/>
  <c r="J149"/>
  <c r="I149"/>
  <c r="H149"/>
  <c r="F149"/>
  <c r="J148"/>
  <c r="I148"/>
  <c r="H148"/>
  <c r="F148"/>
  <c r="J146"/>
  <c r="I146"/>
  <c r="H146"/>
  <c r="F146"/>
  <c r="J144"/>
  <c r="I144"/>
  <c r="H144"/>
  <c r="F144"/>
  <c r="J142"/>
  <c r="I142"/>
  <c r="H142"/>
  <c r="F142"/>
  <c r="J141"/>
  <c r="I141"/>
  <c r="J140"/>
  <c r="I140"/>
  <c r="H140"/>
  <c r="F140"/>
  <c r="J139"/>
  <c r="I139"/>
  <c r="H139"/>
  <c r="F139"/>
  <c r="J137"/>
  <c r="I137"/>
  <c r="H137"/>
  <c r="F137"/>
  <c r="J136"/>
  <c r="I136"/>
  <c r="H136"/>
  <c r="F136"/>
  <c r="J135"/>
  <c r="I135"/>
  <c r="H135"/>
  <c r="F135"/>
  <c r="J134"/>
  <c r="I134"/>
  <c r="H134"/>
  <c r="F134"/>
  <c r="J133"/>
  <c r="I133"/>
  <c r="H133"/>
  <c r="F133"/>
  <c r="J131"/>
  <c r="I131"/>
  <c r="H131"/>
  <c r="F131"/>
  <c r="J129"/>
  <c r="I129"/>
  <c r="H129"/>
  <c r="F129"/>
  <c r="J127"/>
  <c r="I127"/>
  <c r="H127"/>
  <c r="F127"/>
  <c r="J126"/>
  <c r="I126"/>
  <c r="H126"/>
  <c r="F126"/>
  <c r="J124"/>
  <c r="I124"/>
  <c r="H124"/>
  <c r="F124"/>
  <c r="J121"/>
  <c r="I121"/>
  <c r="H121"/>
  <c r="F121"/>
  <c r="J120"/>
  <c r="I120"/>
  <c r="H120"/>
  <c r="F120"/>
  <c r="J119"/>
  <c r="I119"/>
  <c r="H119"/>
  <c r="F119"/>
  <c r="J116"/>
  <c r="I116"/>
  <c r="H116"/>
  <c r="F116"/>
  <c r="J114"/>
  <c r="I114"/>
  <c r="H114"/>
  <c r="F114"/>
  <c r="J112"/>
  <c r="I112"/>
  <c r="H112"/>
  <c r="F112"/>
  <c r="J110"/>
  <c r="I110"/>
  <c r="H110"/>
  <c r="F110"/>
  <c r="J109"/>
  <c r="I109"/>
  <c r="H109"/>
  <c r="F109"/>
  <c r="J107"/>
  <c r="I107"/>
  <c r="H107"/>
  <c r="F107"/>
  <c r="J105"/>
  <c r="I105"/>
  <c r="H105"/>
  <c r="F105"/>
  <c r="J104"/>
  <c r="I104"/>
  <c r="H104"/>
  <c r="F104"/>
  <c r="J102"/>
  <c r="I102"/>
  <c r="H102"/>
  <c r="F102"/>
  <c r="J101"/>
  <c r="I101"/>
  <c r="H101"/>
  <c r="F101"/>
  <c r="J99"/>
  <c r="I99"/>
  <c r="H99"/>
  <c r="F99"/>
  <c r="J98"/>
  <c r="I98"/>
  <c r="H98"/>
  <c r="F98"/>
  <c r="J97"/>
  <c r="I97"/>
  <c r="H97"/>
  <c r="F97"/>
  <c r="J95"/>
  <c r="I95"/>
  <c r="H95"/>
  <c r="F95"/>
  <c r="J94"/>
  <c r="I94"/>
  <c r="H94"/>
  <c r="F94"/>
  <c r="J93"/>
  <c r="I93"/>
  <c r="H93"/>
  <c r="F93"/>
  <c r="J92"/>
  <c r="I92"/>
  <c r="H92"/>
  <c r="F92"/>
  <c r="J91"/>
  <c r="I91"/>
  <c r="H91"/>
  <c r="F91"/>
  <c r="J89"/>
  <c r="I89"/>
  <c r="H89"/>
  <c r="F89"/>
  <c r="J86"/>
  <c r="I86"/>
  <c r="H86"/>
  <c r="F86"/>
  <c r="J84"/>
  <c r="I84"/>
  <c r="H84"/>
  <c r="F84"/>
  <c r="J82"/>
  <c r="I82"/>
  <c r="H82"/>
  <c r="F82"/>
  <c r="J81"/>
  <c r="I81"/>
  <c r="H81"/>
  <c r="F81"/>
  <c r="J79"/>
  <c r="I79"/>
  <c r="H79"/>
  <c r="F79"/>
  <c r="J77"/>
  <c r="I77"/>
  <c r="H77"/>
  <c r="F77"/>
  <c r="J75"/>
  <c r="I75"/>
  <c r="H75"/>
  <c r="F75"/>
  <c r="J74"/>
  <c r="I74"/>
  <c r="H74"/>
  <c r="F74"/>
  <c r="J73"/>
  <c r="I73"/>
  <c r="H73"/>
  <c r="F73"/>
  <c r="J72"/>
  <c r="I72"/>
  <c r="H72"/>
  <c r="F72"/>
  <c r="J71"/>
  <c r="I71"/>
  <c r="H71"/>
  <c r="F71"/>
  <c r="J70"/>
  <c r="I70"/>
  <c r="H70"/>
  <c r="F70"/>
  <c r="J69"/>
  <c r="I69"/>
  <c r="H69"/>
  <c r="F69"/>
  <c r="J68"/>
  <c r="I68"/>
  <c r="H68"/>
  <c r="F68"/>
  <c r="J67"/>
  <c r="I67"/>
  <c r="H67"/>
  <c r="F67"/>
  <c r="J66"/>
  <c r="I66"/>
  <c r="H66"/>
  <c r="F66"/>
  <c r="J65"/>
  <c r="I65"/>
  <c r="H65"/>
  <c r="F65"/>
  <c r="J64"/>
  <c r="I64"/>
  <c r="H64"/>
  <c r="F64"/>
  <c r="J62"/>
  <c r="I62"/>
  <c r="H62"/>
  <c r="F62"/>
  <c r="J61"/>
  <c r="I61"/>
  <c r="H61"/>
  <c r="F61"/>
  <c r="J59"/>
  <c r="I59"/>
  <c r="H59"/>
  <c r="F59"/>
  <c r="J57"/>
  <c r="I57"/>
  <c r="H57"/>
  <c r="F57"/>
  <c r="J56"/>
  <c r="I56"/>
  <c r="H56"/>
  <c r="F56"/>
  <c r="J54"/>
  <c r="I54"/>
  <c r="H54"/>
  <c r="F54"/>
  <c r="J53"/>
  <c r="I53"/>
  <c r="H53"/>
  <c r="F53"/>
  <c r="J51"/>
  <c r="I51"/>
  <c r="H51"/>
  <c r="F51"/>
  <c r="J50"/>
  <c r="I50"/>
  <c r="H50"/>
  <c r="F50"/>
  <c r="J48"/>
  <c r="I48"/>
  <c r="H48"/>
  <c r="F48"/>
  <c r="J47"/>
  <c r="I47"/>
  <c r="H47"/>
  <c r="F47"/>
  <c r="J46"/>
  <c r="I46"/>
  <c r="H46"/>
  <c r="F46"/>
  <c r="J45"/>
  <c r="I45"/>
  <c r="H45"/>
  <c r="F45"/>
  <c r="J44"/>
  <c r="I44"/>
  <c r="H44"/>
  <c r="F44"/>
  <c r="J43"/>
  <c r="I43"/>
  <c r="H43"/>
  <c r="F43"/>
  <c r="J42"/>
  <c r="I42"/>
  <c r="H42"/>
  <c r="F42"/>
  <c r="J41"/>
  <c r="I41"/>
  <c r="H41"/>
  <c r="F41"/>
  <c r="J40"/>
  <c r="I40"/>
  <c r="H40"/>
  <c r="F40"/>
  <c r="J39"/>
  <c r="I39"/>
  <c r="H39"/>
  <c r="F39"/>
  <c r="J38"/>
  <c r="I38"/>
  <c r="H38"/>
  <c r="F38"/>
  <c r="J37"/>
  <c r="I37"/>
  <c r="H37"/>
  <c r="F37"/>
  <c r="J36"/>
  <c r="I36"/>
  <c r="H36"/>
  <c r="F36"/>
  <c r="J34"/>
  <c r="I34"/>
  <c r="H34"/>
  <c r="F34"/>
  <c r="J33"/>
  <c r="I33"/>
  <c r="H33"/>
  <c r="F33"/>
  <c r="J32"/>
  <c r="I32"/>
  <c r="H32"/>
  <c r="F32"/>
  <c r="J31"/>
  <c r="I31"/>
  <c r="H31"/>
  <c r="F31"/>
  <c r="J30"/>
  <c r="I30"/>
  <c r="H30"/>
  <c r="F30"/>
  <c r="J25"/>
  <c r="I25"/>
  <c r="H25"/>
  <c r="F25"/>
  <c r="J24"/>
  <c r="I24"/>
  <c r="H24"/>
  <c r="F24"/>
  <c r="J23"/>
  <c r="I23"/>
  <c r="H23"/>
  <c r="F23"/>
  <c r="J22"/>
  <c r="I22"/>
  <c r="H22"/>
  <c r="F22"/>
  <c r="J21"/>
  <c r="I21"/>
  <c r="H21"/>
  <c r="F21"/>
  <c r="J20"/>
  <c r="I20"/>
  <c r="H20"/>
  <c r="F20"/>
  <c r="J19"/>
  <c r="I19"/>
  <c r="H19"/>
  <c r="F19"/>
  <c r="J18"/>
  <c r="I18"/>
  <c r="H18"/>
  <c r="F18"/>
  <c r="J17"/>
  <c r="I17"/>
  <c r="H17"/>
  <c r="F17"/>
  <c r="J16"/>
  <c r="I16"/>
  <c r="H16"/>
  <c r="F16"/>
  <c r="J15"/>
  <c r="I15"/>
  <c r="H15"/>
  <c r="F15"/>
  <c r="J14"/>
  <c r="I14"/>
  <c r="H14"/>
  <c r="F14"/>
  <c r="J13"/>
  <c r="I13"/>
  <c r="H13"/>
  <c r="F13"/>
  <c r="J12"/>
  <c r="I12"/>
  <c r="H12"/>
  <c r="F12"/>
  <c r="J7"/>
  <c r="H7"/>
  <c r="F7"/>
  <c r="J6"/>
  <c r="I6"/>
  <c r="H6"/>
  <c r="F6"/>
  <c r="J3"/>
  <c r="I3"/>
  <c r="H3"/>
  <c r="F3"/>
  <c r="J250" l="1"/>
  <c r="J251" s="1"/>
  <c r="F251"/>
  <c r="B4" i="3"/>
  <c r="B7" s="1"/>
  <c r="B26"/>
  <c r="C26" s="1"/>
  <c r="B12" l="1"/>
  <c r="B31"/>
  <c r="C5"/>
  <c r="C8" l="1"/>
  <c r="C7"/>
  <c r="C12" l="1"/>
  <c r="C15"/>
  <c r="C20" l="1"/>
  <c r="C19"/>
  <c r="C14"/>
  <c r="C13"/>
  <c r="C16" l="1"/>
  <c r="C21"/>
  <c r="C22" l="1"/>
  <c r="B25" s="1"/>
  <c r="C25" s="1"/>
  <c r="C24" l="1"/>
  <c r="C27" s="1"/>
</calcChain>
</file>

<file path=xl/sharedStrings.xml><?xml version="1.0" encoding="utf-8"?>
<sst xmlns="http://schemas.openxmlformats.org/spreadsheetml/2006/main" count="862" uniqueCount="510">
  <si>
    <t>Název</t>
  </si>
  <si>
    <t>Hodnota</t>
  </si>
  <si>
    <t>Nadpis rekapitulace</t>
  </si>
  <si>
    <t>Seznam prací a dodávek elektrotechnických zařízení</t>
  </si>
  <si>
    <t>Akce</t>
  </si>
  <si>
    <t>MENDELOVA UNIVERZITA V BRNĚ, ZEMĚDĚLSKÁ 1
OBJEKT D, HYGIENICKÁ SMYČKA</t>
  </si>
  <si>
    <t>Projekt</t>
  </si>
  <si>
    <t xml:space="preserve">
ELEKTROINSTALACE</t>
  </si>
  <si>
    <t>Investor</t>
  </si>
  <si>
    <t>MENDELOVA UNIVERZITA V BRNĚ, ZEMĚDĚLSKÁ 1</t>
  </si>
  <si>
    <t>Z. č.</t>
  </si>
  <si>
    <t>03/15</t>
  </si>
  <si>
    <t>A. č.</t>
  </si>
  <si>
    <t>E303/03/15</t>
  </si>
  <si>
    <t>Smlouva</t>
  </si>
  <si>
    <t/>
  </si>
  <si>
    <t>Vypracoval</t>
  </si>
  <si>
    <t>ING. KOZLOVSKÝ</t>
  </si>
  <si>
    <t>Kontroloval</t>
  </si>
  <si>
    <t>Datum</t>
  </si>
  <si>
    <t>3.2.2015</t>
  </si>
  <si>
    <t>Zpracovatel</t>
  </si>
  <si>
    <t>Ing. Jiří Kozlovský, Projekce ELEKTRO, Purkyňova 95a, Brno</t>
  </si>
  <si>
    <t>CÚ</t>
  </si>
  <si>
    <t>Poznámka</t>
  </si>
  <si>
    <t>Uvedené ceny jsou v Kč a nezahrnují DPH, pokud to není uvedeno.</t>
  </si>
  <si>
    <t>Doprava dodávek  (3,6) %</t>
  </si>
  <si>
    <t>1,00</t>
  </si>
  <si>
    <t>Přesun dodávek  (1) %</t>
  </si>
  <si>
    <t>PPV  (1 nebo 6) %</t>
  </si>
  <si>
    <t>0,85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</si>
  <si>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</si>
  <si>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</si>
  <si>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</si>
  <si>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</si>
  <si>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</si>
  <si>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</si>
  <si>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</si>
  <si>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</si>
  <si>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</si>
  <si>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</si>
  <si>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</si>
  <si>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</si>
  <si>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</si>
  <si>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</si>
  <si>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</si>
  <si>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</si>
  <si>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</si>
  <si>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</si>
  <si>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</si>
  <si>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</si>
  <si>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</si>
  <si>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</si>
  <si>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</si>
  <si>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</si>
  <si>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</si>
  <si>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</si>
  <si>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</si>
  <si>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</si>
  <si>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</si>
  <si>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1</t>
  </si>
  <si>
    <t>Rozvodnice RZS dle v. č. E6</t>
  </si>
  <si>
    <t>ks</t>
  </si>
  <si>
    <t>Osoušeč rukou bezdotykový, rychlost vzduchu 300 km/h</t>
  </si>
  <si>
    <t>Provozní hluk 82 dB(A), IP23, doba vysoušení, kratší než 15 s</t>
  </si>
  <si>
    <t>2</t>
  </si>
  <si>
    <t>0,95kW, 230V, Al odlitek-leštěná nerez ocel viz. TZ</t>
  </si>
  <si>
    <t>Dodávky - celkem</t>
  </si>
  <si>
    <t>Elektromontáže všech profesí</t>
  </si>
  <si>
    <t>Silnoproud</t>
  </si>
  <si>
    <t>Specifikace přístrojové náplně rozvaděče</t>
  </si>
  <si>
    <t>Doplnění ozvaděč R1.1 dle v.č.E4 - přístroje, zkrat. odol .10kA</t>
  </si>
  <si>
    <t>3</t>
  </si>
  <si>
    <t>Odpojení, demontáž přístrojů z DIN lišt, likvidace</t>
  </si>
  <si>
    <t>4</t>
  </si>
  <si>
    <t>Úprava přístrojového rámu, DIN lišty</t>
  </si>
  <si>
    <t>5</t>
  </si>
  <si>
    <t>Úprava krycího plechu, záslepky</t>
  </si>
  <si>
    <t>6</t>
  </si>
  <si>
    <t>Nové propojovací hřebeny a kabely do 90A</t>
  </si>
  <si>
    <t>m</t>
  </si>
  <si>
    <t>7</t>
  </si>
  <si>
    <t>5A Řadová svorkovnice</t>
  </si>
  <si>
    <t>8</t>
  </si>
  <si>
    <t>6A Řadová svorkovnice</t>
  </si>
  <si>
    <t>9</t>
  </si>
  <si>
    <t>25 Koncová svěrka svorkovnic</t>
  </si>
  <si>
    <t>10</t>
  </si>
  <si>
    <t>10A B Jističi 1P 10A B 10kA</t>
  </si>
  <si>
    <t>11</t>
  </si>
  <si>
    <t>10A C Jističi 1P 10A C 10kA</t>
  </si>
  <si>
    <t>12</t>
  </si>
  <si>
    <t>16A B Jistič 1P 16A B 10kA</t>
  </si>
  <si>
    <t>13</t>
  </si>
  <si>
    <t>16A C Jistič  3P 16A B 10kA</t>
  </si>
  <si>
    <t>14</t>
  </si>
  <si>
    <t>32A B Jistič 3P 32A B 10kA (RZ1)</t>
  </si>
  <si>
    <t>Přípojnice a drátování kpl</t>
  </si>
  <si>
    <t>kpl</t>
  </si>
  <si>
    <t>16</t>
  </si>
  <si>
    <t>popisy, štítky, tabulky, pomoc. monážní mat.</t>
  </si>
  <si>
    <t>Doplnění ozvaděče RH pro zapojení tlačítka Central stop</t>
  </si>
  <si>
    <t>zřízení vývodu, propojení, nastavení tl.</t>
  </si>
  <si>
    <t>17</t>
  </si>
  <si>
    <t>vypínací spoušť MX, 200-250V pro stávající deion NT06 H1, 47363</t>
  </si>
  <si>
    <t>POMOCNÝ A KOTVÍCÍ MATERIÁL</t>
  </si>
  <si>
    <t>18</t>
  </si>
  <si>
    <t>Hmoždinka 10 vč. vrutu</t>
  </si>
  <si>
    <t>19</t>
  </si>
  <si>
    <t>Hmoždinka 8 vč. vrutu</t>
  </si>
  <si>
    <t>20</t>
  </si>
  <si>
    <t>Hmoždinka 6 vč. vrutu</t>
  </si>
  <si>
    <t>20 STAHOVACÍ PÁSEK plast</t>
  </si>
  <si>
    <t>22</t>
  </si>
  <si>
    <t>35 STAHOVACÍ PÁSEK plast</t>
  </si>
  <si>
    <t>TRUBKY A KRABICE</t>
  </si>
  <si>
    <t>23</t>
  </si>
  <si>
    <t>8102 KRABICE</t>
  </si>
  <si>
    <t>24</t>
  </si>
  <si>
    <t>KRABICE PŘÍSTROJOVÁ</t>
  </si>
  <si>
    <t>25</t>
  </si>
  <si>
    <t>KRABICE ROZBOČOVACÍ POD OM. se sv.</t>
  </si>
  <si>
    <t>26</t>
  </si>
  <si>
    <t>KRABICE ODBOČNÁ 125</t>
  </si>
  <si>
    <t>27</t>
  </si>
  <si>
    <t>Zřízení otvoru pro krabici, sekání kapsy do zdi</t>
  </si>
  <si>
    <t>28</t>
  </si>
  <si>
    <t>Krabicová rozvodka IP65 do 5x4 mm2</t>
  </si>
  <si>
    <t>29</t>
  </si>
  <si>
    <t>TRUBKA OHEBNÁ D16, 750N</t>
  </si>
  <si>
    <t>30</t>
  </si>
  <si>
    <t>TRUBKA OHEBNÁ D25, 750N</t>
  </si>
  <si>
    <t>31</t>
  </si>
  <si>
    <t>Trubka ohebná 40/31,2, odol.750N, tmavě šedá, pevně</t>
  </si>
  <si>
    <t>32</t>
  </si>
  <si>
    <t>Trubka ohebná bezhalogenová 25/18,3 černá -15 až +90°C</t>
  </si>
  <si>
    <t>33</t>
  </si>
  <si>
    <t>Trubka tuhá hrdlová PVC 750N 20/16,9 barva tmavě šedá</t>
  </si>
  <si>
    <t>34</t>
  </si>
  <si>
    <t>Spojka pro trubku 20, 750N  barva tmavě šedá</t>
  </si>
  <si>
    <t>35</t>
  </si>
  <si>
    <t>Příchytky trubek 20/16,9 barva tmavě šedá vč. vrutu</t>
  </si>
  <si>
    <t>LIŠTA HRANATÁ DVOJITÝ ZÁMEK- 17X17 + KRYTY</t>
  </si>
  <si>
    <t>36</t>
  </si>
  <si>
    <t>17X17 LIŠTA HRANATÁ (2m v kartonu)</t>
  </si>
  <si>
    <t>37</t>
  </si>
  <si>
    <t>KRYT 17X17 SPOJOVACÍ</t>
  </si>
  <si>
    <t>LIŠTA HRANATÁ DVOJITÝ ZÁMEK- 20X20 + KRYTY</t>
  </si>
  <si>
    <t>38</t>
  </si>
  <si>
    <t>20X20 LIŠTA HRANATÁ (2m v kartonu) - DVOJITÝ ZÁMEK</t>
  </si>
  <si>
    <t>39</t>
  </si>
  <si>
    <t>KRYT 20X20 SPOJOVACÍ</t>
  </si>
  <si>
    <t>LIŠTA HRANATÁ DVOJITÝ ZÁMEK- 25X20 + KRYTY</t>
  </si>
  <si>
    <t>40</t>
  </si>
  <si>
    <t>40X20 LIŠTA HRANATÁ (2m v kartonu)</t>
  </si>
  <si>
    <t>41</t>
  </si>
  <si>
    <t>KRYT 40X20 SPOJOVACÍ</t>
  </si>
  <si>
    <t>LIŠTA HRANATÁ DVOJITÝ ZÁMEK- 60X40 + KRYTY</t>
  </si>
  <si>
    <t>42</t>
  </si>
  <si>
    <t>60X40 LIŠTA HRANATÁ (2m v kartonu)</t>
  </si>
  <si>
    <t>KABELOVÝ ŽLAB DRÁTĚNÝ- ŽÁROVÝ ZINEK</t>
  </si>
  <si>
    <t>43</t>
  </si>
  <si>
    <t>Žlab 50/50 žárový zinek</t>
  </si>
  <si>
    <t>44</t>
  </si>
  <si>
    <t>Žlab 150/50 žárový zinek</t>
  </si>
  <si>
    <t>PŘÍSLUŠENSTVÍ ŽLABŮ - ŽÁROVÝ ZINEK</t>
  </si>
  <si>
    <t>45</t>
  </si>
  <si>
    <t>Spojka pro spoj.rovných dílů</t>
  </si>
  <si>
    <t>46</t>
  </si>
  <si>
    <t>Spojka 1x vratový šroub a matice</t>
  </si>
  <si>
    <t>47</t>
  </si>
  <si>
    <t>Spojka 2x vratový šroub a matice</t>
  </si>
  <si>
    <t>48</t>
  </si>
  <si>
    <t>Spojka 3x vratový šroub a matice</t>
  </si>
  <si>
    <t>49</t>
  </si>
  <si>
    <t>Spojka uzemňovací</t>
  </si>
  <si>
    <t>50</t>
  </si>
  <si>
    <t>Držák krabice žárový zinek</t>
  </si>
  <si>
    <t>51</t>
  </si>
  <si>
    <t>Držák vel. 2 - M1 + M2</t>
  </si>
  <si>
    <t>52</t>
  </si>
  <si>
    <t>Držák vel. 3 - M1 + M2</t>
  </si>
  <si>
    <t>53</t>
  </si>
  <si>
    <t>Držák vel. 4 - M1 + M2</t>
  </si>
  <si>
    <t>54</t>
  </si>
  <si>
    <t>Závitová tyč 10mm/1m</t>
  </si>
  <si>
    <t>55</t>
  </si>
  <si>
    <t>Kovová hmoždinka 10</t>
  </si>
  <si>
    <t>56</t>
  </si>
  <si>
    <t>Metrický šroub M6 vč. podložek a matice, sada</t>
  </si>
  <si>
    <t>ATYP. KONSTRUKCE PRO PŘEINSTAL. tv</t>
  </si>
  <si>
    <t>57</t>
  </si>
  <si>
    <t>černá + typový držák</t>
  </si>
  <si>
    <t>OCEL.NOSNÉ KONSTR.PRO PŘÍSTR.</t>
  </si>
  <si>
    <t>58</t>
  </si>
  <si>
    <t>do 5kg</t>
  </si>
  <si>
    <t>PŘÍSTROJ OVLÁDAČE PŘEP. STŘÍDAVÝ KOMPLETNÍ</t>
  </si>
  <si>
    <t>59</t>
  </si>
  <si>
    <t>se svorkou N (bezšroubové svorky); řazení 6S, 6So, 6</t>
  </si>
  <si>
    <t>60</t>
  </si>
  <si>
    <t>se svorkou N (bezšroubové svorky); řazení 7</t>
  </si>
  <si>
    <t>KRYT SPÍNAČE A RÁMEČEK, OBLÉ ROHY</t>
  </si>
  <si>
    <t>61</t>
  </si>
  <si>
    <t>Kryt spínače kolébkového bílý, rámeček bílý</t>
  </si>
  <si>
    <t>ZÁSUVKA NN S CLONKAMI, OBLÉ ROHY, BÍLÁ</t>
  </si>
  <si>
    <t>62</t>
  </si>
  <si>
    <t>dvojitá s ochr. kolíkem, pootoč. dutinky, řazení 2P+PE</t>
  </si>
  <si>
    <t>VYRÁŽECÍ TLAČÍTKO SE SKLENĚNÁM PRŮZOREM VČ.</t>
  </si>
  <si>
    <t>GRAVÍROVANÉ TABULKY S POPISEM - 4 ks - DLE TZ</t>
  </si>
  <si>
    <t>63</t>
  </si>
  <si>
    <t>zapuštěné, popis dle upřesnění, 230V, 6A , kont. 1z+1r (1x přep.)</t>
  </si>
  <si>
    <t>KABEL SILOVÝ,IZOLACE PVC</t>
  </si>
  <si>
    <t>64</t>
  </si>
  <si>
    <t>CYKY 3Jx1.5, pevně</t>
  </si>
  <si>
    <t>65</t>
  </si>
  <si>
    <t>CYKY 3Jx2.5, pevně</t>
  </si>
  <si>
    <t>66</t>
  </si>
  <si>
    <t>CYKY 5Jx1.5, pevně</t>
  </si>
  <si>
    <t>67</t>
  </si>
  <si>
    <t>CYKY 5Jx4, pevně</t>
  </si>
  <si>
    <t>68</t>
  </si>
  <si>
    <t>CYKY 5Jx6 , pevně</t>
  </si>
  <si>
    <t>KABEL SE SNÍŽ. HOŘLAV., FUNKČNÍ PŘI POŽÁRU</t>
  </si>
  <si>
    <t>69</t>
  </si>
  <si>
    <t>1-CHKE-V 2Ox1.5, pevně</t>
  </si>
  <si>
    <t>70</t>
  </si>
  <si>
    <t>1-CHKE-V 3Jx1.5, pevně</t>
  </si>
  <si>
    <t>71</t>
  </si>
  <si>
    <t>1-CHKE-V 5Jx4, pevně</t>
  </si>
  <si>
    <t>VODIČ JEDNOŽILOVÝ, IZOLACE PVC POSPOJ.</t>
  </si>
  <si>
    <t>72</t>
  </si>
  <si>
    <t>H07V-U 4 mm2, zž, pevně vč. pom. mat.</t>
  </si>
  <si>
    <t>73</t>
  </si>
  <si>
    <t>H07V-U 6 mm2, zž, pevně vč. pom. mat.</t>
  </si>
  <si>
    <t>UKONČENÍ KABELŮ</t>
  </si>
  <si>
    <t>74</t>
  </si>
  <si>
    <t xml:space="preserve"> 4x4  mm2</t>
  </si>
  <si>
    <t>75</t>
  </si>
  <si>
    <t xml:space="preserve"> 5x10  mm2</t>
  </si>
  <si>
    <t>UKONČENÍ VODIČŮ NA SVORKOVNICI</t>
  </si>
  <si>
    <t>76</t>
  </si>
  <si>
    <t xml:space="preserve"> Do  16 mm2</t>
  </si>
  <si>
    <t>SVORKOVNICE KRABICOVÁ</t>
  </si>
  <si>
    <t>77</t>
  </si>
  <si>
    <t>3x1-2,5mm2</t>
  </si>
  <si>
    <t>78</t>
  </si>
  <si>
    <t>5x1-2,5mm2</t>
  </si>
  <si>
    <t>SVORKOVNICE HOP</t>
  </si>
  <si>
    <t>79</t>
  </si>
  <si>
    <t>nástěnná s krytem, umístění do podhledu</t>
  </si>
  <si>
    <t>ZAPOJENÍ PŘÍSTROJŮ - MIMO CENÍK. POLOŽKU</t>
  </si>
  <si>
    <t>80</t>
  </si>
  <si>
    <t>tech. okruhů, osuš., el. pohonů dveří, ...</t>
  </si>
  <si>
    <t>Montáž rozváděčů, plastových skříněk hmotnosti</t>
  </si>
  <si>
    <t>81</t>
  </si>
  <si>
    <t xml:space="preserve"> přes 10 do 20 kg  zapuštěných</t>
  </si>
  <si>
    <t>PŘISAZENÉ LED SVÍTIDLO, 37 W, 3000°K, IP 43</t>
  </si>
  <si>
    <t>5 LET ZÁRUKA, D 420 mm, STÍNÍTKO SKLO TRIPLEX OPÁL</t>
  </si>
  <si>
    <t>82</t>
  </si>
  <si>
    <t>LED-5x modul L02A, VF detektor  37W                           ozn.A, AN</t>
  </si>
  <si>
    <t>83</t>
  </si>
  <si>
    <t>LED-5x modul L02A,  37W                                                 ozn.B</t>
  </si>
  <si>
    <t>84</t>
  </si>
  <si>
    <t>Dekorativní límec pro svítidla A,B, průměr 420 mm, broušená nerez</t>
  </si>
  <si>
    <t>PŘISAZENÉ LED SVÍTIDLO, 19 W, 3000°K, IP 44, SKLO</t>
  </si>
  <si>
    <t>TRIPLEX OPÁL, 610x100x75 mm, límec broušená nerez</t>
  </si>
  <si>
    <t>85</t>
  </si>
  <si>
    <t>LED-modul L26U, 19W                                                     ozn.C</t>
  </si>
  <si>
    <t>ÚPRAVA - PŘEPOJENÍ OKRUHŮ</t>
  </si>
  <si>
    <t>86</t>
  </si>
  <si>
    <t>zásuvkových, světelných, technologických do 5x4</t>
  </si>
  <si>
    <t>87</t>
  </si>
  <si>
    <t>technologických do 5x35</t>
  </si>
  <si>
    <t>OSB DESKA PRO ROZNESENÍ VÁHY NA KAZETĚ PODHL.</t>
  </si>
  <si>
    <t>88</t>
  </si>
  <si>
    <t xml:space="preserve"> se svítidlem tl. 12mm, kazeta 600x600</t>
  </si>
  <si>
    <t>Rozebrání a složení podhledu pro instalace v hotové části</t>
  </si>
  <si>
    <t>89</t>
  </si>
  <si>
    <t>doplnění kazet, kazeta 600x600</t>
  </si>
  <si>
    <t>m2</t>
  </si>
  <si>
    <t>DEMONTÁŽE A LIKVIDACE</t>
  </si>
  <si>
    <t>90</t>
  </si>
  <si>
    <t>Kabeláže do 5x 4</t>
  </si>
  <si>
    <t>91</t>
  </si>
  <si>
    <t>Stávajících rozvodů a instalace, přístroje</t>
  </si>
  <si>
    <t>92</t>
  </si>
  <si>
    <t>odpojení a zajištění kabelů lab. stoly, digestoře</t>
  </si>
  <si>
    <t>93</t>
  </si>
  <si>
    <t>Nástěnné svítidlo nouzové</t>
  </si>
  <si>
    <t>94</t>
  </si>
  <si>
    <t>svítidel podhledových do váhy 20kg (4x 20W)</t>
  </si>
  <si>
    <t>UTĚSŇOVACÍ HMOTY, IZOLAČNÍ MATERIÁLY</t>
  </si>
  <si>
    <t>95</t>
  </si>
  <si>
    <t>Silikonový tmel, kartuš 330ml</t>
  </si>
  <si>
    <t>96</t>
  </si>
  <si>
    <t>Sádra elektrikářská</t>
  </si>
  <si>
    <t>kg</t>
  </si>
  <si>
    <t>PROTIPOŽÁRNÍ MATERIÁL</t>
  </si>
  <si>
    <t>97</t>
  </si>
  <si>
    <t>Pěna cartouche 700 ml</t>
  </si>
  <si>
    <t>OCHRANA PROTI PRACHU</t>
  </si>
  <si>
    <t>98</t>
  </si>
  <si>
    <t>zakrývací fólie</t>
  </si>
  <si>
    <t>ZEDNICKÁ VÝPOMOC</t>
  </si>
  <si>
    <t>99</t>
  </si>
  <si>
    <t>pro elektromontáže</t>
  </si>
  <si>
    <t>hod</t>
  </si>
  <si>
    <t>VYSEKANI RYH VE ZDIVU CIHELNEM</t>
  </si>
  <si>
    <t>100</t>
  </si>
  <si>
    <t>Drážka v cihelné stěně do 40x50</t>
  </si>
  <si>
    <t>101</t>
  </si>
  <si>
    <t>Drážka v cihelné stěně do 30x30</t>
  </si>
  <si>
    <t>102</t>
  </si>
  <si>
    <t>Průraz (vrtání) cihelnou zdí do 200 mm do D 30 mm</t>
  </si>
  <si>
    <t>103</t>
  </si>
  <si>
    <t>Průraz (vrtání) cihelnou zdí do 1000 mm do D 30 mm</t>
  </si>
  <si>
    <t>ZAPRAVENÍ DRÁŽEK, PRŮSTUPŮ A NIK</t>
  </si>
  <si>
    <t>104</t>
  </si>
  <si>
    <t>Malta fajnová 25kg/bal.</t>
  </si>
  <si>
    <t>105</t>
  </si>
  <si>
    <t>Zapravení drážek do hl. 50, úklid po zapravování</t>
  </si>
  <si>
    <t>PŘESUN SUTI A VYBOURANÉHO MAT.</t>
  </si>
  <si>
    <t>106</t>
  </si>
  <si>
    <t>do společného kontejneru stavby na dvůr</t>
  </si>
  <si>
    <t>t</t>
  </si>
  <si>
    <t>HODINOVE ZUCTOVACI SAZBY</t>
  </si>
  <si>
    <t>107</t>
  </si>
  <si>
    <t>108</t>
  </si>
  <si>
    <t>Přepojování kabeláže,  zřízení vývodů, dokončovcí práce-rozvodny</t>
  </si>
  <si>
    <t>109</t>
  </si>
  <si>
    <t>Příprava ke komplexni zkoušce</t>
  </si>
  <si>
    <t>110</t>
  </si>
  <si>
    <t>Zabezp. pracoviště, koordinace, spolupráce s ostatními profesemi</t>
  </si>
  <si>
    <t>111</t>
  </si>
  <si>
    <t>Demontáž  stáv.el. rozvodů</t>
  </si>
  <si>
    <t>112</t>
  </si>
  <si>
    <t>113</t>
  </si>
  <si>
    <t>Zabezpeceni pracoviste</t>
  </si>
  <si>
    <t>114</t>
  </si>
  <si>
    <t>Úprava stavajícího rozvaděče mimo ceník. položku</t>
  </si>
  <si>
    <t>KOORDINACE INVESTORA</t>
  </si>
  <si>
    <t>115</t>
  </si>
  <si>
    <t xml:space="preserve"> Napojeni na stavajici zarizeni,</t>
  </si>
  <si>
    <t>VYPRACOVÁNÍ PROJEKTU A PD SKUTEČNÉHO PROVEDENÍ</t>
  </si>
  <si>
    <t>SILNOPROUD,  2x tisk podoba a 1x digitál dle zaměř.</t>
  </si>
  <si>
    <t>116</t>
  </si>
  <si>
    <t>při provádění prací a změn během stavby (á 460,-/h)</t>
  </si>
  <si>
    <t>PROVEDENI REVIZNICH ZKOUSEK</t>
  </si>
  <si>
    <t>117</t>
  </si>
  <si>
    <t xml:space="preserve"> Revizni technik</t>
  </si>
  <si>
    <t>Silnoproud - celkem</t>
  </si>
  <si>
    <t>PZTS, EPS, CCTV, EKV</t>
  </si>
  <si>
    <t>IP KAMEROVÝ SYSTÉM - CCTV</t>
  </si>
  <si>
    <t>118</t>
  </si>
  <si>
    <t>8 kanálový PoE switch - 2x 1000 Mbps, 8x 100 Mbps PoE Plus</t>
  </si>
  <si>
    <t>119</t>
  </si>
  <si>
    <t>Patch cord 2m</t>
  </si>
  <si>
    <t>120</t>
  </si>
  <si>
    <t>IP kamera dome antivandal  2Mpix, f=2,8mm, IR solid</t>
  </si>
  <si>
    <t>121</t>
  </si>
  <si>
    <t>Licence pro 4 kamery - NAS Synology</t>
  </si>
  <si>
    <t>KABELÁŽ IP - CCTV</t>
  </si>
  <si>
    <t>122</t>
  </si>
  <si>
    <t>Kabel UTP cat 5e</t>
  </si>
  <si>
    <t>123</t>
  </si>
  <si>
    <t>Kabel UTP cat 5e -  měření</t>
  </si>
  <si>
    <t>124</t>
  </si>
  <si>
    <t>Práce v datovém rozvaděči</t>
  </si>
  <si>
    <t>125</t>
  </si>
  <si>
    <t>Úprava kabeláže kamery "DUSÍK"</t>
  </si>
  <si>
    <t>126</t>
  </si>
  <si>
    <t>Drobný montážní materiál a konektory</t>
  </si>
  <si>
    <t>POPLACH. A TÍSŇOVÝ ZABEZPEČOVACÍ SYSTÉM - PZTS</t>
  </si>
  <si>
    <t>127</t>
  </si>
  <si>
    <t>Klávesnice - GALAXY LCD 2řádkový displej, podsvícení a čtečka EM</t>
  </si>
  <si>
    <t>128</t>
  </si>
  <si>
    <t>Koncentrátor v kov.krytu pro 8 zón a 4 PGM výstupy</t>
  </si>
  <si>
    <t>129</t>
  </si>
  <si>
    <t>Detektor PIR - stropní</t>
  </si>
  <si>
    <t>130</t>
  </si>
  <si>
    <t>Bezdrátový detektor zaplavení</t>
  </si>
  <si>
    <t>131</t>
  </si>
  <si>
    <t>Signalizační velká LED dioda v krytu barva červená</t>
  </si>
  <si>
    <t>132</t>
  </si>
  <si>
    <t>Detektor PIR</t>
  </si>
  <si>
    <t>Kabeláž EZS</t>
  </si>
  <si>
    <t>133</t>
  </si>
  <si>
    <t>Kabel  6x0,22</t>
  </si>
  <si>
    <t>134</t>
  </si>
  <si>
    <t>Kabel FTP Cat5e</t>
  </si>
  <si>
    <t>135</t>
  </si>
  <si>
    <t>Drobný montážní materiál</t>
  </si>
  <si>
    <t>136</t>
  </si>
  <si>
    <t>Trubka ohebná1523 pod omítku</t>
  </si>
  <si>
    <t>EL. KONTROLA VSTUPU a dom. telefon - EKV + DT</t>
  </si>
  <si>
    <t>137</t>
  </si>
  <si>
    <t>Datový  koncentrátor DTE –ACU30-485-002</t>
  </si>
  <si>
    <t>138</t>
  </si>
  <si>
    <t>Rozbočovací skříň 300 x 220 x 120</t>
  </si>
  <si>
    <t>139</t>
  </si>
  <si>
    <t>Jednotka KEY41</t>
  </si>
  <si>
    <t>140</t>
  </si>
  <si>
    <t>Čtečka proximity karet sys. IIS Mendelu rozhraní Wiegand (WLF3)</t>
  </si>
  <si>
    <t>Dveřní telefon kompletní sestava se třemi tlačítky a klávesnicí.</t>
  </si>
  <si>
    <t>Pulzní i tón. volba, spolupráce s libov. PbÚ, funkce intercom,</t>
  </si>
  <si>
    <t>aut. zavěšení po ukončení hovoru, detekce zavěšení</t>
  </si>
  <si>
    <t>a obsazení linky, programování tlačítek z telefonu,</t>
  </si>
  <si>
    <t>141</t>
  </si>
  <si>
    <t>prosvětlení tlačítek, spínač na ovládání el. zámku.</t>
  </si>
  <si>
    <t>EKV + DT kabeláž</t>
  </si>
  <si>
    <t>142</t>
  </si>
  <si>
    <t>Kabel FTP cat 5e</t>
  </si>
  <si>
    <t>143</t>
  </si>
  <si>
    <t>144</t>
  </si>
  <si>
    <t>Kabel SYKFY3x2x0,5</t>
  </si>
  <si>
    <t>145</t>
  </si>
  <si>
    <t>Kabel 2x0,5+2x0,22</t>
  </si>
  <si>
    <t>146</t>
  </si>
  <si>
    <t>Kabel CYKY 3x1,5</t>
  </si>
  <si>
    <t>147</t>
  </si>
  <si>
    <t>Krabice univerzální KU68 pod omítku</t>
  </si>
  <si>
    <t>148</t>
  </si>
  <si>
    <t>149</t>
  </si>
  <si>
    <t>Kabel VL08 8x0,22</t>
  </si>
  <si>
    <t>EPS</t>
  </si>
  <si>
    <t>150</t>
  </si>
  <si>
    <t>Detektor opticko kouřový do systému IQ8 Control</t>
  </si>
  <si>
    <t>151</t>
  </si>
  <si>
    <t>Patice automatického detektoru</t>
  </si>
  <si>
    <t>152</t>
  </si>
  <si>
    <t>MCP Housing skříň tlačítkového hlásiče IQ8 červená</t>
  </si>
  <si>
    <t>153</t>
  </si>
  <si>
    <t>IQ8 MCP ekektronika tlačítkového hlásiče</t>
  </si>
  <si>
    <t>154</t>
  </si>
  <si>
    <t>Pomocné relé 24V, 4Z (rozp.)</t>
  </si>
  <si>
    <t>EPS kabeláž</t>
  </si>
  <si>
    <t>155</t>
  </si>
  <si>
    <t>Kabel požární linky JY(St)1x2x 0,8</t>
  </si>
  <si>
    <t>Hnědý stíněný kabel 1x2x0,8 PH120-R dle ZP-27/2008,</t>
  </si>
  <si>
    <t>156</t>
  </si>
  <si>
    <t>B2caS1D0 dle PrEN 50399:07</t>
  </si>
  <si>
    <t>157</t>
  </si>
  <si>
    <t>Rozbočovací krabice  KSK 100, PO, IP66</t>
  </si>
  <si>
    <t>HODINOVE ZÚČTOVACÍ SAZBY</t>
  </si>
  <si>
    <t>158</t>
  </si>
  <si>
    <t>Napojení na stávající zařízeni PZTS a demontáže</t>
  </si>
  <si>
    <t>159</t>
  </si>
  <si>
    <t>Programování ústředny PZTS</t>
  </si>
  <si>
    <t>160</t>
  </si>
  <si>
    <t>Napojení na stávající zařízeni EPS a demontáže</t>
  </si>
  <si>
    <t>161</t>
  </si>
  <si>
    <t>Programování ústředny EPS</t>
  </si>
  <si>
    <t>162</t>
  </si>
  <si>
    <t>Napojení na stávající zařízeni EKV</t>
  </si>
  <si>
    <t>163</t>
  </si>
  <si>
    <t>Příprava ke komplexní zkoušce</t>
  </si>
  <si>
    <t>164</t>
  </si>
  <si>
    <t>Zabezpečeni pracoviště</t>
  </si>
  <si>
    <t>HOD. ZÚČTOVACÍ SAZBY HLAVA XI</t>
  </si>
  <si>
    <t>165</t>
  </si>
  <si>
    <t>Kompl.zkouš., vých.rev.,zkuš.pr.</t>
  </si>
  <si>
    <t>166</t>
  </si>
  <si>
    <t>Výchozí revize</t>
  </si>
  <si>
    <t>167</t>
  </si>
  <si>
    <t>Vyhot. zprávy o vých.revizi</t>
  </si>
  <si>
    <t>168</t>
  </si>
  <si>
    <t>Zkušební provoz</t>
  </si>
  <si>
    <t>169</t>
  </si>
  <si>
    <t>Uvedení do provozu</t>
  </si>
  <si>
    <t>PROJEKTU A PD SKUTEČNÉHO PROVEDENÍ SLABO</t>
  </si>
  <si>
    <t>170</t>
  </si>
  <si>
    <t>2x tisk podoba a 1x digitál (á 460,-/h)</t>
  </si>
  <si>
    <t>ZAŠKOLENÍ A INSTRUKTÁŽ OSOBY UŽIV. NA ZAŘÍZENÍ</t>
  </si>
  <si>
    <t>171</t>
  </si>
  <si>
    <t>El.zabezpeč. signal.(ústředna)</t>
  </si>
  <si>
    <t>172</t>
  </si>
  <si>
    <t>Kamerový systém</t>
  </si>
  <si>
    <t>PZTS, EPS, CCTV, EKV - celkem</t>
  </si>
  <si>
    <t>173</t>
  </si>
  <si>
    <t>Podružný materiál 4%</t>
  </si>
  <si>
    <t>Elektromontáže - celkem</t>
  </si>
  <si>
    <t>Hodnota A</t>
  </si>
  <si>
    <t>Hodnota B</t>
  </si>
  <si>
    <t>Základní náklady</t>
  </si>
  <si>
    <t>Dodávka</t>
  </si>
  <si>
    <t>Doprava 1,00%, Přesun 1,00%</t>
  </si>
  <si>
    <t>Montáž - materiál</t>
  </si>
  <si>
    <t>Montáž - práce</t>
  </si>
  <si>
    <t>Mezisoučet 1</t>
  </si>
  <si>
    <t>PPV 0,85%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</si>
  <si>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</si>
  <si>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</si>
  <si>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</si>
  <si>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</si>
  <si>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</si>
  <si>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</si>
  <si>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</si>
  <si>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</si>
  <si>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</si>
  <si>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</si>
  <si>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</si>
  <si>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</si>
  <si>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</si>
  <si>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</si>
  <si>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</si>
  <si>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</si>
  <si>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</si>
  <si>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</si>
  <si>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Silnoproud</t>
  </si>
  <si>
    <t xml:space="preserve">  PZTS, EPS, CCTV, EKV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</si>
</sst>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opLeftCell="A7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4.5703125" style="10" hidden="1" customWidth="1"/>
  </cols>
  <sheetData>
    <row r="1" spans="1:6">
      <c r="A1" s="2" t="s">
        <v>0</v>
      </c>
      <c r="B1" s="12" t="s">
        <v>481</v>
      </c>
      <c r="C1" s="12" t="s">
        <v>482</v>
      </c>
      <c r="D1" s="3"/>
      <c r="F1" s="23">
        <f>SUM(Rozpočet!F35,Rozpočet!F49,Rozpočet!F52,Rozpočet!F55,Rozpočet!F58,Rozpočet!F60,Rozpočet!F63,Rozpočet!F76,Rozpočet!F78,Rozpočet!F80,Rozpočet!F83,Rozpočet!F85,Rozpočet!F87:F88,Rozpočet!F90,Rozpočet!F96,Rozpočet!F100,Rozpočet!F103,Rozpočet!F106,Rozpočet!F108,Rozpočet!F111,Rozpočet!F113,Rozpočet!F115,Rozpočet!F117:F118,Rozpočet!F122:F123,Rozpočet!F125,Rozpočet!F128,Rozpočet!F130,Rozpočet!F132,Rozpočet!F138)+SUM(Rozpočet!F143,Rozpočet!F145,Rozpočet!F147,Rozpočet!F152,Rozpočet!F155,Rozpočet!F157)</f>
        <v>0</v>
      </c>
    </row>
    <row r="2" spans="1:6">
      <c r="A2" s="6" t="s">
        <v>483</v>
      </c>
      <c r="B2" s="17"/>
      <c r="C2" s="17"/>
      <c r="D2" s="3"/>
      <c r="F2" s="23">
        <f>SUM(Rozpočet!H35,Rozpočet!H49,Rozpočet!H52,Rozpočet!H55,Rozpočet!H58,Rozpočet!H60,Rozpočet!H63,Rozpočet!H76,Rozpočet!H78,Rozpočet!H80,Rozpočet!H83,Rozpočet!H85,Rozpočet!H87:H88,Rozpočet!H90,Rozpočet!H96,Rozpočet!H100,Rozpočet!H103,Rozpočet!H106,Rozpočet!H108,Rozpočet!H111,Rozpočet!H113,Rozpočet!H115,Rozpočet!H117:H118,Rozpočet!H122:H123,Rozpočet!H125,Rozpočet!H128,Rozpočet!H130,Rozpočet!H132,Rozpočet!H138)+SUM(Rozpočet!H143,Rozpočet!H145,Rozpočet!H147,Rozpočet!H152,Rozpočet!H155,Rozpočet!H157)</f>
        <v>0</v>
      </c>
    </row>
    <row r="3" spans="1:6">
      <c r="A3" s="7" t="s">
        <v>484</v>
      </c>
      <c r="B3" s="14">
        <f>(Rozpočet!F7)</f>
        <v>0</v>
      </c>
      <c r="C3" s="14"/>
      <c r="D3" s="3"/>
    </row>
    <row r="4" spans="1:6">
      <c r="A4" s="7" t="s">
        <v>485</v>
      </c>
      <c r="B4" s="14">
        <f>B3 * Parametry!B16 / 100</f>
        <v>0</v>
      </c>
      <c r="C4" s="14">
        <f>B3 * Parametry!B17 / 100</f>
        <v>0</v>
      </c>
      <c r="D4" s="3"/>
    </row>
    <row r="5" spans="1:6">
      <c r="A5" s="7" t="s">
        <v>486</v>
      </c>
      <c r="B5" s="14"/>
      <c r="C5" s="14">
        <f>(Rozpočet!F251) + 0</f>
        <v>0</v>
      </c>
      <c r="D5" s="3"/>
    </row>
    <row r="6" spans="1:6">
      <c r="A6" s="7" t="s">
        <v>487</v>
      </c>
      <c r="B6" s="14"/>
      <c r="C6" s="14">
        <f>(Rozpočet!H7) + (Rozpočet!H251) + 0</f>
        <v>0</v>
      </c>
      <c r="D6" s="3"/>
    </row>
    <row r="7" spans="1:6">
      <c r="A7" s="8" t="s">
        <v>488</v>
      </c>
      <c r="B7" s="21">
        <f>B3 + B4</f>
        <v>0</v>
      </c>
      <c r="C7" s="21">
        <f>C3 + C4 + C5 + C6</f>
        <v>0</v>
      </c>
      <c r="D7" s="3"/>
    </row>
    <row r="8" spans="1:6">
      <c r="A8" s="7" t="s">
        <v>489</v>
      </c>
      <c r="B8" s="14"/>
      <c r="C8" s="14">
        <f>(C5 + C6) * Parametry!B18 / 100</f>
        <v>0</v>
      </c>
      <c r="D8" s="3"/>
    </row>
    <row r="9" spans="1:6">
      <c r="A9" s="7" t="s">
        <v>490</v>
      </c>
      <c r="B9" s="14"/>
      <c r="C9" s="14">
        <f>0 + 0</f>
        <v>0</v>
      </c>
      <c r="D9" s="3"/>
    </row>
    <row r="10" spans="1:6">
      <c r="A10" s="7" t="s">
        <v>491</v>
      </c>
      <c r="B10" s="14"/>
      <c r="C10" s="14">
        <f>0 + 0</f>
        <v>0</v>
      </c>
      <c r="D10" s="3"/>
    </row>
    <row r="11" spans="1:6">
      <c r="A11" s="7" t="s">
        <v>492</v>
      </c>
      <c r="B11" s="14"/>
      <c r="C11" s="14">
        <f>(C9 + C10) * Parametry!B19 / 100</f>
        <v>0</v>
      </c>
      <c r="D11" s="3"/>
    </row>
    <row r="12" spans="1:6">
      <c r="A12" s="8" t="s">
        <v>493</v>
      </c>
      <c r="B12" s="21">
        <f>B7</f>
        <v>0</v>
      </c>
      <c r="C12" s="21">
        <f>C7 + C8 + C9 + C10 + C11</f>
        <v>0</v>
      </c>
      <c r="D12" s="3"/>
    </row>
    <row r="13" spans="1:6">
      <c r="A13" s="7" t="s">
        <v>494</v>
      </c>
      <c r="B13" s="14"/>
      <c r="C13" s="14">
        <f>(B12 + C12) * Parametry!B20 / 100</f>
        <v>0</v>
      </c>
      <c r="D13" s="3"/>
    </row>
    <row r="14" spans="1:6">
      <c r="A14" s="7" t="s">
        <v>495</v>
      </c>
      <c r="B14" s="14"/>
      <c r="C14" s="14">
        <f>(B12 + C12) * Parametry!B21 / 100</f>
        <v>0</v>
      </c>
      <c r="D14" s="3"/>
    </row>
    <row r="15" spans="1:6">
      <c r="A15" s="7" t="s">
        <v>496</v>
      </c>
      <c r="B15" s="14"/>
      <c r="C15" s="14">
        <f>(B7 + C7) * Parametry!B22 / 100</f>
        <v>0</v>
      </c>
      <c r="D15" s="3"/>
    </row>
    <row r="16" spans="1:6">
      <c r="A16" s="6" t="s">
        <v>497</v>
      </c>
      <c r="B16" s="17"/>
      <c r="C16" s="17">
        <f>B12 + C12 + C13 + C14 + C15</f>
        <v>0</v>
      </c>
      <c r="D16" s="3"/>
    </row>
    <row r="17" spans="1:4">
      <c r="A17" s="7" t="s">
        <v>15</v>
      </c>
      <c r="B17" s="14"/>
      <c r="C17" s="14"/>
      <c r="D17" s="3"/>
    </row>
    <row r="18" spans="1:4">
      <c r="A18" s="6" t="s">
        <v>498</v>
      </c>
      <c r="B18" s="17"/>
      <c r="C18" s="17"/>
      <c r="D18" s="3"/>
    </row>
    <row r="19" spans="1:4">
      <c r="A19" s="7" t="s">
        <v>499</v>
      </c>
      <c r="B19" s="14"/>
      <c r="C19" s="14">
        <f>C12 * Parametry!B23 / 100</f>
        <v>0</v>
      </c>
      <c r="D19" s="3"/>
    </row>
    <row r="20" spans="1:4">
      <c r="A20" s="7" t="s">
        <v>500</v>
      </c>
      <c r="B20" s="14"/>
      <c r="C20" s="14">
        <f>C12 * Parametry!B24 / 100</f>
        <v>0</v>
      </c>
      <c r="D20" s="3"/>
    </row>
    <row r="21" spans="1:4">
      <c r="A21" s="6" t="s">
        <v>501</v>
      </c>
      <c r="B21" s="17"/>
      <c r="C21" s="17">
        <f>C19 + C20</f>
        <v>0</v>
      </c>
      <c r="D21" s="3"/>
    </row>
    <row r="22" spans="1:4">
      <c r="A22" s="7" t="s">
        <v>502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15</v>
      </c>
      <c r="B23" s="14"/>
      <c r="C23" s="14"/>
      <c r="D23" s="3"/>
    </row>
    <row r="24" spans="1:4">
      <c r="A24" s="4" t="s">
        <v>503</v>
      </c>
      <c r="B24" s="13"/>
      <c r="C24" s="13">
        <f>C16 + C21 + C22</f>
        <v>0</v>
      </c>
      <c r="D24" s="3"/>
    </row>
    <row r="25" spans="1:4">
      <c r="A25" s="7" t="s">
        <v>504</v>
      </c>
      <c r="B25" s="14">
        <f>(SUM(Rozpočet!F3,Rozpočet!F6)+SUM(Rozpočet!F12:F25,Rozpočet!F28,Rozpočet!F30:F140,Rozpočet!F142:F172,Rozpočet!F177:F180,Rozpočet!F182:F186,Rozpočet!F188:F193,Rozpočet!F195:F198,Rozpočet!F200:F203,Rozpočet!F208,Rozpočet!F210:F217,Rozpočet!F219:F223,Rozpočet!F225,Rozpočet!F227:F228,Rozpočet!F230:F236,Rozpočet!F238:F242,Rozpočet!F244,Rozpočet!F246:F247,Rozpočet!F250)) + (SUM(Rozpočet!H3,Rozpočet!H6)+SUM(Rozpočet!H12:H25,Rozpočet!H28,Rozpočet!H30:H140,Rozpočet!H142:H172,Rozpočet!H177:H180,Rozpočet!H182:H186,Rozpočet!H188:H193,Rozpočet!H195:H198,Rozpočet!H200:H203,Rozpočet!H208,Rozpočet!H210:H217,Rozpočet!H219:H223,Rozpočet!H225,Rozpočet!H227:H228,Rozpočet!H230:H236,Rozpočet!H238:H242,Rozpočet!H244,Rozpočet!H246:H247)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505</v>
      </c>
      <c r="B26" s="14">
        <f>(F1+SUM(Rozpočet!F166,Rozpočet!F168:F169,Rozpočet!F171)) + (F2+SUM(Rozpočet!H166,Rozpočet!H168:H169,Rozpočet!H171))</f>
        <v>0</v>
      </c>
      <c r="C26" s="14">
        <f>B26 * Parametry!B32 / 100</f>
        <v>0</v>
      </c>
      <c r="D26" s="3"/>
    </row>
    <row r="27" spans="1:4">
      <c r="A27" s="4" t="s">
        <v>506</v>
      </c>
      <c r="B27" s="13"/>
      <c r="C27" s="13">
        <f>C24 + C25 + C26</f>
        <v>0</v>
      </c>
      <c r="D27" s="3"/>
    </row>
    <row r="28" spans="1:4">
      <c r="A28" s="7" t="s">
        <v>15</v>
      </c>
      <c r="B28" s="14"/>
      <c r="C28" s="14"/>
      <c r="D28" s="3"/>
    </row>
    <row r="29" spans="1:4">
      <c r="A29" s="6" t="s">
        <v>507</v>
      </c>
      <c r="B29" s="22" t="s">
        <v>53</v>
      </c>
      <c r="C29" s="22" t="s">
        <v>55</v>
      </c>
      <c r="D29" s="3"/>
    </row>
    <row r="30" spans="1:4">
      <c r="A30" s="7" t="s">
        <v>59</v>
      </c>
      <c r="B30" s="14">
        <f>(Rozpočet!F7)</f>
        <v>0</v>
      </c>
      <c r="C30" s="14">
        <f>(Rozpočet!H7)</f>
        <v>0</v>
      </c>
      <c r="D30" s="3"/>
    </row>
    <row r="31" spans="1:4">
      <c r="A31" s="7" t="s">
        <v>68</v>
      </c>
      <c r="B31" s="14">
        <f>(Rozpočet!F251)</f>
        <v>0</v>
      </c>
      <c r="C31" s="14">
        <f>(Rozpočet!H251)</f>
        <v>0</v>
      </c>
      <c r="D31" s="3"/>
    </row>
    <row r="32" spans="1:4">
      <c r="A32" s="7" t="s">
        <v>508</v>
      </c>
      <c r="B32" s="14">
        <f>(Rozpočet!F173)</f>
        <v>0</v>
      </c>
      <c r="C32" s="14">
        <f>(Rozpočet!H173)</f>
        <v>0</v>
      </c>
      <c r="D32" s="3"/>
    </row>
    <row r="33" spans="1:4">
      <c r="A33" s="7" t="s">
        <v>509</v>
      </c>
      <c r="B33" s="14">
        <f>(Rozpočet!F248)</f>
        <v>0</v>
      </c>
      <c r="C33" s="14">
        <f>(Rozpočet!H248)</f>
        <v>0</v>
      </c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51"/>
  <sheetViews>
    <sheetView tabSelected="1" topLeftCell="A229" workbookViewId="0">
      <selection activeCell="J237" sqref="J237"/>
    </sheetView>
  </sheetViews>
  <sheetFormatPr defaultRowHeight="15"/>
  <cols>
    <col min="1" max="1" width="6.140625" style="1" bestFit="1" customWidth="1"/>
    <col min="2" max="2" width="55.42578125" style="1" bestFit="1" customWidth="1"/>
    <col min="3" max="3" width="4" style="1" bestFit="1" customWidth="1"/>
    <col min="4" max="4" width="6.42578125" style="11" bestFit="1" customWidth="1"/>
    <col min="5" max="5" width="7.140625" style="11" bestFit="1" customWidth="1"/>
    <col min="6" max="6" width="13.42578125" style="11" bestFit="1" customWidth="1"/>
    <col min="7" max="7" width="6.42578125" style="11" bestFit="1" customWidth="1"/>
    <col min="8" max="8" width="12.5703125" style="11" bestFit="1" customWidth="1"/>
    <col min="9" max="9" width="5.28515625" style="11" bestFit="1" customWidth="1"/>
    <col min="10" max="10" width="11.42578125" style="11" bestFit="1" customWidth="1"/>
    <col min="13" max="13" width="2" style="10" hidden="1" customWidth="1"/>
  </cols>
  <sheetData>
    <row r="1" spans="1:13">
      <c r="A1" s="2" t="s">
        <v>50</v>
      </c>
      <c r="B1" s="2" t="s">
        <v>0</v>
      </c>
      <c r="C1" s="2" t="s">
        <v>51</v>
      </c>
      <c r="D1" s="12" t="s">
        <v>52</v>
      </c>
      <c r="E1" s="12" t="s">
        <v>53</v>
      </c>
      <c r="F1" s="12" t="s">
        <v>54</v>
      </c>
      <c r="G1" s="12" t="s">
        <v>55</v>
      </c>
      <c r="H1" s="12" t="s">
        <v>56</v>
      </c>
      <c r="I1" s="12" t="s">
        <v>57</v>
      </c>
      <c r="J1" s="12" t="s">
        <v>58</v>
      </c>
      <c r="K1" s="3"/>
      <c r="L1" s="3"/>
      <c r="M1" s="10">
        <f>Parametry!B33/100*F3+Parametry!B33/100*F6+Parametry!B33/100*F12+Parametry!B33/100*F13+Parametry!B33/100*F14+Parametry!B33/100*F15+Parametry!B33/100*F16+Parametry!B33/100*F17+Parametry!B33/100*F18+Parametry!B33/100*F19+Parametry!B33/100*F20+Parametry!B33/100*F21+Parametry!B33/100*F22+Parametry!B33/100*F23+Parametry!B33/100*F24+Parametry!B33/100*F25+Parametry!B33/100*F28+Parametry!B33/100*F30+Parametry!B33/100*F31+Parametry!B33/100*F32+Parametry!B33/100*F33+Parametry!B33/100*F34+Parametry!B33/100*F36</f>
        <v>0</v>
      </c>
    </row>
    <row r="2" spans="1:13">
      <c r="A2" s="4" t="s">
        <v>15</v>
      </c>
      <c r="B2" s="4" t="s">
        <v>59</v>
      </c>
      <c r="C2" s="4" t="s">
        <v>15</v>
      </c>
      <c r="D2" s="13"/>
      <c r="E2" s="13"/>
      <c r="F2" s="13"/>
      <c r="G2" s="13"/>
      <c r="H2" s="13"/>
      <c r="I2" s="13"/>
      <c r="J2" s="13"/>
      <c r="K2" s="3"/>
      <c r="L2" s="3"/>
      <c r="M2" s="10">
        <f>M1+Parametry!B33/100*F37+Parametry!B33/100*F38+Parametry!B33/100*F39+Parametry!B33/100*F40+Parametry!B33/100*F41+Parametry!B33/100*F42+Parametry!B33/100*F43+Parametry!B33/100*F44+Parametry!B33/100*F45+Parametry!B33/100*F46+Parametry!B33/100*F47+Parametry!B33/100*F48+Parametry!B33/100*F50+Parametry!B33/100*F51+Parametry!B33/100*F53+Parametry!B33/100*F54+Parametry!B33/100*F56+Parametry!B33/100*F57+Parametry!B33/100*F59+Parametry!B33/100*F61+Parametry!B33/100*F62+Parametry!B33/100*F64+Parametry!B33/100*F65</f>
        <v>0</v>
      </c>
    </row>
    <row r="3" spans="1:13">
      <c r="A3" s="7" t="s">
        <v>60</v>
      </c>
      <c r="B3" s="7" t="s">
        <v>61</v>
      </c>
      <c r="C3" s="7" t="s">
        <v>62</v>
      </c>
      <c r="D3" s="14">
        <v>1</v>
      </c>
      <c r="E3" s="14"/>
      <c r="F3" s="14">
        <f>D3*E3</f>
        <v>0</v>
      </c>
      <c r="G3" s="14"/>
      <c r="H3" s="14">
        <f>D3*G3</f>
        <v>0</v>
      </c>
      <c r="I3" s="14">
        <f t="shared" ref="I3:J6" si="0">E3+G3</f>
        <v>0</v>
      </c>
      <c r="J3" s="14">
        <f t="shared" si="0"/>
        <v>0</v>
      </c>
      <c r="K3" s="3"/>
      <c r="L3" s="3"/>
      <c r="M3" s="10">
        <f>M2+Parametry!B33/100*F66+Parametry!B33/100*F67+Parametry!B33/100*F68+Parametry!B33/100*F69+Parametry!B33/100*F70+Parametry!B33/100*F71+Parametry!B33/100*F72+Parametry!B33/100*F73+Parametry!B33/100*F74+Parametry!B33/100*F75+Parametry!B33/100*F77+Parametry!B33/100*F79+Parametry!B33/100*F81+Parametry!B33/100*F82+Parametry!B33/100*F84+Parametry!B33/100*F86+Parametry!B33/100*F89+Parametry!B33/100*F91+Parametry!B33/100*F92+Parametry!B33/100*F93+Parametry!B33/100*F94+Parametry!B33/100*F95+Parametry!B33/100*F97</f>
        <v>0</v>
      </c>
    </row>
    <row r="4" spans="1:13">
      <c r="A4" s="15" t="s">
        <v>15</v>
      </c>
      <c r="B4" s="15" t="s">
        <v>63</v>
      </c>
      <c r="C4" s="15" t="s">
        <v>15</v>
      </c>
      <c r="D4" s="16"/>
      <c r="E4" s="16"/>
      <c r="F4" s="16"/>
      <c r="G4" s="16"/>
      <c r="H4" s="16"/>
      <c r="I4" s="16"/>
      <c r="J4" s="16"/>
      <c r="K4" s="3"/>
      <c r="L4" s="3"/>
      <c r="M4" s="10">
        <f>M3+Parametry!B33/100*F98+Parametry!B33/100*F99+Parametry!B33/100*F101+Parametry!B33/100*F102+Parametry!B33/100*F104+Parametry!B33/100*F105+Parametry!B33/100*F107+Parametry!B33/100*F109+Parametry!B33/100*F110+Parametry!B33/100*F112+Parametry!B33/100*F114+Parametry!B33/100*F116+Parametry!B33/100*F119+Parametry!B33/100*F120+Parametry!B33/100*F121+Parametry!B33/100*F124+Parametry!B33/100*F126+Parametry!B33/100*F127+Parametry!B33/100*F129+Parametry!B33/100*F131+Parametry!B33/100*F133+Parametry!B33/100*F134</f>
        <v>0</v>
      </c>
    </row>
    <row r="5" spans="1:13">
      <c r="A5" s="15" t="s">
        <v>15</v>
      </c>
      <c r="B5" s="15" t="s">
        <v>64</v>
      </c>
      <c r="C5" s="15" t="s">
        <v>15</v>
      </c>
      <c r="D5" s="16"/>
      <c r="E5" s="16"/>
      <c r="F5" s="16"/>
      <c r="G5" s="16"/>
      <c r="H5" s="16"/>
      <c r="I5" s="16"/>
      <c r="J5" s="16"/>
      <c r="K5" s="3"/>
      <c r="L5" s="3"/>
      <c r="M5" s="10">
        <f>M4+Parametry!B33/100*F135+Parametry!B33/100*F136+Parametry!B33/100*F137+Parametry!B33/100*F139+Parametry!B33/100*F140+Parametry!B33/100*F142+Parametry!B33/100*F144+Parametry!B33/100*F146+Parametry!B33/100*F148+Parametry!B33/100*F149+Parametry!B33/100*F150+Parametry!B33/100*F151+Parametry!B33/100*F153+Parametry!B33/100*F154+Parametry!B33/100*F156+Parametry!B33/100*F158+Parametry!B33/100*F159+Parametry!B33/100*F160+Parametry!B33/100*F161+Parametry!B33/100*F162+Parametry!B33/100*F163+Parametry!B33/100*F164</f>
        <v>0</v>
      </c>
    </row>
    <row r="6" spans="1:13">
      <c r="A6" s="7" t="s">
        <v>65</v>
      </c>
      <c r="B6" s="7" t="s">
        <v>66</v>
      </c>
      <c r="C6" s="7" t="s">
        <v>62</v>
      </c>
      <c r="D6" s="14">
        <v>2</v>
      </c>
      <c r="E6" s="14"/>
      <c r="F6" s="14">
        <f>D6*E6</f>
        <v>0</v>
      </c>
      <c r="G6" s="14"/>
      <c r="H6" s="14">
        <f>D6*G6</f>
        <v>0</v>
      </c>
      <c r="I6" s="14">
        <f t="shared" si="0"/>
        <v>0</v>
      </c>
      <c r="J6" s="14">
        <f t="shared" si="0"/>
        <v>0</v>
      </c>
      <c r="K6" s="3"/>
      <c r="L6" s="3"/>
      <c r="M6" s="10">
        <f>M5+Parametry!B33/100*F165+Parametry!B33/100*F167+Parametry!B33/100*F170+Parametry!B33/100*F172+Parametry!B33/100*F177+Parametry!B33/100*F178+Parametry!B33/100*F179+Parametry!B33/100*F180+Parametry!B33/100*F182+Parametry!B33/100*F183+Parametry!B33/100*F184+Parametry!B33/100*F185+Parametry!B33/100*F186+Parametry!B33/100*F188+Parametry!B33/100*F189+Parametry!B33/100*F190+Parametry!B33/100*F191+Parametry!B33/100*F192+Parametry!B33/100*F193+Parametry!B33/100*F195+Parametry!B33/100*F196+Parametry!B33/100*F197</f>
        <v>0</v>
      </c>
    </row>
    <row r="7" spans="1:13">
      <c r="A7" s="4" t="s">
        <v>15</v>
      </c>
      <c r="B7" s="4" t="s">
        <v>67</v>
      </c>
      <c r="C7" s="4" t="s">
        <v>15</v>
      </c>
      <c r="D7" s="13"/>
      <c r="E7" s="13"/>
      <c r="F7" s="13">
        <f>SUM(F3:F6)</f>
        <v>0</v>
      </c>
      <c r="G7" s="13"/>
      <c r="H7" s="13">
        <f>SUM(H3:H6)</f>
        <v>0</v>
      </c>
      <c r="I7" s="13"/>
      <c r="J7" s="13">
        <f>SUM(J3:J6)</f>
        <v>0</v>
      </c>
      <c r="K7" s="3"/>
      <c r="L7" s="3"/>
      <c r="M7" s="10">
        <f>M6+Parametry!B33/100*F198+Parametry!B33/100*F200+Parametry!B33/100*F201+Parametry!B33/100*F202+Parametry!B33/100*F203+Parametry!B33/100*F208+Parametry!B33/100*F210+Parametry!B33/100*F211+Parametry!B33/100*F212+Parametry!B33/100*F213+Parametry!B33/100*F214+Parametry!B33/100*F215+Parametry!B33/100*F216+Parametry!B33/100*F217+Parametry!B33/100*F219+Parametry!B33/100*F220+Parametry!B33/100*F221+Parametry!B33/100*F222+Parametry!B33/100*F223+Parametry!B33/100*F225+Parametry!B33/100*F227+Parametry!B33/100*F228</f>
        <v>0</v>
      </c>
    </row>
    <row r="8" spans="1:13">
      <c r="A8" s="4" t="s">
        <v>15</v>
      </c>
      <c r="B8" s="4" t="s">
        <v>68</v>
      </c>
      <c r="C8" s="4" t="s">
        <v>15</v>
      </c>
      <c r="D8" s="13"/>
      <c r="E8" s="13"/>
      <c r="F8" s="13"/>
      <c r="G8" s="13"/>
      <c r="H8" s="13"/>
      <c r="I8" s="13"/>
      <c r="J8" s="13"/>
      <c r="K8" s="3"/>
      <c r="L8" s="3"/>
    </row>
    <row r="9" spans="1:13">
      <c r="A9" s="6" t="s">
        <v>15</v>
      </c>
      <c r="B9" s="6" t="s">
        <v>69</v>
      </c>
      <c r="C9" s="6" t="s">
        <v>15</v>
      </c>
      <c r="D9" s="17"/>
      <c r="E9" s="17"/>
      <c r="F9" s="17"/>
      <c r="G9" s="17"/>
      <c r="H9" s="17"/>
      <c r="I9" s="17"/>
      <c r="J9" s="17"/>
      <c r="K9" s="3"/>
      <c r="L9" s="3"/>
    </row>
    <row r="10" spans="1:13">
      <c r="A10" s="15" t="s">
        <v>15</v>
      </c>
      <c r="B10" s="15" t="s">
        <v>70</v>
      </c>
      <c r="C10" s="15" t="s">
        <v>15</v>
      </c>
      <c r="D10" s="16"/>
      <c r="E10" s="16"/>
      <c r="F10" s="16"/>
      <c r="G10" s="16"/>
      <c r="H10" s="16"/>
      <c r="I10" s="16"/>
      <c r="J10" s="16"/>
      <c r="K10" s="3"/>
      <c r="L10" s="3"/>
    </row>
    <row r="11" spans="1:13">
      <c r="A11" s="15" t="s">
        <v>15</v>
      </c>
      <c r="B11" s="15" t="s">
        <v>71</v>
      </c>
      <c r="C11" s="15" t="s">
        <v>15</v>
      </c>
      <c r="D11" s="16"/>
      <c r="E11" s="16"/>
      <c r="F11" s="16"/>
      <c r="G11" s="16"/>
      <c r="H11" s="16"/>
      <c r="I11" s="16"/>
      <c r="J11" s="16"/>
      <c r="K11" s="3"/>
      <c r="L11" s="3"/>
    </row>
    <row r="12" spans="1:13">
      <c r="A12" s="7" t="s">
        <v>72</v>
      </c>
      <c r="B12" s="7" t="s">
        <v>73</v>
      </c>
      <c r="C12" s="7" t="s">
        <v>62</v>
      </c>
      <c r="D12" s="14">
        <v>24</v>
      </c>
      <c r="E12" s="14"/>
      <c r="F12" s="14">
        <f t="shared" ref="F12:F25" si="1">D12*E12</f>
        <v>0</v>
      </c>
      <c r="G12" s="14"/>
      <c r="H12" s="14">
        <f t="shared" ref="H12:H25" si="2">D12*G12</f>
        <v>0</v>
      </c>
      <c r="I12" s="14">
        <f t="shared" ref="I10:I27" si="3">E12+G12</f>
        <v>0</v>
      </c>
      <c r="J12" s="14">
        <f t="shared" ref="J10:J27" si="4">F12+H12</f>
        <v>0</v>
      </c>
      <c r="K12" s="3"/>
      <c r="L12" s="3"/>
    </row>
    <row r="13" spans="1:13">
      <c r="A13" s="7" t="s">
        <v>74</v>
      </c>
      <c r="B13" s="7" t="s">
        <v>75</v>
      </c>
      <c r="C13" s="7" t="s">
        <v>62</v>
      </c>
      <c r="D13" s="14">
        <v>6</v>
      </c>
      <c r="E13" s="14"/>
      <c r="F13" s="14">
        <f t="shared" si="1"/>
        <v>0</v>
      </c>
      <c r="G13" s="14"/>
      <c r="H13" s="14">
        <f t="shared" si="2"/>
        <v>0</v>
      </c>
      <c r="I13" s="14">
        <f t="shared" si="3"/>
        <v>0</v>
      </c>
      <c r="J13" s="14">
        <f t="shared" si="4"/>
        <v>0</v>
      </c>
      <c r="K13" s="3"/>
      <c r="L13" s="3"/>
    </row>
    <row r="14" spans="1:13">
      <c r="A14" s="7" t="s">
        <v>76</v>
      </c>
      <c r="B14" s="7" t="s">
        <v>77</v>
      </c>
      <c r="C14" s="7" t="s">
        <v>62</v>
      </c>
      <c r="D14" s="14">
        <v>32</v>
      </c>
      <c r="E14" s="14"/>
      <c r="F14" s="14">
        <f t="shared" si="1"/>
        <v>0</v>
      </c>
      <c r="G14" s="14"/>
      <c r="H14" s="14">
        <f t="shared" si="2"/>
        <v>0</v>
      </c>
      <c r="I14" s="14">
        <f t="shared" si="3"/>
        <v>0</v>
      </c>
      <c r="J14" s="14">
        <f t="shared" si="4"/>
        <v>0</v>
      </c>
      <c r="K14" s="3"/>
      <c r="L14" s="3"/>
    </row>
    <row r="15" spans="1:13">
      <c r="A15" s="7" t="s">
        <v>78</v>
      </c>
      <c r="B15" s="7" t="s">
        <v>79</v>
      </c>
      <c r="C15" s="7" t="s">
        <v>80</v>
      </c>
      <c r="D15" s="14">
        <v>2</v>
      </c>
      <c r="E15" s="14"/>
      <c r="F15" s="14">
        <f t="shared" si="1"/>
        <v>0</v>
      </c>
      <c r="G15" s="14"/>
      <c r="H15" s="14">
        <f t="shared" si="2"/>
        <v>0</v>
      </c>
      <c r="I15" s="14">
        <f t="shared" si="3"/>
        <v>0</v>
      </c>
      <c r="J15" s="14">
        <f t="shared" si="4"/>
        <v>0</v>
      </c>
      <c r="K15" s="3"/>
      <c r="L15" s="3"/>
    </row>
    <row r="16" spans="1:13">
      <c r="A16" s="7" t="s">
        <v>81</v>
      </c>
      <c r="B16" s="7" t="s">
        <v>82</v>
      </c>
      <c r="C16" s="7" t="s">
        <v>62</v>
      </c>
      <c r="D16" s="14">
        <v>32</v>
      </c>
      <c r="E16" s="14"/>
      <c r="F16" s="14">
        <f t="shared" si="1"/>
        <v>0</v>
      </c>
      <c r="G16" s="14"/>
      <c r="H16" s="14">
        <f t="shared" si="2"/>
        <v>0</v>
      </c>
      <c r="I16" s="14">
        <f t="shared" si="3"/>
        <v>0</v>
      </c>
      <c r="J16" s="14">
        <f t="shared" si="4"/>
        <v>0</v>
      </c>
      <c r="K16" s="3"/>
      <c r="L16" s="3"/>
    </row>
    <row r="17" spans="1:12">
      <c r="A17" s="7" t="s">
        <v>83</v>
      </c>
      <c r="B17" s="7" t="s">
        <v>84</v>
      </c>
      <c r="C17" s="7" t="s">
        <v>62</v>
      </c>
      <c r="D17" s="14">
        <v>12</v>
      </c>
      <c r="E17" s="14"/>
      <c r="F17" s="14">
        <f t="shared" si="1"/>
        <v>0</v>
      </c>
      <c r="G17" s="14"/>
      <c r="H17" s="14">
        <f t="shared" si="2"/>
        <v>0</v>
      </c>
      <c r="I17" s="14">
        <f t="shared" si="3"/>
        <v>0</v>
      </c>
      <c r="J17" s="14">
        <f t="shared" si="4"/>
        <v>0</v>
      </c>
      <c r="K17" s="3"/>
      <c r="L17" s="3"/>
    </row>
    <row r="18" spans="1:12">
      <c r="A18" s="7" t="s">
        <v>85</v>
      </c>
      <c r="B18" s="7" t="s">
        <v>86</v>
      </c>
      <c r="C18" s="7" t="s">
        <v>62</v>
      </c>
      <c r="D18" s="14">
        <v>8</v>
      </c>
      <c r="E18" s="14"/>
      <c r="F18" s="14">
        <f t="shared" si="1"/>
        <v>0</v>
      </c>
      <c r="G18" s="14"/>
      <c r="H18" s="14">
        <f t="shared" si="2"/>
        <v>0</v>
      </c>
      <c r="I18" s="14">
        <f t="shared" si="3"/>
        <v>0</v>
      </c>
      <c r="J18" s="14">
        <f t="shared" si="4"/>
        <v>0</v>
      </c>
      <c r="K18" s="3"/>
      <c r="L18" s="3"/>
    </row>
    <row r="19" spans="1:12">
      <c r="A19" s="7" t="s">
        <v>87</v>
      </c>
      <c r="B19" s="7" t="s">
        <v>88</v>
      </c>
      <c r="C19" s="7" t="s">
        <v>62</v>
      </c>
      <c r="D19" s="14">
        <v>4</v>
      </c>
      <c r="E19" s="14"/>
      <c r="F19" s="14">
        <f t="shared" si="1"/>
        <v>0</v>
      </c>
      <c r="G19" s="14"/>
      <c r="H19" s="14">
        <f t="shared" si="2"/>
        <v>0</v>
      </c>
      <c r="I19" s="14">
        <f t="shared" si="3"/>
        <v>0</v>
      </c>
      <c r="J19" s="14">
        <f t="shared" si="4"/>
        <v>0</v>
      </c>
      <c r="K19" s="3"/>
      <c r="L19" s="3"/>
    </row>
    <row r="20" spans="1:12">
      <c r="A20" s="7" t="s">
        <v>89</v>
      </c>
      <c r="B20" s="7" t="s">
        <v>90</v>
      </c>
      <c r="C20" s="7" t="s">
        <v>62</v>
      </c>
      <c r="D20" s="14">
        <v>2</v>
      </c>
      <c r="E20" s="14"/>
      <c r="F20" s="14">
        <f t="shared" si="1"/>
        <v>0</v>
      </c>
      <c r="G20" s="14"/>
      <c r="H20" s="14">
        <f t="shared" si="2"/>
        <v>0</v>
      </c>
      <c r="I20" s="14">
        <f t="shared" si="3"/>
        <v>0</v>
      </c>
      <c r="J20" s="14">
        <f t="shared" si="4"/>
        <v>0</v>
      </c>
      <c r="K20" s="3"/>
      <c r="L20" s="3"/>
    </row>
    <row r="21" spans="1:12">
      <c r="A21" s="7" t="s">
        <v>91</v>
      </c>
      <c r="B21" s="7" t="s">
        <v>92</v>
      </c>
      <c r="C21" s="7" t="s">
        <v>62</v>
      </c>
      <c r="D21" s="14">
        <v>1</v>
      </c>
      <c r="E21" s="14"/>
      <c r="F21" s="14">
        <f t="shared" si="1"/>
        <v>0</v>
      </c>
      <c r="G21" s="14"/>
      <c r="H21" s="14">
        <f t="shared" si="2"/>
        <v>0</v>
      </c>
      <c r="I21" s="14">
        <f t="shared" si="3"/>
        <v>0</v>
      </c>
      <c r="J21" s="14">
        <f t="shared" si="4"/>
        <v>0</v>
      </c>
      <c r="K21" s="3"/>
      <c r="L21" s="3"/>
    </row>
    <row r="22" spans="1:12">
      <c r="A22" s="7" t="s">
        <v>93</v>
      </c>
      <c r="B22" s="7" t="s">
        <v>94</v>
      </c>
      <c r="C22" s="7" t="s">
        <v>62</v>
      </c>
      <c r="D22" s="14">
        <v>1</v>
      </c>
      <c r="E22" s="14"/>
      <c r="F22" s="14">
        <f t="shared" si="1"/>
        <v>0</v>
      </c>
      <c r="G22" s="14"/>
      <c r="H22" s="14">
        <f t="shared" si="2"/>
        <v>0</v>
      </c>
      <c r="I22" s="14">
        <f t="shared" si="3"/>
        <v>0</v>
      </c>
      <c r="J22" s="14">
        <f t="shared" si="4"/>
        <v>0</v>
      </c>
      <c r="K22" s="3"/>
      <c r="L22" s="3"/>
    </row>
    <row r="23" spans="1:12">
      <c r="A23" s="7" t="s">
        <v>95</v>
      </c>
      <c r="B23" s="7" t="s">
        <v>96</v>
      </c>
      <c r="C23" s="7" t="s">
        <v>62</v>
      </c>
      <c r="D23" s="14">
        <v>1</v>
      </c>
      <c r="E23" s="14"/>
      <c r="F23" s="14">
        <f t="shared" si="1"/>
        <v>0</v>
      </c>
      <c r="G23" s="14"/>
      <c r="H23" s="14">
        <f t="shared" si="2"/>
        <v>0</v>
      </c>
      <c r="I23" s="14">
        <f t="shared" si="3"/>
        <v>0</v>
      </c>
      <c r="J23" s="14">
        <f t="shared" si="4"/>
        <v>0</v>
      </c>
      <c r="K23" s="3"/>
      <c r="L23" s="3"/>
    </row>
    <row r="24" spans="1:12">
      <c r="A24" s="7" t="s">
        <v>48</v>
      </c>
      <c r="B24" s="7" t="s">
        <v>97</v>
      </c>
      <c r="C24" s="7" t="s">
        <v>98</v>
      </c>
      <c r="D24" s="14">
        <v>1</v>
      </c>
      <c r="E24" s="14"/>
      <c r="F24" s="14">
        <f t="shared" si="1"/>
        <v>0</v>
      </c>
      <c r="G24" s="14"/>
      <c r="H24" s="14">
        <f t="shared" si="2"/>
        <v>0</v>
      </c>
      <c r="I24" s="14">
        <f t="shared" si="3"/>
        <v>0</v>
      </c>
      <c r="J24" s="14">
        <f t="shared" si="4"/>
        <v>0</v>
      </c>
      <c r="K24" s="3"/>
      <c r="L24" s="3"/>
    </row>
    <row r="25" spans="1:12">
      <c r="A25" s="7" t="s">
        <v>99</v>
      </c>
      <c r="B25" s="7" t="s">
        <v>100</v>
      </c>
      <c r="C25" s="7" t="s">
        <v>62</v>
      </c>
      <c r="D25" s="14">
        <v>42</v>
      </c>
      <c r="E25" s="14"/>
      <c r="F25" s="14">
        <f t="shared" si="1"/>
        <v>0</v>
      </c>
      <c r="G25" s="14"/>
      <c r="H25" s="14">
        <f t="shared" si="2"/>
        <v>0</v>
      </c>
      <c r="I25" s="14">
        <f t="shared" si="3"/>
        <v>0</v>
      </c>
      <c r="J25" s="14">
        <f t="shared" si="4"/>
        <v>0</v>
      </c>
      <c r="K25" s="3"/>
      <c r="L25" s="3"/>
    </row>
    <row r="26" spans="1:12">
      <c r="A26" s="15" t="s">
        <v>15</v>
      </c>
      <c r="B26" s="15" t="s">
        <v>101</v>
      </c>
      <c r="C26" s="15" t="s">
        <v>15</v>
      </c>
      <c r="D26" s="16"/>
      <c r="E26" s="16"/>
      <c r="F26" s="16"/>
      <c r="G26" s="16"/>
      <c r="H26" s="16"/>
      <c r="I26" s="16"/>
      <c r="J26" s="16"/>
      <c r="K26" s="3"/>
      <c r="L26" s="3"/>
    </row>
    <row r="27" spans="1:12">
      <c r="A27" s="15" t="s">
        <v>15</v>
      </c>
      <c r="B27" s="15" t="s">
        <v>102</v>
      </c>
      <c r="C27" s="15" t="s">
        <v>15</v>
      </c>
      <c r="D27" s="16"/>
      <c r="E27" s="16"/>
      <c r="F27" s="16"/>
      <c r="G27" s="16"/>
      <c r="H27" s="16"/>
      <c r="I27" s="16"/>
      <c r="J27" s="16"/>
      <c r="K27" s="3"/>
      <c r="L27" s="3"/>
    </row>
    <row r="28" spans="1:12">
      <c r="A28" s="7" t="s">
        <v>103</v>
      </c>
      <c r="B28" s="7" t="s">
        <v>104</v>
      </c>
      <c r="C28" s="7" t="s">
        <v>62</v>
      </c>
      <c r="D28" s="14">
        <v>1</v>
      </c>
      <c r="E28" s="14"/>
      <c r="F28" s="14"/>
      <c r="G28" s="14"/>
      <c r="H28" s="14"/>
      <c r="I28" s="14"/>
      <c r="J28" s="14"/>
      <c r="K28" s="3"/>
      <c r="L28" s="3"/>
    </row>
    <row r="29" spans="1:12">
      <c r="A29" s="15" t="s">
        <v>15</v>
      </c>
      <c r="B29" s="15" t="s">
        <v>105</v>
      </c>
      <c r="C29" s="15" t="s">
        <v>15</v>
      </c>
      <c r="D29" s="16"/>
      <c r="E29" s="16"/>
      <c r="F29" s="16"/>
      <c r="G29" s="16"/>
      <c r="H29" s="16"/>
      <c r="I29" s="16"/>
      <c r="J29" s="16"/>
      <c r="K29" s="3"/>
      <c r="L29" s="3"/>
    </row>
    <row r="30" spans="1:12">
      <c r="A30" s="7" t="s">
        <v>106</v>
      </c>
      <c r="B30" s="7" t="s">
        <v>107</v>
      </c>
      <c r="C30" s="7" t="s">
        <v>62</v>
      </c>
      <c r="D30" s="14">
        <v>60</v>
      </c>
      <c r="E30" s="14"/>
      <c r="F30" s="14">
        <f>D30*E30</f>
        <v>0</v>
      </c>
      <c r="G30" s="14"/>
      <c r="H30" s="14">
        <f>D30*G30</f>
        <v>0</v>
      </c>
      <c r="I30" s="14">
        <f t="shared" ref="I29:J34" si="5">E30+G30</f>
        <v>0</v>
      </c>
      <c r="J30" s="14">
        <f t="shared" si="5"/>
        <v>0</v>
      </c>
      <c r="K30" s="3"/>
      <c r="L30" s="3"/>
    </row>
    <row r="31" spans="1:12">
      <c r="A31" s="7" t="s">
        <v>108</v>
      </c>
      <c r="B31" s="7" t="s">
        <v>109</v>
      </c>
      <c r="C31" s="7" t="s">
        <v>62</v>
      </c>
      <c r="D31" s="14">
        <v>80</v>
      </c>
      <c r="E31" s="14"/>
      <c r="F31" s="14">
        <f>D31*E31</f>
        <v>0</v>
      </c>
      <c r="G31" s="14"/>
      <c r="H31" s="14">
        <f>D31*G31</f>
        <v>0</v>
      </c>
      <c r="I31" s="14">
        <f t="shared" si="5"/>
        <v>0</v>
      </c>
      <c r="J31" s="14">
        <f t="shared" si="5"/>
        <v>0</v>
      </c>
      <c r="K31" s="3"/>
      <c r="L31" s="3"/>
    </row>
    <row r="32" spans="1:12">
      <c r="A32" s="7" t="s">
        <v>110</v>
      </c>
      <c r="B32" s="7" t="s">
        <v>111</v>
      </c>
      <c r="C32" s="7" t="s">
        <v>62</v>
      </c>
      <c r="D32" s="14">
        <v>62</v>
      </c>
      <c r="E32" s="14"/>
      <c r="F32" s="14">
        <f>D32*E32</f>
        <v>0</v>
      </c>
      <c r="G32" s="14"/>
      <c r="H32" s="14">
        <f>D32*G32</f>
        <v>0</v>
      </c>
      <c r="I32" s="14">
        <f t="shared" si="5"/>
        <v>0</v>
      </c>
      <c r="J32" s="14">
        <f t="shared" si="5"/>
        <v>0</v>
      </c>
      <c r="K32" s="3"/>
      <c r="L32" s="3"/>
    </row>
    <row r="33" spans="1:12">
      <c r="A33" s="7" t="s">
        <v>46</v>
      </c>
      <c r="B33" s="7" t="s">
        <v>112</v>
      </c>
      <c r="C33" s="7" t="s">
        <v>62</v>
      </c>
      <c r="D33" s="14">
        <v>40</v>
      </c>
      <c r="E33" s="14"/>
      <c r="F33" s="14">
        <f>D33*E33</f>
        <v>0</v>
      </c>
      <c r="G33" s="14"/>
      <c r="H33" s="14">
        <f>D33*G33</f>
        <v>0</v>
      </c>
      <c r="I33" s="14">
        <f t="shared" si="5"/>
        <v>0</v>
      </c>
      <c r="J33" s="14">
        <f t="shared" si="5"/>
        <v>0</v>
      </c>
      <c r="K33" s="3"/>
      <c r="L33" s="3"/>
    </row>
    <row r="34" spans="1:12">
      <c r="A34" s="7" t="s">
        <v>113</v>
      </c>
      <c r="B34" s="7" t="s">
        <v>114</v>
      </c>
      <c r="C34" s="7" t="s">
        <v>62</v>
      </c>
      <c r="D34" s="14">
        <v>30</v>
      </c>
      <c r="E34" s="14"/>
      <c r="F34" s="14">
        <f>D34*E34</f>
        <v>0</v>
      </c>
      <c r="G34" s="14"/>
      <c r="H34" s="14">
        <f>D34*G34</f>
        <v>0</v>
      </c>
      <c r="I34" s="14">
        <f t="shared" si="5"/>
        <v>0</v>
      </c>
      <c r="J34" s="14">
        <f t="shared" si="5"/>
        <v>0</v>
      </c>
      <c r="K34" s="3"/>
      <c r="L34" s="3"/>
    </row>
    <row r="35" spans="1:12">
      <c r="A35" s="15" t="s">
        <v>15</v>
      </c>
      <c r="B35" s="15" t="s">
        <v>115</v>
      </c>
      <c r="C35" s="15" t="s">
        <v>15</v>
      </c>
      <c r="D35" s="16"/>
      <c r="E35" s="16"/>
      <c r="F35" s="16"/>
      <c r="G35" s="16"/>
      <c r="H35" s="16"/>
      <c r="I35" s="16"/>
      <c r="J35" s="16"/>
      <c r="K35" s="3"/>
      <c r="L35" s="3"/>
    </row>
    <row r="36" spans="1:12">
      <c r="A36" s="7" t="s">
        <v>116</v>
      </c>
      <c r="B36" s="7" t="s">
        <v>117</v>
      </c>
      <c r="C36" s="7" t="s">
        <v>62</v>
      </c>
      <c r="D36" s="14">
        <v>13</v>
      </c>
      <c r="E36" s="14"/>
      <c r="F36" s="14">
        <f t="shared" ref="F36:F48" si="6">D36*E36</f>
        <v>0</v>
      </c>
      <c r="G36" s="14"/>
      <c r="H36" s="14">
        <f t="shared" ref="H36:H48" si="7">D36*G36</f>
        <v>0</v>
      </c>
      <c r="I36" s="14">
        <f t="shared" ref="I36:I48" si="8">E36+G36</f>
        <v>0</v>
      </c>
      <c r="J36" s="14">
        <f t="shared" ref="J36:J48" si="9">F36+H36</f>
        <v>0</v>
      </c>
      <c r="K36" s="3"/>
      <c r="L36" s="3"/>
    </row>
    <row r="37" spans="1:12">
      <c r="A37" s="7" t="s">
        <v>118</v>
      </c>
      <c r="B37" s="7" t="s">
        <v>119</v>
      </c>
      <c r="C37" s="7" t="s">
        <v>62</v>
      </c>
      <c r="D37" s="14">
        <v>4</v>
      </c>
      <c r="E37" s="14"/>
      <c r="F37" s="14">
        <f t="shared" si="6"/>
        <v>0</v>
      </c>
      <c r="G37" s="14"/>
      <c r="H37" s="14">
        <f t="shared" si="7"/>
        <v>0</v>
      </c>
      <c r="I37" s="14">
        <f t="shared" si="8"/>
        <v>0</v>
      </c>
      <c r="J37" s="14">
        <f t="shared" si="9"/>
        <v>0</v>
      </c>
      <c r="K37" s="3"/>
      <c r="L37" s="3"/>
    </row>
    <row r="38" spans="1:12">
      <c r="A38" s="7" t="s">
        <v>120</v>
      </c>
      <c r="B38" s="7" t="s">
        <v>121</v>
      </c>
      <c r="C38" s="7" t="s">
        <v>62</v>
      </c>
      <c r="D38" s="14">
        <v>12</v>
      </c>
      <c r="E38" s="14"/>
      <c r="F38" s="14">
        <f t="shared" si="6"/>
        <v>0</v>
      </c>
      <c r="G38" s="14"/>
      <c r="H38" s="14">
        <f t="shared" si="7"/>
        <v>0</v>
      </c>
      <c r="I38" s="14">
        <f t="shared" si="8"/>
        <v>0</v>
      </c>
      <c r="J38" s="14">
        <f t="shared" si="9"/>
        <v>0</v>
      </c>
      <c r="K38" s="3"/>
      <c r="L38" s="3"/>
    </row>
    <row r="39" spans="1:12">
      <c r="A39" s="7" t="s">
        <v>122</v>
      </c>
      <c r="B39" s="7" t="s">
        <v>123</v>
      </c>
      <c r="C39" s="7" t="s">
        <v>62</v>
      </c>
      <c r="D39" s="14">
        <v>2</v>
      </c>
      <c r="E39" s="14"/>
      <c r="F39" s="14">
        <f t="shared" si="6"/>
        <v>0</v>
      </c>
      <c r="G39" s="14"/>
      <c r="H39" s="14">
        <f t="shared" si="7"/>
        <v>0</v>
      </c>
      <c r="I39" s="14">
        <f t="shared" si="8"/>
        <v>0</v>
      </c>
      <c r="J39" s="14">
        <f t="shared" si="9"/>
        <v>0</v>
      </c>
      <c r="K39" s="3"/>
      <c r="L39" s="3"/>
    </row>
    <row r="40" spans="1:12">
      <c r="A40" s="7" t="s">
        <v>124</v>
      </c>
      <c r="B40" s="7" t="s">
        <v>125</v>
      </c>
      <c r="C40" s="7" t="s">
        <v>62</v>
      </c>
      <c r="D40" s="14">
        <v>6</v>
      </c>
      <c r="E40" s="14"/>
      <c r="F40" s="14">
        <f t="shared" si="6"/>
        <v>0</v>
      </c>
      <c r="G40" s="14"/>
      <c r="H40" s="14">
        <f t="shared" si="7"/>
        <v>0</v>
      </c>
      <c r="I40" s="14">
        <f t="shared" si="8"/>
        <v>0</v>
      </c>
      <c r="J40" s="14">
        <f t="shared" si="9"/>
        <v>0</v>
      </c>
      <c r="K40" s="3"/>
      <c r="L40" s="3"/>
    </row>
    <row r="41" spans="1:12">
      <c r="A41" s="7" t="s">
        <v>126</v>
      </c>
      <c r="B41" s="7" t="s">
        <v>127</v>
      </c>
      <c r="C41" s="7" t="s">
        <v>62</v>
      </c>
      <c r="D41" s="14">
        <v>17</v>
      </c>
      <c r="E41" s="14"/>
      <c r="F41" s="14">
        <f t="shared" si="6"/>
        <v>0</v>
      </c>
      <c r="G41" s="14"/>
      <c r="H41" s="14">
        <f t="shared" si="7"/>
        <v>0</v>
      </c>
      <c r="I41" s="14">
        <f t="shared" si="8"/>
        <v>0</v>
      </c>
      <c r="J41" s="14">
        <f t="shared" si="9"/>
        <v>0</v>
      </c>
      <c r="K41" s="3"/>
      <c r="L41" s="3"/>
    </row>
    <row r="42" spans="1:12">
      <c r="A42" s="7" t="s">
        <v>128</v>
      </c>
      <c r="B42" s="7" t="s">
        <v>129</v>
      </c>
      <c r="C42" s="7" t="s">
        <v>80</v>
      </c>
      <c r="D42" s="14">
        <v>50</v>
      </c>
      <c r="E42" s="14"/>
      <c r="F42" s="14">
        <f t="shared" si="6"/>
        <v>0</v>
      </c>
      <c r="G42" s="14"/>
      <c r="H42" s="14">
        <f t="shared" si="7"/>
        <v>0</v>
      </c>
      <c r="I42" s="14">
        <f t="shared" si="8"/>
        <v>0</v>
      </c>
      <c r="J42" s="14">
        <f t="shared" si="9"/>
        <v>0</v>
      </c>
      <c r="K42" s="3"/>
      <c r="L42" s="3"/>
    </row>
    <row r="43" spans="1:12">
      <c r="A43" s="7" t="s">
        <v>130</v>
      </c>
      <c r="B43" s="7" t="s">
        <v>131</v>
      </c>
      <c r="C43" s="7" t="s">
        <v>80</v>
      </c>
      <c r="D43" s="14">
        <v>60</v>
      </c>
      <c r="E43" s="14"/>
      <c r="F43" s="14">
        <f t="shared" si="6"/>
        <v>0</v>
      </c>
      <c r="G43" s="14"/>
      <c r="H43" s="14">
        <f t="shared" si="7"/>
        <v>0</v>
      </c>
      <c r="I43" s="14">
        <f t="shared" si="8"/>
        <v>0</v>
      </c>
      <c r="J43" s="14">
        <f t="shared" si="9"/>
        <v>0</v>
      </c>
      <c r="K43" s="3"/>
      <c r="L43" s="3"/>
    </row>
    <row r="44" spans="1:12">
      <c r="A44" s="7" t="s">
        <v>132</v>
      </c>
      <c r="B44" s="7" t="s">
        <v>133</v>
      </c>
      <c r="C44" s="7" t="s">
        <v>80</v>
      </c>
      <c r="D44" s="14">
        <v>20</v>
      </c>
      <c r="E44" s="14"/>
      <c r="F44" s="14">
        <f t="shared" si="6"/>
        <v>0</v>
      </c>
      <c r="G44" s="14"/>
      <c r="H44" s="14">
        <f t="shared" si="7"/>
        <v>0</v>
      </c>
      <c r="I44" s="14">
        <f t="shared" si="8"/>
        <v>0</v>
      </c>
      <c r="J44" s="14">
        <f t="shared" si="9"/>
        <v>0</v>
      </c>
      <c r="K44" s="3"/>
      <c r="L44" s="3"/>
    </row>
    <row r="45" spans="1:12">
      <c r="A45" s="7" t="s">
        <v>134</v>
      </c>
      <c r="B45" s="7" t="s">
        <v>135</v>
      </c>
      <c r="C45" s="7" t="s">
        <v>80</v>
      </c>
      <c r="D45" s="14">
        <v>40</v>
      </c>
      <c r="E45" s="14"/>
      <c r="F45" s="14">
        <f t="shared" si="6"/>
        <v>0</v>
      </c>
      <c r="G45" s="14"/>
      <c r="H45" s="14">
        <f t="shared" si="7"/>
        <v>0</v>
      </c>
      <c r="I45" s="14">
        <f t="shared" si="8"/>
        <v>0</v>
      </c>
      <c r="J45" s="14">
        <f t="shared" si="9"/>
        <v>0</v>
      </c>
      <c r="K45" s="3"/>
      <c r="L45" s="3"/>
    </row>
    <row r="46" spans="1:12">
      <c r="A46" s="7" t="s">
        <v>136</v>
      </c>
      <c r="B46" s="7" t="s">
        <v>137</v>
      </c>
      <c r="C46" s="7" t="s">
        <v>80</v>
      </c>
      <c r="D46" s="14">
        <v>40</v>
      </c>
      <c r="E46" s="14"/>
      <c r="F46" s="14">
        <f t="shared" si="6"/>
        <v>0</v>
      </c>
      <c r="G46" s="14"/>
      <c r="H46" s="14">
        <f t="shared" si="7"/>
        <v>0</v>
      </c>
      <c r="I46" s="14">
        <f t="shared" si="8"/>
        <v>0</v>
      </c>
      <c r="J46" s="14">
        <f t="shared" si="9"/>
        <v>0</v>
      </c>
      <c r="K46" s="3"/>
      <c r="L46" s="3"/>
    </row>
    <row r="47" spans="1:12">
      <c r="A47" s="7" t="s">
        <v>138</v>
      </c>
      <c r="B47" s="7" t="s">
        <v>139</v>
      </c>
      <c r="C47" s="7" t="s">
        <v>62</v>
      </c>
      <c r="D47" s="14">
        <v>20</v>
      </c>
      <c r="E47" s="14"/>
      <c r="F47" s="14">
        <f t="shared" si="6"/>
        <v>0</v>
      </c>
      <c r="G47" s="14"/>
      <c r="H47" s="14">
        <f t="shared" si="7"/>
        <v>0</v>
      </c>
      <c r="I47" s="14">
        <f t="shared" si="8"/>
        <v>0</v>
      </c>
      <c r="J47" s="14">
        <f t="shared" si="9"/>
        <v>0</v>
      </c>
      <c r="K47" s="3"/>
      <c r="L47" s="3"/>
    </row>
    <row r="48" spans="1:12">
      <c r="A48" s="7" t="s">
        <v>140</v>
      </c>
      <c r="B48" s="7" t="s">
        <v>141</v>
      </c>
      <c r="C48" s="7" t="s">
        <v>62</v>
      </c>
      <c r="D48" s="14">
        <v>40</v>
      </c>
      <c r="E48" s="14"/>
      <c r="F48" s="14">
        <f t="shared" si="6"/>
        <v>0</v>
      </c>
      <c r="G48" s="14"/>
      <c r="H48" s="14">
        <f t="shared" si="7"/>
        <v>0</v>
      </c>
      <c r="I48" s="14">
        <f t="shared" si="8"/>
        <v>0</v>
      </c>
      <c r="J48" s="14">
        <f t="shared" si="9"/>
        <v>0</v>
      </c>
      <c r="K48" s="3"/>
      <c r="L48" s="3"/>
    </row>
    <row r="49" spans="1:12">
      <c r="A49" s="15" t="s">
        <v>15</v>
      </c>
      <c r="B49" s="15" t="s">
        <v>142</v>
      </c>
      <c r="C49" s="15" t="s">
        <v>15</v>
      </c>
      <c r="D49" s="16"/>
      <c r="E49" s="16"/>
      <c r="F49" s="16"/>
      <c r="G49" s="16"/>
      <c r="H49" s="16"/>
      <c r="I49" s="16"/>
      <c r="J49" s="16"/>
      <c r="K49" s="3"/>
      <c r="L49" s="3"/>
    </row>
    <row r="50" spans="1:12">
      <c r="A50" s="7" t="s">
        <v>143</v>
      </c>
      <c r="B50" s="7" t="s">
        <v>144</v>
      </c>
      <c r="C50" s="7" t="s">
        <v>80</v>
      </c>
      <c r="D50" s="14">
        <v>40</v>
      </c>
      <c r="E50" s="14"/>
      <c r="F50" s="14">
        <f>D50*E50</f>
        <v>0</v>
      </c>
      <c r="G50" s="14"/>
      <c r="H50" s="14">
        <f>D50*G50</f>
        <v>0</v>
      </c>
      <c r="I50" s="14">
        <f>E50+G50</f>
        <v>0</v>
      </c>
      <c r="J50" s="14">
        <f>F50+H50</f>
        <v>0</v>
      </c>
      <c r="K50" s="3"/>
      <c r="L50" s="3"/>
    </row>
    <row r="51" spans="1:12">
      <c r="A51" s="7" t="s">
        <v>145</v>
      </c>
      <c r="B51" s="7" t="s">
        <v>146</v>
      </c>
      <c r="C51" s="7" t="s">
        <v>62</v>
      </c>
      <c r="D51" s="14">
        <v>20</v>
      </c>
      <c r="E51" s="14"/>
      <c r="F51" s="14">
        <f>D51*E51</f>
        <v>0</v>
      </c>
      <c r="G51" s="14"/>
      <c r="H51" s="14">
        <f>D51*G51</f>
        <v>0</v>
      </c>
      <c r="I51" s="14">
        <f>E51+G51</f>
        <v>0</v>
      </c>
      <c r="J51" s="14">
        <f>F51+H51</f>
        <v>0</v>
      </c>
      <c r="K51" s="3"/>
      <c r="L51" s="3"/>
    </row>
    <row r="52" spans="1:12">
      <c r="A52" s="15" t="s">
        <v>15</v>
      </c>
      <c r="B52" s="15" t="s">
        <v>147</v>
      </c>
      <c r="C52" s="15" t="s">
        <v>15</v>
      </c>
      <c r="D52" s="16"/>
      <c r="E52" s="16"/>
      <c r="F52" s="16"/>
      <c r="G52" s="16"/>
      <c r="H52" s="16"/>
      <c r="I52" s="16"/>
      <c r="J52" s="16"/>
      <c r="K52" s="3"/>
      <c r="L52" s="3"/>
    </row>
    <row r="53" spans="1:12">
      <c r="A53" s="7" t="s">
        <v>148</v>
      </c>
      <c r="B53" s="7" t="s">
        <v>149</v>
      </c>
      <c r="C53" s="7" t="s">
        <v>80</v>
      </c>
      <c r="D53" s="14">
        <v>32</v>
      </c>
      <c r="E53" s="14"/>
      <c r="F53" s="14">
        <f>D53*E53</f>
        <v>0</v>
      </c>
      <c r="G53" s="14"/>
      <c r="H53" s="14">
        <f>D53*G53</f>
        <v>0</v>
      </c>
      <c r="I53" s="14">
        <f>E53+G53</f>
        <v>0</v>
      </c>
      <c r="J53" s="14">
        <f>F53+H53</f>
        <v>0</v>
      </c>
      <c r="K53" s="3"/>
      <c r="L53" s="3"/>
    </row>
    <row r="54" spans="1:12">
      <c r="A54" s="7" t="s">
        <v>150</v>
      </c>
      <c r="B54" s="7" t="s">
        <v>151</v>
      </c>
      <c r="C54" s="7" t="s">
        <v>62</v>
      </c>
      <c r="D54" s="14">
        <v>16</v>
      </c>
      <c r="E54" s="14"/>
      <c r="F54" s="14">
        <f>D54*E54</f>
        <v>0</v>
      </c>
      <c r="G54" s="14"/>
      <c r="H54" s="14">
        <f>D54*G54</f>
        <v>0</v>
      </c>
      <c r="I54" s="14">
        <f>E54+G54</f>
        <v>0</v>
      </c>
      <c r="J54" s="14">
        <f>F54+H54</f>
        <v>0</v>
      </c>
      <c r="K54" s="3"/>
      <c r="L54" s="3"/>
    </row>
    <row r="55" spans="1:12">
      <c r="A55" s="15" t="s">
        <v>15</v>
      </c>
      <c r="B55" s="15" t="s">
        <v>152</v>
      </c>
      <c r="C55" s="15" t="s">
        <v>15</v>
      </c>
      <c r="D55" s="16"/>
      <c r="E55" s="16"/>
      <c r="F55" s="16"/>
      <c r="G55" s="16"/>
      <c r="H55" s="16"/>
      <c r="I55" s="16"/>
      <c r="J55" s="16"/>
      <c r="K55" s="3"/>
      <c r="L55" s="3"/>
    </row>
    <row r="56" spans="1:12">
      <c r="A56" s="7" t="s">
        <v>153</v>
      </c>
      <c r="B56" s="7" t="s">
        <v>154</v>
      </c>
      <c r="C56" s="7" t="s">
        <v>80</v>
      </c>
      <c r="D56" s="14">
        <v>40</v>
      </c>
      <c r="E56" s="14"/>
      <c r="F56" s="14">
        <f>D56*E56</f>
        <v>0</v>
      </c>
      <c r="G56" s="14"/>
      <c r="H56" s="14">
        <f>D56*G56</f>
        <v>0</v>
      </c>
      <c r="I56" s="14">
        <f>E56+G56</f>
        <v>0</v>
      </c>
      <c r="J56" s="14">
        <f>F56+H56</f>
        <v>0</v>
      </c>
      <c r="K56" s="3"/>
      <c r="L56" s="3"/>
    </row>
    <row r="57" spans="1:12">
      <c r="A57" s="7" t="s">
        <v>155</v>
      </c>
      <c r="B57" s="7" t="s">
        <v>156</v>
      </c>
      <c r="C57" s="7" t="s">
        <v>62</v>
      </c>
      <c r="D57" s="14">
        <v>20</v>
      </c>
      <c r="E57" s="14"/>
      <c r="F57" s="14">
        <f>D57*E57</f>
        <v>0</v>
      </c>
      <c r="G57" s="14"/>
      <c r="H57" s="14">
        <f>D57*G57</f>
        <v>0</v>
      </c>
      <c r="I57" s="14">
        <f>E57+G57</f>
        <v>0</v>
      </c>
      <c r="J57" s="14">
        <f>F57+H57</f>
        <v>0</v>
      </c>
      <c r="K57" s="3"/>
      <c r="L57" s="3"/>
    </row>
    <row r="58" spans="1:12">
      <c r="A58" s="15" t="s">
        <v>15</v>
      </c>
      <c r="B58" s="15" t="s">
        <v>157</v>
      </c>
      <c r="C58" s="15" t="s">
        <v>15</v>
      </c>
      <c r="D58" s="16"/>
      <c r="E58" s="16"/>
      <c r="F58" s="16"/>
      <c r="G58" s="16"/>
      <c r="H58" s="16"/>
      <c r="I58" s="16"/>
      <c r="J58" s="16"/>
      <c r="K58" s="3"/>
      <c r="L58" s="3"/>
    </row>
    <row r="59" spans="1:12">
      <c r="A59" s="7" t="s">
        <v>158</v>
      </c>
      <c r="B59" s="7" t="s">
        <v>159</v>
      </c>
      <c r="C59" s="7" t="s">
        <v>80</v>
      </c>
      <c r="D59" s="14">
        <v>20</v>
      </c>
      <c r="E59" s="14"/>
      <c r="F59" s="14">
        <f>D59*E59</f>
        <v>0</v>
      </c>
      <c r="G59" s="14"/>
      <c r="H59" s="14">
        <f>D59*G59</f>
        <v>0</v>
      </c>
      <c r="I59" s="14">
        <f>E59+G59</f>
        <v>0</v>
      </c>
      <c r="J59" s="14">
        <f>F59+H59</f>
        <v>0</v>
      </c>
      <c r="K59" s="3"/>
      <c r="L59" s="3"/>
    </row>
    <row r="60" spans="1:12">
      <c r="A60" s="15" t="s">
        <v>15</v>
      </c>
      <c r="B60" s="15" t="s">
        <v>160</v>
      </c>
      <c r="C60" s="15" t="s">
        <v>15</v>
      </c>
      <c r="D60" s="16"/>
      <c r="E60" s="16"/>
      <c r="F60" s="16"/>
      <c r="G60" s="16"/>
      <c r="H60" s="16"/>
      <c r="I60" s="16"/>
      <c r="J60" s="16"/>
      <c r="K60" s="3"/>
      <c r="L60" s="3"/>
    </row>
    <row r="61" spans="1:12">
      <c r="A61" s="7" t="s">
        <v>161</v>
      </c>
      <c r="B61" s="7" t="s">
        <v>162</v>
      </c>
      <c r="C61" s="7" t="s">
        <v>80</v>
      </c>
      <c r="D61" s="14">
        <v>70</v>
      </c>
      <c r="E61" s="14"/>
      <c r="F61" s="14">
        <f>D61*E61</f>
        <v>0</v>
      </c>
      <c r="G61" s="14"/>
      <c r="H61" s="14">
        <f>D61*G61</f>
        <v>0</v>
      </c>
      <c r="I61" s="14">
        <f>E61+G61</f>
        <v>0</v>
      </c>
      <c r="J61" s="14">
        <f>F61+H61</f>
        <v>0</v>
      </c>
      <c r="K61" s="3"/>
      <c r="L61" s="3"/>
    </row>
    <row r="62" spans="1:12">
      <c r="A62" s="7" t="s">
        <v>163</v>
      </c>
      <c r="B62" s="7" t="s">
        <v>164</v>
      </c>
      <c r="C62" s="7" t="s">
        <v>80</v>
      </c>
      <c r="D62" s="14">
        <v>60</v>
      </c>
      <c r="E62" s="14"/>
      <c r="F62" s="14">
        <f>D62*E62</f>
        <v>0</v>
      </c>
      <c r="G62" s="14"/>
      <c r="H62" s="14">
        <f>D62*G62</f>
        <v>0</v>
      </c>
      <c r="I62" s="14">
        <f>E62+G62</f>
        <v>0</v>
      </c>
      <c r="J62" s="14">
        <f>F62+H62</f>
        <v>0</v>
      </c>
      <c r="K62" s="3"/>
      <c r="L62" s="3"/>
    </row>
    <row r="63" spans="1:12">
      <c r="A63" s="15" t="s">
        <v>15</v>
      </c>
      <c r="B63" s="15" t="s">
        <v>165</v>
      </c>
      <c r="C63" s="15" t="s">
        <v>15</v>
      </c>
      <c r="D63" s="16"/>
      <c r="E63" s="16"/>
      <c r="F63" s="16"/>
      <c r="G63" s="16"/>
      <c r="H63" s="16"/>
      <c r="I63" s="16"/>
      <c r="J63" s="16"/>
      <c r="K63" s="3"/>
      <c r="L63" s="3"/>
    </row>
    <row r="64" spans="1:12">
      <c r="A64" s="7" t="s">
        <v>166</v>
      </c>
      <c r="B64" s="7" t="s">
        <v>167</v>
      </c>
      <c r="C64" s="7" t="s">
        <v>62</v>
      </c>
      <c r="D64" s="14">
        <v>120</v>
      </c>
      <c r="E64" s="14"/>
      <c r="F64" s="14">
        <f t="shared" ref="F64:F75" si="10">D64*E64</f>
        <v>0</v>
      </c>
      <c r="G64" s="14"/>
      <c r="H64" s="14">
        <f t="shared" ref="H64:H75" si="11">D64*G64</f>
        <v>0</v>
      </c>
      <c r="I64" s="14">
        <f t="shared" ref="I64:I75" si="12">E64+G64</f>
        <v>0</v>
      </c>
      <c r="J64" s="14">
        <f t="shared" ref="J64:J75" si="13">F64+H64</f>
        <v>0</v>
      </c>
      <c r="K64" s="3"/>
      <c r="L64" s="3"/>
    </row>
    <row r="65" spans="1:12">
      <c r="A65" s="7" t="s">
        <v>168</v>
      </c>
      <c r="B65" s="7" t="s">
        <v>169</v>
      </c>
      <c r="C65" s="7" t="s">
        <v>62</v>
      </c>
      <c r="D65" s="14">
        <v>12</v>
      </c>
      <c r="E65" s="14"/>
      <c r="F65" s="14">
        <f t="shared" si="10"/>
        <v>0</v>
      </c>
      <c r="G65" s="14"/>
      <c r="H65" s="14">
        <f t="shared" si="11"/>
        <v>0</v>
      </c>
      <c r="I65" s="14">
        <f t="shared" si="12"/>
        <v>0</v>
      </c>
      <c r="J65" s="14">
        <f t="shared" si="13"/>
        <v>0</v>
      </c>
      <c r="K65" s="3"/>
      <c r="L65" s="3"/>
    </row>
    <row r="66" spans="1:12">
      <c r="A66" s="7" t="s">
        <v>170</v>
      </c>
      <c r="B66" s="7" t="s">
        <v>171</v>
      </c>
      <c r="C66" s="7" t="s">
        <v>62</v>
      </c>
      <c r="D66" s="14">
        <v>12</v>
      </c>
      <c r="E66" s="14"/>
      <c r="F66" s="14">
        <f t="shared" si="10"/>
        <v>0</v>
      </c>
      <c r="G66" s="14"/>
      <c r="H66" s="14">
        <f t="shared" si="11"/>
        <v>0</v>
      </c>
      <c r="I66" s="14">
        <f t="shared" si="12"/>
        <v>0</v>
      </c>
      <c r="J66" s="14">
        <f t="shared" si="13"/>
        <v>0</v>
      </c>
      <c r="K66" s="3"/>
      <c r="L66" s="3"/>
    </row>
    <row r="67" spans="1:12">
      <c r="A67" s="7" t="s">
        <v>172</v>
      </c>
      <c r="B67" s="7" t="s">
        <v>173</v>
      </c>
      <c r="C67" s="7" t="s">
        <v>62</v>
      </c>
      <c r="D67" s="14">
        <v>8</v>
      </c>
      <c r="E67" s="14"/>
      <c r="F67" s="14">
        <f t="shared" si="10"/>
        <v>0</v>
      </c>
      <c r="G67" s="14"/>
      <c r="H67" s="14">
        <f t="shared" si="11"/>
        <v>0</v>
      </c>
      <c r="I67" s="14">
        <f t="shared" si="12"/>
        <v>0</v>
      </c>
      <c r="J67" s="14">
        <f t="shared" si="13"/>
        <v>0</v>
      </c>
      <c r="K67" s="3"/>
      <c r="L67" s="3"/>
    </row>
    <row r="68" spans="1:12">
      <c r="A68" s="7" t="s">
        <v>174</v>
      </c>
      <c r="B68" s="7" t="s">
        <v>175</v>
      </c>
      <c r="C68" s="7" t="s">
        <v>62</v>
      </c>
      <c r="D68" s="14">
        <v>16</v>
      </c>
      <c r="E68" s="14"/>
      <c r="F68" s="14">
        <f t="shared" si="10"/>
        <v>0</v>
      </c>
      <c r="G68" s="14"/>
      <c r="H68" s="14">
        <f t="shared" si="11"/>
        <v>0</v>
      </c>
      <c r="I68" s="14">
        <f t="shared" si="12"/>
        <v>0</v>
      </c>
      <c r="J68" s="14">
        <f t="shared" si="13"/>
        <v>0</v>
      </c>
      <c r="K68" s="3"/>
      <c r="L68" s="3"/>
    </row>
    <row r="69" spans="1:12">
      <c r="A69" s="7" t="s">
        <v>176</v>
      </c>
      <c r="B69" s="7" t="s">
        <v>177</v>
      </c>
      <c r="C69" s="7" t="s">
        <v>62</v>
      </c>
      <c r="D69" s="14">
        <v>11</v>
      </c>
      <c r="E69" s="14"/>
      <c r="F69" s="14">
        <f t="shared" si="10"/>
        <v>0</v>
      </c>
      <c r="G69" s="14"/>
      <c r="H69" s="14">
        <f t="shared" si="11"/>
        <v>0</v>
      </c>
      <c r="I69" s="14">
        <f t="shared" si="12"/>
        <v>0</v>
      </c>
      <c r="J69" s="14">
        <f t="shared" si="13"/>
        <v>0</v>
      </c>
      <c r="K69" s="3"/>
      <c r="L69" s="3"/>
    </row>
    <row r="70" spans="1:12">
      <c r="A70" s="7" t="s">
        <v>178</v>
      </c>
      <c r="B70" s="7" t="s">
        <v>179</v>
      </c>
      <c r="C70" s="7" t="s">
        <v>62</v>
      </c>
      <c r="D70" s="14">
        <v>24</v>
      </c>
      <c r="E70" s="14"/>
      <c r="F70" s="14">
        <f t="shared" si="10"/>
        <v>0</v>
      </c>
      <c r="G70" s="14"/>
      <c r="H70" s="14">
        <f t="shared" si="11"/>
        <v>0</v>
      </c>
      <c r="I70" s="14">
        <f t="shared" si="12"/>
        <v>0</v>
      </c>
      <c r="J70" s="14">
        <f t="shared" si="13"/>
        <v>0</v>
      </c>
      <c r="K70" s="3"/>
      <c r="L70" s="3"/>
    </row>
    <row r="71" spans="1:12">
      <c r="A71" s="7" t="s">
        <v>180</v>
      </c>
      <c r="B71" s="7" t="s">
        <v>181</v>
      </c>
      <c r="C71" s="7" t="s">
        <v>62</v>
      </c>
      <c r="D71" s="14">
        <v>12</v>
      </c>
      <c r="E71" s="14"/>
      <c r="F71" s="14">
        <f t="shared" si="10"/>
        <v>0</v>
      </c>
      <c r="G71" s="14"/>
      <c r="H71" s="14">
        <f t="shared" si="11"/>
        <v>0</v>
      </c>
      <c r="I71" s="14">
        <f t="shared" si="12"/>
        <v>0</v>
      </c>
      <c r="J71" s="14">
        <f t="shared" si="13"/>
        <v>0</v>
      </c>
      <c r="K71" s="3"/>
      <c r="L71" s="3"/>
    </row>
    <row r="72" spans="1:12">
      <c r="A72" s="7" t="s">
        <v>182</v>
      </c>
      <c r="B72" s="7" t="s">
        <v>183</v>
      </c>
      <c r="C72" s="7" t="s">
        <v>62</v>
      </c>
      <c r="D72" s="14">
        <v>12</v>
      </c>
      <c r="E72" s="14"/>
      <c r="F72" s="14">
        <f t="shared" si="10"/>
        <v>0</v>
      </c>
      <c r="G72" s="14"/>
      <c r="H72" s="14">
        <f t="shared" si="11"/>
        <v>0</v>
      </c>
      <c r="I72" s="14">
        <f t="shared" si="12"/>
        <v>0</v>
      </c>
      <c r="J72" s="14">
        <f t="shared" si="13"/>
        <v>0</v>
      </c>
      <c r="K72" s="3"/>
      <c r="L72" s="3"/>
    </row>
    <row r="73" spans="1:12">
      <c r="A73" s="7" t="s">
        <v>184</v>
      </c>
      <c r="B73" s="7" t="s">
        <v>185</v>
      </c>
      <c r="C73" s="7" t="s">
        <v>62</v>
      </c>
      <c r="D73" s="14">
        <v>60</v>
      </c>
      <c r="E73" s="14"/>
      <c r="F73" s="14">
        <f t="shared" si="10"/>
        <v>0</v>
      </c>
      <c r="G73" s="14"/>
      <c r="H73" s="14">
        <f t="shared" si="11"/>
        <v>0</v>
      </c>
      <c r="I73" s="14">
        <f t="shared" si="12"/>
        <v>0</v>
      </c>
      <c r="J73" s="14">
        <f t="shared" si="13"/>
        <v>0</v>
      </c>
      <c r="K73" s="3"/>
      <c r="L73" s="3"/>
    </row>
    <row r="74" spans="1:12">
      <c r="A74" s="7" t="s">
        <v>186</v>
      </c>
      <c r="B74" s="7" t="s">
        <v>187</v>
      </c>
      <c r="C74" s="7" t="s">
        <v>62</v>
      </c>
      <c r="D74" s="14">
        <v>34</v>
      </c>
      <c r="E74" s="14"/>
      <c r="F74" s="14">
        <f t="shared" si="10"/>
        <v>0</v>
      </c>
      <c r="G74" s="14"/>
      <c r="H74" s="14">
        <f t="shared" si="11"/>
        <v>0</v>
      </c>
      <c r="I74" s="14">
        <f t="shared" si="12"/>
        <v>0</v>
      </c>
      <c r="J74" s="14">
        <f t="shared" si="13"/>
        <v>0</v>
      </c>
      <c r="K74" s="3"/>
      <c r="L74" s="3"/>
    </row>
    <row r="75" spans="1:12">
      <c r="A75" s="7" t="s">
        <v>188</v>
      </c>
      <c r="B75" s="7" t="s">
        <v>189</v>
      </c>
      <c r="C75" s="7" t="s">
        <v>62</v>
      </c>
      <c r="D75" s="14">
        <v>2</v>
      </c>
      <c r="E75" s="14"/>
      <c r="F75" s="14">
        <f t="shared" si="10"/>
        <v>0</v>
      </c>
      <c r="G75" s="14"/>
      <c r="H75" s="14">
        <f t="shared" si="11"/>
        <v>0</v>
      </c>
      <c r="I75" s="14">
        <f t="shared" si="12"/>
        <v>0</v>
      </c>
      <c r="J75" s="14">
        <f t="shared" si="13"/>
        <v>0</v>
      </c>
      <c r="K75" s="3"/>
      <c r="L75" s="3"/>
    </row>
    <row r="76" spans="1:12">
      <c r="A76" s="15" t="s">
        <v>15</v>
      </c>
      <c r="B76" s="15" t="s">
        <v>190</v>
      </c>
      <c r="C76" s="15" t="s">
        <v>15</v>
      </c>
      <c r="D76" s="16"/>
      <c r="E76" s="16"/>
      <c r="F76" s="16"/>
      <c r="G76" s="16"/>
      <c r="H76" s="16"/>
      <c r="I76" s="16"/>
      <c r="J76" s="16"/>
      <c r="K76" s="3"/>
      <c r="L76" s="3"/>
    </row>
    <row r="77" spans="1:12">
      <c r="A77" s="7" t="s">
        <v>191</v>
      </c>
      <c r="B77" s="7" t="s">
        <v>192</v>
      </c>
      <c r="C77" s="7" t="s">
        <v>62</v>
      </c>
      <c r="D77" s="14">
        <v>1</v>
      </c>
      <c r="E77" s="14"/>
      <c r="F77" s="14">
        <f>D77*E77</f>
        <v>0</v>
      </c>
      <c r="G77" s="14"/>
      <c r="H77" s="14">
        <f>D77*G77</f>
        <v>0</v>
      </c>
      <c r="I77" s="14">
        <f>E77+G77</f>
        <v>0</v>
      </c>
      <c r="J77" s="14">
        <f>F77+H77</f>
        <v>0</v>
      </c>
      <c r="K77" s="3"/>
      <c r="L77" s="3"/>
    </row>
    <row r="78" spans="1:12">
      <c r="A78" s="15" t="s">
        <v>15</v>
      </c>
      <c r="B78" s="15" t="s">
        <v>193</v>
      </c>
      <c r="C78" s="15" t="s">
        <v>15</v>
      </c>
      <c r="D78" s="16"/>
      <c r="E78" s="16"/>
      <c r="F78" s="16"/>
      <c r="G78" s="16"/>
      <c r="H78" s="16"/>
      <c r="I78" s="16"/>
      <c r="J78" s="16"/>
      <c r="K78" s="3"/>
      <c r="L78" s="3"/>
    </row>
    <row r="79" spans="1:12">
      <c r="A79" s="7" t="s">
        <v>194</v>
      </c>
      <c r="B79" s="7" t="s">
        <v>195</v>
      </c>
      <c r="C79" s="7" t="s">
        <v>62</v>
      </c>
      <c r="D79" s="14">
        <v>12</v>
      </c>
      <c r="E79" s="14"/>
      <c r="F79" s="14">
        <f>D79*E79</f>
        <v>0</v>
      </c>
      <c r="G79" s="14"/>
      <c r="H79" s="14">
        <f>D79*G79</f>
        <v>0</v>
      </c>
      <c r="I79" s="14">
        <f>E79+G79</f>
        <v>0</v>
      </c>
      <c r="J79" s="14">
        <f>F79+H79</f>
        <v>0</v>
      </c>
      <c r="K79" s="3"/>
      <c r="L79" s="3"/>
    </row>
    <row r="80" spans="1:12">
      <c r="A80" s="15" t="s">
        <v>15</v>
      </c>
      <c r="B80" s="15" t="s">
        <v>196</v>
      </c>
      <c r="C80" s="15" t="s">
        <v>15</v>
      </c>
      <c r="D80" s="16"/>
      <c r="E80" s="16"/>
      <c r="F80" s="16"/>
      <c r="G80" s="16"/>
      <c r="H80" s="16"/>
      <c r="I80" s="16"/>
      <c r="J80" s="16"/>
      <c r="K80" s="3"/>
      <c r="L80" s="3"/>
    </row>
    <row r="81" spans="1:12">
      <c r="A81" s="7" t="s">
        <v>197</v>
      </c>
      <c r="B81" s="7" t="s">
        <v>198</v>
      </c>
      <c r="C81" s="7" t="s">
        <v>62</v>
      </c>
      <c r="D81" s="14">
        <v>2</v>
      </c>
      <c r="E81" s="14"/>
      <c r="F81" s="14">
        <f>D81*E81</f>
        <v>0</v>
      </c>
      <c r="G81" s="14"/>
      <c r="H81" s="14">
        <f>D81*G81</f>
        <v>0</v>
      </c>
      <c r="I81" s="14">
        <f>E81+G81</f>
        <v>0</v>
      </c>
      <c r="J81" s="14">
        <f>F81+H81</f>
        <v>0</v>
      </c>
      <c r="K81" s="3"/>
      <c r="L81" s="3"/>
    </row>
    <row r="82" spans="1:12">
      <c r="A82" s="7" t="s">
        <v>199</v>
      </c>
      <c r="B82" s="7" t="s">
        <v>200</v>
      </c>
      <c r="C82" s="7" t="s">
        <v>62</v>
      </c>
      <c r="D82" s="14">
        <v>1</v>
      </c>
      <c r="E82" s="14"/>
      <c r="F82" s="14">
        <f>D82*E82</f>
        <v>0</v>
      </c>
      <c r="G82" s="14"/>
      <c r="H82" s="14">
        <f>D82*G82</f>
        <v>0</v>
      </c>
      <c r="I82" s="14">
        <f>E82+G82</f>
        <v>0</v>
      </c>
      <c r="J82" s="14">
        <f>F82+H82</f>
        <v>0</v>
      </c>
      <c r="K82" s="3"/>
      <c r="L82" s="3"/>
    </row>
    <row r="83" spans="1:12">
      <c r="A83" s="15" t="s">
        <v>15</v>
      </c>
      <c r="B83" s="15" t="s">
        <v>201</v>
      </c>
      <c r="C83" s="15" t="s">
        <v>15</v>
      </c>
      <c r="D83" s="16"/>
      <c r="E83" s="16"/>
      <c r="F83" s="16"/>
      <c r="G83" s="16"/>
      <c r="H83" s="16"/>
      <c r="I83" s="16"/>
      <c r="J83" s="16"/>
      <c r="K83" s="3"/>
      <c r="L83" s="3"/>
    </row>
    <row r="84" spans="1:12">
      <c r="A84" s="7" t="s">
        <v>202</v>
      </c>
      <c r="B84" s="7" t="s">
        <v>203</v>
      </c>
      <c r="C84" s="7" t="s">
        <v>62</v>
      </c>
      <c r="D84" s="14">
        <v>3</v>
      </c>
      <c r="E84" s="14"/>
      <c r="F84" s="14">
        <f>D84*E84</f>
        <v>0</v>
      </c>
      <c r="G84" s="14"/>
      <c r="H84" s="14">
        <f>D84*G84</f>
        <v>0</v>
      </c>
      <c r="I84" s="14">
        <f>E84+G84</f>
        <v>0</v>
      </c>
      <c r="J84" s="14">
        <f>F84+H84</f>
        <v>0</v>
      </c>
      <c r="K84" s="3"/>
      <c r="L84" s="3"/>
    </row>
    <row r="85" spans="1:12">
      <c r="A85" s="15" t="s">
        <v>15</v>
      </c>
      <c r="B85" s="15" t="s">
        <v>204</v>
      </c>
      <c r="C85" s="15" t="s">
        <v>15</v>
      </c>
      <c r="D85" s="16"/>
      <c r="E85" s="16"/>
      <c r="F85" s="16"/>
      <c r="G85" s="16"/>
      <c r="H85" s="16"/>
      <c r="I85" s="16"/>
      <c r="J85" s="16"/>
      <c r="K85" s="3"/>
      <c r="L85" s="3"/>
    </row>
    <row r="86" spans="1:12">
      <c r="A86" s="7" t="s">
        <v>205</v>
      </c>
      <c r="B86" s="7" t="s">
        <v>206</v>
      </c>
      <c r="C86" s="7" t="s">
        <v>62</v>
      </c>
      <c r="D86" s="14">
        <v>1</v>
      </c>
      <c r="E86" s="14"/>
      <c r="F86" s="14">
        <f>D86*E86</f>
        <v>0</v>
      </c>
      <c r="G86" s="14"/>
      <c r="H86" s="14">
        <f>D86*G86</f>
        <v>0</v>
      </c>
      <c r="I86" s="14">
        <f>E86+G86</f>
        <v>0</v>
      </c>
      <c r="J86" s="14">
        <f>F86+H86</f>
        <v>0</v>
      </c>
      <c r="K86" s="3"/>
      <c r="L86" s="3"/>
    </row>
    <row r="87" spans="1:12">
      <c r="A87" s="15" t="s">
        <v>15</v>
      </c>
      <c r="B87" s="15" t="s">
        <v>207</v>
      </c>
      <c r="C87" s="15" t="s">
        <v>15</v>
      </c>
      <c r="D87" s="16"/>
      <c r="E87" s="16"/>
      <c r="F87" s="16"/>
      <c r="G87" s="16"/>
      <c r="H87" s="16"/>
      <c r="I87" s="16"/>
      <c r="J87" s="16"/>
      <c r="K87" s="3"/>
      <c r="L87" s="3"/>
    </row>
    <row r="88" spans="1:12">
      <c r="A88" s="15" t="s">
        <v>15</v>
      </c>
      <c r="B88" s="15" t="s">
        <v>208</v>
      </c>
      <c r="C88" s="15" t="s">
        <v>15</v>
      </c>
      <c r="D88" s="16"/>
      <c r="E88" s="16"/>
      <c r="F88" s="16"/>
      <c r="G88" s="16"/>
      <c r="H88" s="16"/>
      <c r="I88" s="16"/>
      <c r="J88" s="16"/>
      <c r="K88" s="3"/>
      <c r="L88" s="3"/>
    </row>
    <row r="89" spans="1:12">
      <c r="A89" s="7" t="s">
        <v>209</v>
      </c>
      <c r="B89" s="7" t="s">
        <v>210</v>
      </c>
      <c r="C89" s="7" t="s">
        <v>62</v>
      </c>
      <c r="D89" s="14">
        <v>3</v>
      </c>
      <c r="E89" s="14"/>
      <c r="F89" s="14">
        <f>D89*E89</f>
        <v>0</v>
      </c>
      <c r="G89" s="14"/>
      <c r="H89" s="14">
        <f>D89*G89</f>
        <v>0</v>
      </c>
      <c r="I89" s="14">
        <f>E89+G89</f>
        <v>0</v>
      </c>
      <c r="J89" s="14">
        <f>F89+H89</f>
        <v>0</v>
      </c>
      <c r="K89" s="3"/>
      <c r="L89" s="3"/>
    </row>
    <row r="90" spans="1:12">
      <c r="A90" s="15" t="s">
        <v>15</v>
      </c>
      <c r="B90" s="15" t="s">
        <v>211</v>
      </c>
      <c r="C90" s="15" t="s">
        <v>15</v>
      </c>
      <c r="D90" s="16"/>
      <c r="E90" s="16"/>
      <c r="F90" s="16"/>
      <c r="G90" s="16"/>
      <c r="H90" s="16"/>
      <c r="I90" s="16"/>
      <c r="J90" s="16"/>
      <c r="K90" s="3"/>
      <c r="L90" s="3"/>
    </row>
    <row r="91" spans="1:12">
      <c r="A91" s="7" t="s">
        <v>212</v>
      </c>
      <c r="B91" s="7" t="s">
        <v>213</v>
      </c>
      <c r="C91" s="7" t="s">
        <v>80</v>
      </c>
      <c r="D91" s="14">
        <v>300</v>
      </c>
      <c r="E91" s="14"/>
      <c r="F91" s="14">
        <f>D91*E91</f>
        <v>0</v>
      </c>
      <c r="G91" s="14"/>
      <c r="H91" s="14">
        <f>D91*G91</f>
        <v>0</v>
      </c>
      <c r="I91" s="14">
        <f t="shared" ref="I91:J95" si="14">E91+G91</f>
        <v>0</v>
      </c>
      <c r="J91" s="14">
        <f t="shared" si="14"/>
        <v>0</v>
      </c>
      <c r="K91" s="3"/>
      <c r="L91" s="3"/>
    </row>
    <row r="92" spans="1:12">
      <c r="A92" s="7" t="s">
        <v>214</v>
      </c>
      <c r="B92" s="7" t="s">
        <v>215</v>
      </c>
      <c r="C92" s="7" t="s">
        <v>80</v>
      </c>
      <c r="D92" s="14">
        <v>160</v>
      </c>
      <c r="E92" s="14"/>
      <c r="F92" s="14">
        <f>D92*E92</f>
        <v>0</v>
      </c>
      <c r="G92" s="14"/>
      <c r="H92" s="14">
        <f>D92*G92</f>
        <v>0</v>
      </c>
      <c r="I92" s="14">
        <f t="shared" si="14"/>
        <v>0</v>
      </c>
      <c r="J92" s="14">
        <f t="shared" si="14"/>
        <v>0</v>
      </c>
      <c r="K92" s="3"/>
      <c r="L92" s="3"/>
    </row>
    <row r="93" spans="1:12">
      <c r="A93" s="7" t="s">
        <v>216</v>
      </c>
      <c r="B93" s="7" t="s">
        <v>217</v>
      </c>
      <c r="C93" s="7" t="s">
        <v>80</v>
      </c>
      <c r="D93" s="14">
        <v>40</v>
      </c>
      <c r="E93" s="14"/>
      <c r="F93" s="14">
        <f>D93*E93</f>
        <v>0</v>
      </c>
      <c r="G93" s="14"/>
      <c r="H93" s="14">
        <f>D93*G93</f>
        <v>0</v>
      </c>
      <c r="I93" s="14">
        <f t="shared" si="14"/>
        <v>0</v>
      </c>
      <c r="J93" s="14">
        <f t="shared" si="14"/>
        <v>0</v>
      </c>
      <c r="K93" s="3"/>
      <c r="L93" s="3"/>
    </row>
    <row r="94" spans="1:12">
      <c r="A94" s="7" t="s">
        <v>218</v>
      </c>
      <c r="B94" s="7" t="s">
        <v>219</v>
      </c>
      <c r="C94" s="7" t="s">
        <v>80</v>
      </c>
      <c r="D94" s="14">
        <v>20</v>
      </c>
      <c r="E94" s="14"/>
      <c r="F94" s="14">
        <f>D94*E94</f>
        <v>0</v>
      </c>
      <c r="G94" s="14"/>
      <c r="H94" s="14">
        <f>D94*G94</f>
        <v>0</v>
      </c>
      <c r="I94" s="14">
        <f t="shared" si="14"/>
        <v>0</v>
      </c>
      <c r="J94" s="14">
        <f t="shared" si="14"/>
        <v>0</v>
      </c>
      <c r="K94" s="3"/>
      <c r="L94" s="3"/>
    </row>
    <row r="95" spans="1:12">
      <c r="A95" s="7" t="s">
        <v>220</v>
      </c>
      <c r="B95" s="7" t="s">
        <v>221</v>
      </c>
      <c r="C95" s="7" t="s">
        <v>80</v>
      </c>
      <c r="D95" s="14">
        <v>40</v>
      </c>
      <c r="E95" s="14"/>
      <c r="F95" s="14">
        <f>D95*E95</f>
        <v>0</v>
      </c>
      <c r="G95" s="14"/>
      <c r="H95" s="14">
        <f>D95*G95</f>
        <v>0</v>
      </c>
      <c r="I95" s="14">
        <f t="shared" si="14"/>
        <v>0</v>
      </c>
      <c r="J95" s="14">
        <f t="shared" si="14"/>
        <v>0</v>
      </c>
      <c r="K95" s="3"/>
      <c r="L95" s="3"/>
    </row>
    <row r="96" spans="1:12">
      <c r="A96" s="15" t="s">
        <v>15</v>
      </c>
      <c r="B96" s="15" t="s">
        <v>222</v>
      </c>
      <c r="C96" s="15" t="s">
        <v>15</v>
      </c>
      <c r="D96" s="16"/>
      <c r="E96" s="16"/>
      <c r="F96" s="16"/>
      <c r="G96" s="16"/>
      <c r="H96" s="16"/>
      <c r="I96" s="16"/>
      <c r="J96" s="16"/>
      <c r="K96" s="3"/>
      <c r="L96" s="3"/>
    </row>
    <row r="97" spans="1:12">
      <c r="A97" s="7" t="s">
        <v>223</v>
      </c>
      <c r="B97" s="7" t="s">
        <v>224</v>
      </c>
      <c r="C97" s="7" t="s">
        <v>80</v>
      </c>
      <c r="D97" s="14">
        <v>102</v>
      </c>
      <c r="E97" s="14"/>
      <c r="F97" s="14">
        <f>D97*E97</f>
        <v>0</v>
      </c>
      <c r="G97" s="14"/>
      <c r="H97" s="14">
        <f>D97*G97</f>
        <v>0</v>
      </c>
      <c r="I97" s="14">
        <f t="shared" ref="I97:J99" si="15">E97+G97</f>
        <v>0</v>
      </c>
      <c r="J97" s="14">
        <f t="shared" si="15"/>
        <v>0</v>
      </c>
      <c r="K97" s="3"/>
      <c r="L97" s="3"/>
    </row>
    <row r="98" spans="1:12">
      <c r="A98" s="7" t="s">
        <v>225</v>
      </c>
      <c r="B98" s="7" t="s">
        <v>226</v>
      </c>
      <c r="C98" s="7" t="s">
        <v>80</v>
      </c>
      <c r="D98" s="14">
        <v>206</v>
      </c>
      <c r="E98" s="14"/>
      <c r="F98" s="14">
        <f>D98*E98</f>
        <v>0</v>
      </c>
      <c r="G98" s="14"/>
      <c r="H98" s="14">
        <f>D98*G98</f>
        <v>0</v>
      </c>
      <c r="I98" s="14">
        <f t="shared" si="15"/>
        <v>0</v>
      </c>
      <c r="J98" s="14">
        <f t="shared" si="15"/>
        <v>0</v>
      </c>
      <c r="K98" s="3"/>
      <c r="L98" s="3"/>
    </row>
    <row r="99" spans="1:12">
      <c r="A99" s="7" t="s">
        <v>227</v>
      </c>
      <c r="B99" s="7" t="s">
        <v>228</v>
      </c>
      <c r="C99" s="7" t="s">
        <v>80</v>
      </c>
      <c r="D99" s="14">
        <v>23</v>
      </c>
      <c r="E99" s="14"/>
      <c r="F99" s="14">
        <f>D99*E99</f>
        <v>0</v>
      </c>
      <c r="G99" s="14"/>
      <c r="H99" s="14">
        <f>D99*G99</f>
        <v>0</v>
      </c>
      <c r="I99" s="14">
        <f t="shared" si="15"/>
        <v>0</v>
      </c>
      <c r="J99" s="14">
        <f t="shared" si="15"/>
        <v>0</v>
      </c>
      <c r="K99" s="3"/>
      <c r="L99" s="3"/>
    </row>
    <row r="100" spans="1:12">
      <c r="A100" s="15" t="s">
        <v>15</v>
      </c>
      <c r="B100" s="15" t="s">
        <v>229</v>
      </c>
      <c r="C100" s="15" t="s">
        <v>15</v>
      </c>
      <c r="D100" s="16"/>
      <c r="E100" s="16"/>
      <c r="F100" s="16"/>
      <c r="G100" s="16"/>
      <c r="H100" s="16"/>
      <c r="I100" s="16"/>
      <c r="J100" s="16"/>
      <c r="K100" s="3"/>
      <c r="L100" s="3"/>
    </row>
    <row r="101" spans="1:12">
      <c r="A101" s="7" t="s">
        <v>230</v>
      </c>
      <c r="B101" s="7" t="s">
        <v>231</v>
      </c>
      <c r="C101" s="7" t="s">
        <v>80</v>
      </c>
      <c r="D101" s="14">
        <v>100</v>
      </c>
      <c r="E101" s="14"/>
      <c r="F101" s="14">
        <f>D101*E101</f>
        <v>0</v>
      </c>
      <c r="G101" s="14"/>
      <c r="H101" s="14">
        <f>D101*G101</f>
        <v>0</v>
      </c>
      <c r="I101" s="14">
        <f>E101+G101</f>
        <v>0</v>
      </c>
      <c r="J101" s="14">
        <f>F101+H101</f>
        <v>0</v>
      </c>
      <c r="K101" s="3"/>
      <c r="L101" s="3"/>
    </row>
    <row r="102" spans="1:12">
      <c r="A102" s="7" t="s">
        <v>232</v>
      </c>
      <c r="B102" s="7" t="s">
        <v>233</v>
      </c>
      <c r="C102" s="7" t="s">
        <v>80</v>
      </c>
      <c r="D102" s="14">
        <v>20</v>
      </c>
      <c r="E102" s="14"/>
      <c r="F102" s="14">
        <f>D102*E102</f>
        <v>0</v>
      </c>
      <c r="G102" s="14"/>
      <c r="H102" s="14">
        <f>D102*G102</f>
        <v>0</v>
      </c>
      <c r="I102" s="14">
        <f>E102+G102</f>
        <v>0</v>
      </c>
      <c r="J102" s="14">
        <f>F102+H102</f>
        <v>0</v>
      </c>
      <c r="K102" s="3"/>
      <c r="L102" s="3"/>
    </row>
    <row r="103" spans="1:12">
      <c r="A103" s="15" t="s">
        <v>15</v>
      </c>
      <c r="B103" s="15" t="s">
        <v>234</v>
      </c>
      <c r="C103" s="15" t="s">
        <v>15</v>
      </c>
      <c r="D103" s="16"/>
      <c r="E103" s="16"/>
      <c r="F103" s="16"/>
      <c r="G103" s="16"/>
      <c r="H103" s="16"/>
      <c r="I103" s="16"/>
      <c r="J103" s="16"/>
      <c r="K103" s="3"/>
      <c r="L103" s="3"/>
    </row>
    <row r="104" spans="1:12">
      <c r="A104" s="7" t="s">
        <v>235</v>
      </c>
      <c r="B104" s="7" t="s">
        <v>236</v>
      </c>
      <c r="C104" s="7" t="s">
        <v>62</v>
      </c>
      <c r="D104" s="14">
        <v>32</v>
      </c>
      <c r="E104" s="14"/>
      <c r="F104" s="14">
        <f>D104*E104</f>
        <v>0</v>
      </c>
      <c r="G104" s="14"/>
      <c r="H104" s="14">
        <f>D104*G104</f>
        <v>0</v>
      </c>
      <c r="I104" s="14">
        <f>E104+G104</f>
        <v>0</v>
      </c>
      <c r="J104" s="14">
        <f>F104+H104</f>
        <v>0</v>
      </c>
      <c r="K104" s="3"/>
      <c r="L104" s="3"/>
    </row>
    <row r="105" spans="1:12">
      <c r="A105" s="7" t="s">
        <v>237</v>
      </c>
      <c r="B105" s="7" t="s">
        <v>238</v>
      </c>
      <c r="C105" s="7" t="s">
        <v>62</v>
      </c>
      <c r="D105" s="14">
        <v>6</v>
      </c>
      <c r="E105" s="14"/>
      <c r="F105" s="14">
        <f>D105*E105</f>
        <v>0</v>
      </c>
      <c r="G105" s="14"/>
      <c r="H105" s="14">
        <f>D105*G105</f>
        <v>0</v>
      </c>
      <c r="I105" s="14">
        <f>E105+G105</f>
        <v>0</v>
      </c>
      <c r="J105" s="14">
        <f>F105+H105</f>
        <v>0</v>
      </c>
      <c r="K105" s="3"/>
      <c r="L105" s="3"/>
    </row>
    <row r="106" spans="1:12">
      <c r="A106" s="15" t="s">
        <v>15</v>
      </c>
      <c r="B106" s="15" t="s">
        <v>239</v>
      </c>
      <c r="C106" s="15" t="s">
        <v>15</v>
      </c>
      <c r="D106" s="16"/>
      <c r="E106" s="16"/>
      <c r="F106" s="16"/>
      <c r="G106" s="16"/>
      <c r="H106" s="16"/>
      <c r="I106" s="16"/>
      <c r="J106" s="16"/>
      <c r="K106" s="3"/>
      <c r="L106" s="3"/>
    </row>
    <row r="107" spans="1:12">
      <c r="A107" s="7" t="s">
        <v>240</v>
      </c>
      <c r="B107" s="7" t="s">
        <v>241</v>
      </c>
      <c r="C107" s="7" t="s">
        <v>62</v>
      </c>
      <c r="D107" s="14">
        <v>6</v>
      </c>
      <c r="E107" s="14"/>
      <c r="F107" s="14">
        <f>D107*E107</f>
        <v>0</v>
      </c>
      <c r="G107" s="14"/>
      <c r="H107" s="14">
        <f>D107*G107</f>
        <v>0</v>
      </c>
      <c r="I107" s="14">
        <f>E107+G107</f>
        <v>0</v>
      </c>
      <c r="J107" s="14">
        <f>F107+H107</f>
        <v>0</v>
      </c>
      <c r="K107" s="3"/>
      <c r="L107" s="3"/>
    </row>
    <row r="108" spans="1:12">
      <c r="A108" s="15" t="s">
        <v>15</v>
      </c>
      <c r="B108" s="15" t="s">
        <v>242</v>
      </c>
      <c r="C108" s="15" t="s">
        <v>15</v>
      </c>
      <c r="D108" s="16"/>
      <c r="E108" s="16"/>
      <c r="F108" s="16"/>
      <c r="G108" s="16"/>
      <c r="H108" s="16"/>
      <c r="I108" s="16"/>
      <c r="J108" s="16"/>
      <c r="K108" s="3"/>
      <c r="L108" s="3"/>
    </row>
    <row r="109" spans="1:12">
      <c r="A109" s="7" t="s">
        <v>243</v>
      </c>
      <c r="B109" s="7" t="s">
        <v>244</v>
      </c>
      <c r="C109" s="7" t="s">
        <v>62</v>
      </c>
      <c r="D109" s="14">
        <v>6</v>
      </c>
      <c r="E109" s="14"/>
      <c r="F109" s="14">
        <f>D109*E109</f>
        <v>0</v>
      </c>
      <c r="G109" s="14"/>
      <c r="H109" s="14">
        <f>D109*G109</f>
        <v>0</v>
      </c>
      <c r="I109" s="14">
        <f>E109+G109</f>
        <v>0</v>
      </c>
      <c r="J109" s="14">
        <f>F109+H109</f>
        <v>0</v>
      </c>
      <c r="K109" s="3"/>
      <c r="L109" s="3"/>
    </row>
    <row r="110" spans="1:12">
      <c r="A110" s="7" t="s">
        <v>245</v>
      </c>
      <c r="B110" s="7" t="s">
        <v>246</v>
      </c>
      <c r="C110" s="7" t="s">
        <v>62</v>
      </c>
      <c r="D110" s="14">
        <v>6</v>
      </c>
      <c r="E110" s="14"/>
      <c r="F110" s="14">
        <f>D110*E110</f>
        <v>0</v>
      </c>
      <c r="G110" s="14"/>
      <c r="H110" s="14">
        <f>D110*G110</f>
        <v>0</v>
      </c>
      <c r="I110" s="14">
        <f>E110+G110</f>
        <v>0</v>
      </c>
      <c r="J110" s="14">
        <f>F110+H110</f>
        <v>0</v>
      </c>
      <c r="K110" s="3"/>
      <c r="L110" s="3"/>
    </row>
    <row r="111" spans="1:12">
      <c r="A111" s="15" t="s">
        <v>15</v>
      </c>
      <c r="B111" s="15" t="s">
        <v>247</v>
      </c>
      <c r="C111" s="15" t="s">
        <v>15</v>
      </c>
      <c r="D111" s="16"/>
      <c r="E111" s="16"/>
      <c r="F111" s="16"/>
      <c r="G111" s="16"/>
      <c r="H111" s="16"/>
      <c r="I111" s="16"/>
      <c r="J111" s="16"/>
      <c r="K111" s="3"/>
      <c r="L111" s="3"/>
    </row>
    <row r="112" spans="1:12">
      <c r="A112" s="7" t="s">
        <v>248</v>
      </c>
      <c r="B112" s="7" t="s">
        <v>249</v>
      </c>
      <c r="C112" s="7" t="s">
        <v>62</v>
      </c>
      <c r="D112" s="14">
        <v>1</v>
      </c>
      <c r="E112" s="14"/>
      <c r="F112" s="14">
        <f>D112*E112</f>
        <v>0</v>
      </c>
      <c r="G112" s="14"/>
      <c r="H112" s="14">
        <f>D112*G112</f>
        <v>0</v>
      </c>
      <c r="I112" s="14">
        <f>E112+G112</f>
        <v>0</v>
      </c>
      <c r="J112" s="14">
        <f>F112+H112</f>
        <v>0</v>
      </c>
      <c r="K112" s="3"/>
      <c r="L112" s="3"/>
    </row>
    <row r="113" spans="1:12">
      <c r="A113" s="15" t="s">
        <v>15</v>
      </c>
      <c r="B113" s="15" t="s">
        <v>250</v>
      </c>
      <c r="C113" s="15" t="s">
        <v>15</v>
      </c>
      <c r="D113" s="16"/>
      <c r="E113" s="16"/>
      <c r="F113" s="16"/>
      <c r="G113" s="16"/>
      <c r="H113" s="16"/>
      <c r="I113" s="16"/>
      <c r="J113" s="16"/>
      <c r="K113" s="3"/>
      <c r="L113" s="3"/>
    </row>
    <row r="114" spans="1:12">
      <c r="A114" s="7" t="s">
        <v>251</v>
      </c>
      <c r="B114" s="7" t="s">
        <v>252</v>
      </c>
      <c r="C114" s="7" t="s">
        <v>62</v>
      </c>
      <c r="D114" s="14">
        <v>22</v>
      </c>
      <c r="E114" s="14"/>
      <c r="F114" s="14">
        <f>D114*E114</f>
        <v>0</v>
      </c>
      <c r="G114" s="14"/>
      <c r="H114" s="14">
        <f>D114*G114</f>
        <v>0</v>
      </c>
      <c r="I114" s="14">
        <f>E114+G114</f>
        <v>0</v>
      </c>
      <c r="J114" s="14">
        <f>F114+H114</f>
        <v>0</v>
      </c>
      <c r="K114" s="3"/>
      <c r="L114" s="3"/>
    </row>
    <row r="115" spans="1:12">
      <c r="A115" s="15" t="s">
        <v>15</v>
      </c>
      <c r="B115" s="15" t="s">
        <v>253</v>
      </c>
      <c r="C115" s="15" t="s">
        <v>15</v>
      </c>
      <c r="D115" s="16"/>
      <c r="E115" s="16"/>
      <c r="F115" s="16"/>
      <c r="G115" s="16"/>
      <c r="H115" s="16"/>
      <c r="I115" s="16"/>
      <c r="J115" s="16"/>
      <c r="K115" s="3"/>
      <c r="L115" s="3"/>
    </row>
    <row r="116" spans="1:12">
      <c r="A116" s="7" t="s">
        <v>254</v>
      </c>
      <c r="B116" s="7" t="s">
        <v>255</v>
      </c>
      <c r="C116" s="7" t="s">
        <v>62</v>
      </c>
      <c r="D116" s="14">
        <v>1</v>
      </c>
      <c r="E116" s="14"/>
      <c r="F116" s="14">
        <f>D116*E116</f>
        <v>0</v>
      </c>
      <c r="G116" s="14"/>
      <c r="H116" s="14">
        <f>D116*G116</f>
        <v>0</v>
      </c>
      <c r="I116" s="14">
        <f>E116+G116</f>
        <v>0</v>
      </c>
      <c r="J116" s="14">
        <f>F116+H116</f>
        <v>0</v>
      </c>
      <c r="K116" s="3"/>
      <c r="L116" s="3"/>
    </row>
    <row r="117" spans="1:12">
      <c r="A117" s="15" t="s">
        <v>15</v>
      </c>
      <c r="B117" s="15" t="s">
        <v>256</v>
      </c>
      <c r="C117" s="15" t="s">
        <v>15</v>
      </c>
      <c r="D117" s="16"/>
      <c r="E117" s="16"/>
      <c r="F117" s="16"/>
      <c r="G117" s="16"/>
      <c r="H117" s="16"/>
      <c r="I117" s="16"/>
      <c r="J117" s="16"/>
      <c r="K117" s="3"/>
      <c r="L117" s="3"/>
    </row>
    <row r="118" spans="1:12">
      <c r="A118" s="15" t="s">
        <v>15</v>
      </c>
      <c r="B118" s="15" t="s">
        <v>257</v>
      </c>
      <c r="C118" s="15" t="s">
        <v>15</v>
      </c>
      <c r="D118" s="16"/>
      <c r="E118" s="16"/>
      <c r="F118" s="16"/>
      <c r="G118" s="16"/>
      <c r="H118" s="16"/>
      <c r="I118" s="16"/>
      <c r="J118" s="16"/>
      <c r="K118" s="3"/>
      <c r="L118" s="3"/>
    </row>
    <row r="119" spans="1:12">
      <c r="A119" s="7" t="s">
        <v>258</v>
      </c>
      <c r="B119" s="7" t="s">
        <v>259</v>
      </c>
      <c r="C119" s="7" t="s">
        <v>62</v>
      </c>
      <c r="D119" s="14">
        <v>14</v>
      </c>
      <c r="E119" s="14"/>
      <c r="F119" s="14">
        <f>D119*E119</f>
        <v>0</v>
      </c>
      <c r="G119" s="14"/>
      <c r="H119" s="14">
        <f>D119*G119</f>
        <v>0</v>
      </c>
      <c r="I119" s="14">
        <f t="shared" ref="I119:J121" si="16">E119+G119</f>
        <v>0</v>
      </c>
      <c r="J119" s="14">
        <f t="shared" si="16"/>
        <v>0</v>
      </c>
      <c r="K119" s="3"/>
      <c r="L119" s="3"/>
    </row>
    <row r="120" spans="1:12">
      <c r="A120" s="7" t="s">
        <v>260</v>
      </c>
      <c r="B120" s="7" t="s">
        <v>261</v>
      </c>
      <c r="C120" s="7" t="s">
        <v>62</v>
      </c>
      <c r="D120" s="14">
        <v>10</v>
      </c>
      <c r="E120" s="14"/>
      <c r="F120" s="14">
        <f>D120*E120</f>
        <v>0</v>
      </c>
      <c r="G120" s="14"/>
      <c r="H120" s="14">
        <f>D120*G120</f>
        <v>0</v>
      </c>
      <c r="I120" s="14">
        <f t="shared" si="16"/>
        <v>0</v>
      </c>
      <c r="J120" s="14">
        <f t="shared" si="16"/>
        <v>0</v>
      </c>
      <c r="K120" s="3"/>
      <c r="L120" s="3"/>
    </row>
    <row r="121" spans="1:12">
      <c r="A121" s="7" t="s">
        <v>262</v>
      </c>
      <c r="B121" s="7" t="s">
        <v>263</v>
      </c>
      <c r="C121" s="7" t="s">
        <v>62</v>
      </c>
      <c r="D121" s="14">
        <v>24</v>
      </c>
      <c r="E121" s="14"/>
      <c r="F121" s="14">
        <f>D121*E121</f>
        <v>0</v>
      </c>
      <c r="G121" s="14"/>
      <c r="H121" s="14">
        <f>D121*G121</f>
        <v>0</v>
      </c>
      <c r="I121" s="14">
        <f t="shared" si="16"/>
        <v>0</v>
      </c>
      <c r="J121" s="14">
        <f t="shared" si="16"/>
        <v>0</v>
      </c>
      <c r="K121" s="3"/>
      <c r="L121" s="3"/>
    </row>
    <row r="122" spans="1:12">
      <c r="A122" s="15" t="s">
        <v>15</v>
      </c>
      <c r="B122" s="15" t="s">
        <v>264</v>
      </c>
      <c r="C122" s="15" t="s">
        <v>15</v>
      </c>
      <c r="D122" s="16"/>
      <c r="E122" s="16"/>
      <c r="F122" s="16"/>
      <c r="G122" s="16"/>
      <c r="H122" s="16"/>
      <c r="I122" s="16"/>
      <c r="J122" s="16"/>
      <c r="K122" s="3"/>
      <c r="L122" s="3"/>
    </row>
    <row r="123" spans="1:12">
      <c r="A123" s="15" t="s">
        <v>15</v>
      </c>
      <c r="B123" s="15" t="s">
        <v>265</v>
      </c>
      <c r="C123" s="15" t="s">
        <v>15</v>
      </c>
      <c r="D123" s="16"/>
      <c r="E123" s="16"/>
      <c r="F123" s="16"/>
      <c r="G123" s="16"/>
      <c r="H123" s="16"/>
      <c r="I123" s="16"/>
      <c r="J123" s="16"/>
      <c r="K123" s="3"/>
      <c r="L123" s="3"/>
    </row>
    <row r="124" spans="1:12">
      <c r="A124" s="7" t="s">
        <v>266</v>
      </c>
      <c r="B124" s="7" t="s">
        <v>267</v>
      </c>
      <c r="C124" s="7" t="s">
        <v>62</v>
      </c>
      <c r="D124" s="14">
        <v>4</v>
      </c>
      <c r="E124" s="14"/>
      <c r="F124" s="14">
        <f>D124*E124</f>
        <v>0</v>
      </c>
      <c r="G124" s="14"/>
      <c r="H124" s="14">
        <f>D124*G124</f>
        <v>0</v>
      </c>
      <c r="I124" s="14">
        <f>E124+G124</f>
        <v>0</v>
      </c>
      <c r="J124" s="14">
        <f>F124+H124</f>
        <v>0</v>
      </c>
      <c r="K124" s="3"/>
      <c r="L124" s="3"/>
    </row>
    <row r="125" spans="1:12">
      <c r="A125" s="18" t="s">
        <v>15</v>
      </c>
      <c r="B125" s="18" t="s">
        <v>268</v>
      </c>
      <c r="C125" s="18" t="s">
        <v>15</v>
      </c>
      <c r="D125" s="19"/>
      <c r="E125" s="19"/>
      <c r="F125" s="19"/>
      <c r="G125" s="19"/>
      <c r="H125" s="19"/>
      <c r="I125" s="19"/>
      <c r="J125" s="19"/>
      <c r="K125" s="3"/>
      <c r="L125" s="3"/>
    </row>
    <row r="126" spans="1:12">
      <c r="A126" s="7" t="s">
        <v>269</v>
      </c>
      <c r="B126" s="7" t="s">
        <v>270</v>
      </c>
      <c r="C126" s="7" t="s">
        <v>62</v>
      </c>
      <c r="D126" s="14">
        <v>32</v>
      </c>
      <c r="E126" s="14"/>
      <c r="F126" s="14">
        <f>D126*E126</f>
        <v>0</v>
      </c>
      <c r="G126" s="14"/>
      <c r="H126" s="14">
        <f>D126*G126</f>
        <v>0</v>
      </c>
      <c r="I126" s="14">
        <f>E126+G126</f>
        <v>0</v>
      </c>
      <c r="J126" s="14">
        <f>F126+H126</f>
        <v>0</v>
      </c>
      <c r="K126" s="3"/>
      <c r="L126" s="3"/>
    </row>
    <row r="127" spans="1:12">
      <c r="A127" s="7" t="s">
        <v>271</v>
      </c>
      <c r="B127" s="7" t="s">
        <v>272</v>
      </c>
      <c r="C127" s="7" t="s">
        <v>62</v>
      </c>
      <c r="D127" s="14">
        <v>2</v>
      </c>
      <c r="E127" s="14"/>
      <c r="F127" s="14">
        <f>D127*E127</f>
        <v>0</v>
      </c>
      <c r="G127" s="14"/>
      <c r="H127" s="14">
        <f>D127*G127</f>
        <v>0</v>
      </c>
      <c r="I127" s="14">
        <f>E127+G127</f>
        <v>0</v>
      </c>
      <c r="J127" s="14">
        <f>F127+H127</f>
        <v>0</v>
      </c>
      <c r="K127" s="3"/>
      <c r="L127" s="3"/>
    </row>
    <row r="128" spans="1:12">
      <c r="A128" s="15" t="s">
        <v>15</v>
      </c>
      <c r="B128" s="15" t="s">
        <v>273</v>
      </c>
      <c r="C128" s="15" t="s">
        <v>15</v>
      </c>
      <c r="D128" s="16"/>
      <c r="E128" s="16"/>
      <c r="F128" s="16"/>
      <c r="G128" s="16"/>
      <c r="H128" s="16"/>
      <c r="I128" s="16"/>
      <c r="J128" s="16"/>
      <c r="K128" s="3"/>
      <c r="L128" s="3"/>
    </row>
    <row r="129" spans="1:12">
      <c r="A129" s="7" t="s">
        <v>274</v>
      </c>
      <c r="B129" s="7" t="s">
        <v>275</v>
      </c>
      <c r="C129" s="7" t="s">
        <v>62</v>
      </c>
      <c r="D129" s="14">
        <v>24</v>
      </c>
      <c r="E129" s="14"/>
      <c r="F129" s="14">
        <f>D129*E129</f>
        <v>0</v>
      </c>
      <c r="G129" s="14"/>
      <c r="H129" s="14">
        <f>D129*G129</f>
        <v>0</v>
      </c>
      <c r="I129" s="14">
        <f>E129+G129</f>
        <v>0</v>
      </c>
      <c r="J129" s="14">
        <f>F129+H129</f>
        <v>0</v>
      </c>
      <c r="K129" s="3"/>
      <c r="L129" s="3"/>
    </row>
    <row r="130" spans="1:12">
      <c r="A130" s="15" t="s">
        <v>15</v>
      </c>
      <c r="B130" s="15" t="s">
        <v>276</v>
      </c>
      <c r="C130" s="15" t="s">
        <v>15</v>
      </c>
      <c r="D130" s="16"/>
      <c r="E130" s="16"/>
      <c r="F130" s="16"/>
      <c r="G130" s="16"/>
      <c r="H130" s="16"/>
      <c r="I130" s="16"/>
      <c r="J130" s="16"/>
      <c r="K130" s="3"/>
      <c r="L130" s="3"/>
    </row>
    <row r="131" spans="1:12">
      <c r="A131" s="7" t="s">
        <v>277</v>
      </c>
      <c r="B131" s="7" t="s">
        <v>278</v>
      </c>
      <c r="C131" s="7" t="s">
        <v>279</v>
      </c>
      <c r="D131" s="14">
        <v>24</v>
      </c>
      <c r="E131" s="14"/>
      <c r="F131" s="14">
        <f>D131*E131</f>
        <v>0</v>
      </c>
      <c r="G131" s="14"/>
      <c r="H131" s="14">
        <f>D131*G131</f>
        <v>0</v>
      </c>
      <c r="I131" s="14">
        <f>E131+G131</f>
        <v>0</v>
      </c>
      <c r="J131" s="14">
        <f>F131+H131</f>
        <v>0</v>
      </c>
      <c r="K131" s="3"/>
      <c r="L131" s="3"/>
    </row>
    <row r="132" spans="1:12">
      <c r="A132" s="15" t="s">
        <v>15</v>
      </c>
      <c r="B132" s="15" t="s">
        <v>280</v>
      </c>
      <c r="C132" s="15" t="s">
        <v>15</v>
      </c>
      <c r="D132" s="16"/>
      <c r="E132" s="16"/>
      <c r="F132" s="16"/>
      <c r="G132" s="16"/>
      <c r="H132" s="16"/>
      <c r="I132" s="16"/>
      <c r="J132" s="16"/>
      <c r="K132" s="3"/>
      <c r="L132" s="3"/>
    </row>
    <row r="133" spans="1:12">
      <c r="A133" s="7" t="s">
        <v>281</v>
      </c>
      <c r="B133" s="7" t="s">
        <v>282</v>
      </c>
      <c r="C133" s="7" t="s">
        <v>80</v>
      </c>
      <c r="D133" s="14">
        <v>400</v>
      </c>
      <c r="E133" s="14"/>
      <c r="F133" s="14">
        <f>D133*E133</f>
        <v>0</v>
      </c>
      <c r="G133" s="14"/>
      <c r="H133" s="14">
        <f>D133*G133</f>
        <v>0</v>
      </c>
      <c r="I133" s="14">
        <f t="shared" ref="I133:J137" si="17">E133+G133</f>
        <v>0</v>
      </c>
      <c r="J133" s="14">
        <f t="shared" si="17"/>
        <v>0</v>
      </c>
      <c r="K133" s="3"/>
      <c r="L133" s="3"/>
    </row>
    <row r="134" spans="1:12">
      <c r="A134" s="7" t="s">
        <v>283</v>
      </c>
      <c r="B134" s="7" t="s">
        <v>284</v>
      </c>
      <c r="C134" s="7" t="s">
        <v>62</v>
      </c>
      <c r="D134" s="14">
        <v>22</v>
      </c>
      <c r="E134" s="14"/>
      <c r="F134" s="14">
        <f>D134*E134</f>
        <v>0</v>
      </c>
      <c r="G134" s="14"/>
      <c r="H134" s="14">
        <f>D134*G134</f>
        <v>0</v>
      </c>
      <c r="I134" s="14">
        <f t="shared" si="17"/>
        <v>0</v>
      </c>
      <c r="J134" s="14">
        <f t="shared" si="17"/>
        <v>0</v>
      </c>
      <c r="K134" s="3"/>
      <c r="L134" s="3"/>
    </row>
    <row r="135" spans="1:12">
      <c r="A135" s="7" t="s">
        <v>285</v>
      </c>
      <c r="B135" s="7" t="s">
        <v>286</v>
      </c>
      <c r="C135" s="7" t="s">
        <v>62</v>
      </c>
      <c r="D135" s="14">
        <v>25</v>
      </c>
      <c r="E135" s="14"/>
      <c r="F135" s="14">
        <f>D135*E135</f>
        <v>0</v>
      </c>
      <c r="G135" s="14"/>
      <c r="H135" s="14">
        <f>D135*G135</f>
        <v>0</v>
      </c>
      <c r="I135" s="14">
        <f t="shared" si="17"/>
        <v>0</v>
      </c>
      <c r="J135" s="14">
        <f t="shared" si="17"/>
        <v>0</v>
      </c>
      <c r="K135" s="3"/>
      <c r="L135" s="3"/>
    </row>
    <row r="136" spans="1:12">
      <c r="A136" s="7" t="s">
        <v>287</v>
      </c>
      <c r="B136" s="7" t="s">
        <v>288</v>
      </c>
      <c r="C136" s="7" t="s">
        <v>62</v>
      </c>
      <c r="D136" s="14">
        <v>3</v>
      </c>
      <c r="E136" s="14"/>
      <c r="F136" s="14">
        <f>D136*E136</f>
        <v>0</v>
      </c>
      <c r="G136" s="14"/>
      <c r="H136" s="14">
        <f>D136*G136</f>
        <v>0</v>
      </c>
      <c r="I136" s="14">
        <f t="shared" si="17"/>
        <v>0</v>
      </c>
      <c r="J136" s="14">
        <f t="shared" si="17"/>
        <v>0</v>
      </c>
      <c r="K136" s="3"/>
      <c r="L136" s="3"/>
    </row>
    <row r="137" spans="1:12">
      <c r="A137" s="7" t="s">
        <v>289</v>
      </c>
      <c r="B137" s="7" t="s">
        <v>290</v>
      </c>
      <c r="C137" s="7" t="s">
        <v>62</v>
      </c>
      <c r="D137" s="14">
        <v>36</v>
      </c>
      <c r="E137" s="14"/>
      <c r="F137" s="14">
        <f>D137*E137</f>
        <v>0</v>
      </c>
      <c r="G137" s="14"/>
      <c r="H137" s="14">
        <f>D137*G137</f>
        <v>0</v>
      </c>
      <c r="I137" s="14">
        <f t="shared" si="17"/>
        <v>0</v>
      </c>
      <c r="J137" s="14">
        <f t="shared" si="17"/>
        <v>0</v>
      </c>
      <c r="K137" s="3"/>
      <c r="L137" s="3"/>
    </row>
    <row r="138" spans="1:12">
      <c r="A138" s="15" t="s">
        <v>15</v>
      </c>
      <c r="B138" s="15" t="s">
        <v>291</v>
      </c>
      <c r="C138" s="15" t="s">
        <v>15</v>
      </c>
      <c r="D138" s="16"/>
      <c r="E138" s="16"/>
      <c r="F138" s="16"/>
      <c r="G138" s="16"/>
      <c r="H138" s="16"/>
      <c r="I138" s="16"/>
      <c r="J138" s="16"/>
      <c r="K138" s="3"/>
      <c r="L138" s="3"/>
    </row>
    <row r="139" spans="1:12">
      <c r="A139" s="7" t="s">
        <v>292</v>
      </c>
      <c r="B139" s="7" t="s">
        <v>293</v>
      </c>
      <c r="C139" s="7" t="s">
        <v>62</v>
      </c>
      <c r="D139" s="14">
        <v>4</v>
      </c>
      <c r="E139" s="14"/>
      <c r="F139" s="14">
        <f>D139*E139</f>
        <v>0</v>
      </c>
      <c r="G139" s="14"/>
      <c r="H139" s="14">
        <f>D139*G139</f>
        <v>0</v>
      </c>
      <c r="I139" s="14">
        <f t="shared" ref="I139:J142" si="18">E139+G139</f>
        <v>0</v>
      </c>
      <c r="J139" s="14">
        <f t="shared" si="18"/>
        <v>0</v>
      </c>
      <c r="K139" s="3"/>
      <c r="L139" s="3"/>
    </row>
    <row r="140" spans="1:12">
      <c r="A140" s="7" t="s">
        <v>294</v>
      </c>
      <c r="B140" s="7" t="s">
        <v>295</v>
      </c>
      <c r="C140" s="7" t="s">
        <v>296</v>
      </c>
      <c r="D140" s="14">
        <v>50</v>
      </c>
      <c r="E140" s="14"/>
      <c r="F140" s="14">
        <f>D140*E140</f>
        <v>0</v>
      </c>
      <c r="G140" s="14"/>
      <c r="H140" s="14">
        <f>D140*G140</f>
        <v>0</v>
      </c>
      <c r="I140" s="14">
        <f t="shared" si="18"/>
        <v>0</v>
      </c>
      <c r="J140" s="14">
        <f t="shared" si="18"/>
        <v>0</v>
      </c>
      <c r="K140" s="3"/>
      <c r="L140" s="3"/>
    </row>
    <row r="141" spans="1:12">
      <c r="A141" s="15" t="s">
        <v>15</v>
      </c>
      <c r="B141" s="15" t="s">
        <v>297</v>
      </c>
      <c r="C141" s="15" t="s">
        <v>15</v>
      </c>
      <c r="D141" s="16"/>
      <c r="E141" s="16"/>
      <c r="F141" s="16"/>
      <c r="G141" s="16"/>
      <c r="H141" s="16"/>
      <c r="I141" s="16">
        <f t="shared" si="18"/>
        <v>0</v>
      </c>
      <c r="J141" s="16">
        <f t="shared" si="18"/>
        <v>0</v>
      </c>
      <c r="K141" s="3"/>
      <c r="L141" s="3"/>
    </row>
    <row r="142" spans="1:12">
      <c r="A142" s="7" t="s">
        <v>298</v>
      </c>
      <c r="B142" s="7" t="s">
        <v>299</v>
      </c>
      <c r="C142" s="7" t="s">
        <v>62</v>
      </c>
      <c r="D142" s="14">
        <v>2</v>
      </c>
      <c r="E142" s="14"/>
      <c r="F142" s="14">
        <f>D142*E142</f>
        <v>0</v>
      </c>
      <c r="G142" s="14"/>
      <c r="H142" s="14">
        <f>D142*G142</f>
        <v>0</v>
      </c>
      <c r="I142" s="14">
        <f t="shared" si="18"/>
        <v>0</v>
      </c>
      <c r="J142" s="14">
        <f t="shared" si="18"/>
        <v>0</v>
      </c>
      <c r="K142" s="3"/>
      <c r="L142" s="3"/>
    </row>
    <row r="143" spans="1:12">
      <c r="A143" s="15" t="s">
        <v>15</v>
      </c>
      <c r="B143" s="15" t="s">
        <v>300</v>
      </c>
      <c r="C143" s="15" t="s">
        <v>15</v>
      </c>
      <c r="D143" s="16"/>
      <c r="E143" s="16"/>
      <c r="F143" s="16"/>
      <c r="G143" s="16"/>
      <c r="H143" s="16"/>
      <c r="I143" s="16"/>
      <c r="J143" s="16"/>
      <c r="K143" s="3"/>
      <c r="L143" s="3"/>
    </row>
    <row r="144" spans="1:12">
      <c r="A144" s="7" t="s">
        <v>301</v>
      </c>
      <c r="B144" s="7" t="s">
        <v>302</v>
      </c>
      <c r="C144" s="7" t="s">
        <v>279</v>
      </c>
      <c r="D144" s="14">
        <v>150</v>
      </c>
      <c r="E144" s="14"/>
      <c r="F144" s="14">
        <f>D144*E144</f>
        <v>0</v>
      </c>
      <c r="G144" s="14"/>
      <c r="H144" s="14">
        <f>D144*G144</f>
        <v>0</v>
      </c>
      <c r="I144" s="14">
        <f>E144+G144</f>
        <v>0</v>
      </c>
      <c r="J144" s="14">
        <f>F144+H144</f>
        <v>0</v>
      </c>
      <c r="K144" s="3"/>
      <c r="L144" s="3"/>
    </row>
    <row r="145" spans="1:12">
      <c r="A145" s="15" t="s">
        <v>15</v>
      </c>
      <c r="B145" s="15" t="s">
        <v>303</v>
      </c>
      <c r="C145" s="15" t="s">
        <v>15</v>
      </c>
      <c r="D145" s="16"/>
      <c r="E145" s="16"/>
      <c r="F145" s="16"/>
      <c r="G145" s="16"/>
      <c r="H145" s="16"/>
      <c r="I145" s="16"/>
      <c r="J145" s="16"/>
      <c r="K145" s="3"/>
      <c r="L145" s="3"/>
    </row>
    <row r="146" spans="1:12">
      <c r="A146" s="7" t="s">
        <v>304</v>
      </c>
      <c r="B146" s="7" t="s">
        <v>305</v>
      </c>
      <c r="C146" s="7" t="s">
        <v>306</v>
      </c>
      <c r="D146" s="14">
        <v>20</v>
      </c>
      <c r="E146" s="14"/>
      <c r="F146" s="14">
        <f>D146*E146</f>
        <v>0</v>
      </c>
      <c r="G146" s="14"/>
      <c r="H146" s="14">
        <f>D146*G146</f>
        <v>0</v>
      </c>
      <c r="I146" s="14">
        <f>E146+G146</f>
        <v>0</v>
      </c>
      <c r="J146" s="14">
        <f>F146+H146</f>
        <v>0</v>
      </c>
      <c r="K146" s="3"/>
      <c r="L146" s="3"/>
    </row>
    <row r="147" spans="1:12">
      <c r="A147" s="15" t="s">
        <v>15</v>
      </c>
      <c r="B147" s="15" t="s">
        <v>307</v>
      </c>
      <c r="C147" s="15" t="s">
        <v>15</v>
      </c>
      <c r="D147" s="16"/>
      <c r="E147" s="16"/>
      <c r="F147" s="16"/>
      <c r="G147" s="16"/>
      <c r="H147" s="16"/>
      <c r="I147" s="16"/>
      <c r="J147" s="16"/>
      <c r="K147" s="3"/>
      <c r="L147" s="3"/>
    </row>
    <row r="148" spans="1:12">
      <c r="A148" s="7" t="s">
        <v>308</v>
      </c>
      <c r="B148" s="7" t="s">
        <v>309</v>
      </c>
      <c r="C148" s="7" t="s">
        <v>80</v>
      </c>
      <c r="D148" s="14">
        <v>30</v>
      </c>
      <c r="E148" s="14"/>
      <c r="F148" s="14">
        <f>D148*E148</f>
        <v>0</v>
      </c>
      <c r="G148" s="14"/>
      <c r="H148" s="14">
        <f>D148*G148</f>
        <v>0</v>
      </c>
      <c r="I148" s="14">
        <f t="shared" ref="I148:J151" si="19">E148+G148</f>
        <v>0</v>
      </c>
      <c r="J148" s="14">
        <f t="shared" si="19"/>
        <v>0</v>
      </c>
      <c r="K148" s="3"/>
      <c r="L148" s="3"/>
    </row>
    <row r="149" spans="1:12">
      <c r="A149" s="7" t="s">
        <v>310</v>
      </c>
      <c r="B149" s="7" t="s">
        <v>311</v>
      </c>
      <c r="C149" s="7" t="s">
        <v>80</v>
      </c>
      <c r="D149" s="14">
        <v>26</v>
      </c>
      <c r="E149" s="14"/>
      <c r="F149" s="14">
        <f>D149*E149</f>
        <v>0</v>
      </c>
      <c r="G149" s="14"/>
      <c r="H149" s="14">
        <f>D149*G149</f>
        <v>0</v>
      </c>
      <c r="I149" s="14">
        <f t="shared" si="19"/>
        <v>0</v>
      </c>
      <c r="J149" s="14">
        <f t="shared" si="19"/>
        <v>0</v>
      </c>
      <c r="K149" s="3"/>
      <c r="L149" s="3"/>
    </row>
    <row r="150" spans="1:12">
      <c r="A150" s="7" t="s">
        <v>312</v>
      </c>
      <c r="B150" s="7" t="s">
        <v>313</v>
      </c>
      <c r="C150" s="7" t="s">
        <v>62</v>
      </c>
      <c r="D150" s="14">
        <v>16</v>
      </c>
      <c r="E150" s="14"/>
      <c r="F150" s="14">
        <f>D150*E150</f>
        <v>0</v>
      </c>
      <c r="G150" s="14"/>
      <c r="H150" s="14">
        <f>D150*G150</f>
        <v>0</v>
      </c>
      <c r="I150" s="14">
        <f t="shared" si="19"/>
        <v>0</v>
      </c>
      <c r="J150" s="14">
        <f t="shared" si="19"/>
        <v>0</v>
      </c>
      <c r="K150" s="3"/>
      <c r="L150" s="3"/>
    </row>
    <row r="151" spans="1:12">
      <c r="A151" s="7" t="s">
        <v>314</v>
      </c>
      <c r="B151" s="7" t="s">
        <v>315</v>
      </c>
      <c r="C151" s="7" t="s">
        <v>62</v>
      </c>
      <c r="D151" s="14">
        <v>8</v>
      </c>
      <c r="E151" s="14"/>
      <c r="F151" s="14">
        <f>D151*E151</f>
        <v>0</v>
      </c>
      <c r="G151" s="14"/>
      <c r="H151" s="14">
        <f>D151*G151</f>
        <v>0</v>
      </c>
      <c r="I151" s="14">
        <f t="shared" si="19"/>
        <v>0</v>
      </c>
      <c r="J151" s="14">
        <f t="shared" si="19"/>
        <v>0</v>
      </c>
      <c r="K151" s="3"/>
      <c r="L151" s="3"/>
    </row>
    <row r="152" spans="1:12">
      <c r="A152" s="15" t="s">
        <v>15</v>
      </c>
      <c r="B152" s="15" t="s">
        <v>316</v>
      </c>
      <c r="C152" s="15" t="s">
        <v>15</v>
      </c>
      <c r="D152" s="16"/>
      <c r="E152" s="16"/>
      <c r="F152" s="16"/>
      <c r="G152" s="16"/>
      <c r="H152" s="16"/>
      <c r="I152" s="16"/>
      <c r="J152" s="16"/>
      <c r="K152" s="3"/>
      <c r="L152" s="3"/>
    </row>
    <row r="153" spans="1:12">
      <c r="A153" s="7" t="s">
        <v>317</v>
      </c>
      <c r="B153" s="7" t="s">
        <v>318</v>
      </c>
      <c r="C153" s="7" t="s">
        <v>62</v>
      </c>
      <c r="D153" s="14">
        <v>4</v>
      </c>
      <c r="E153" s="14"/>
      <c r="F153" s="14">
        <f>D153*E153</f>
        <v>0</v>
      </c>
      <c r="G153" s="14"/>
      <c r="H153" s="14">
        <f>D153*G153</f>
        <v>0</v>
      </c>
      <c r="I153" s="14">
        <f>E153+G153</f>
        <v>0</v>
      </c>
      <c r="J153" s="14">
        <f>F153+H153</f>
        <v>0</v>
      </c>
      <c r="K153" s="3"/>
      <c r="L153" s="3"/>
    </row>
    <row r="154" spans="1:12">
      <c r="A154" s="7" t="s">
        <v>319</v>
      </c>
      <c r="B154" s="7" t="s">
        <v>320</v>
      </c>
      <c r="C154" s="7" t="s">
        <v>279</v>
      </c>
      <c r="D154" s="14">
        <v>20</v>
      </c>
      <c r="E154" s="14"/>
      <c r="F154" s="14">
        <f>D154*E154</f>
        <v>0</v>
      </c>
      <c r="G154" s="14"/>
      <c r="H154" s="14">
        <f>D154*G154</f>
        <v>0</v>
      </c>
      <c r="I154" s="14">
        <f>E154+G154</f>
        <v>0</v>
      </c>
      <c r="J154" s="14">
        <f>F154+H154</f>
        <v>0</v>
      </c>
      <c r="K154" s="3"/>
      <c r="L154" s="3"/>
    </row>
    <row r="155" spans="1:12">
      <c r="A155" s="15" t="s">
        <v>15</v>
      </c>
      <c r="B155" s="15" t="s">
        <v>321</v>
      </c>
      <c r="C155" s="15" t="s">
        <v>15</v>
      </c>
      <c r="D155" s="16"/>
      <c r="E155" s="16"/>
      <c r="F155" s="16"/>
      <c r="G155" s="16"/>
      <c r="H155" s="16"/>
      <c r="I155" s="16"/>
      <c r="J155" s="16"/>
      <c r="K155" s="3"/>
      <c r="L155" s="3"/>
    </row>
    <row r="156" spans="1:12">
      <c r="A156" s="7" t="s">
        <v>322</v>
      </c>
      <c r="B156" s="7" t="s">
        <v>323</v>
      </c>
      <c r="C156" s="7" t="s">
        <v>324</v>
      </c>
      <c r="D156" s="14">
        <v>0.4</v>
      </c>
      <c r="E156" s="14"/>
      <c r="F156" s="14">
        <f>D156*E156</f>
        <v>0</v>
      </c>
      <c r="G156" s="14"/>
      <c r="H156" s="14">
        <f>D156*G156</f>
        <v>0</v>
      </c>
      <c r="I156" s="14">
        <f>E156+G156</f>
        <v>0</v>
      </c>
      <c r="J156" s="14">
        <f>F156+H156</f>
        <v>0</v>
      </c>
      <c r="K156" s="3"/>
      <c r="L156" s="3"/>
    </row>
    <row r="157" spans="1:12">
      <c r="A157" s="18" t="s">
        <v>15</v>
      </c>
      <c r="B157" s="18" t="s">
        <v>325</v>
      </c>
      <c r="C157" s="18" t="s">
        <v>15</v>
      </c>
      <c r="D157" s="19"/>
      <c r="E157" s="19"/>
      <c r="F157" s="19"/>
      <c r="G157" s="19"/>
      <c r="H157" s="19"/>
      <c r="I157" s="19"/>
      <c r="J157" s="19"/>
      <c r="K157" s="3"/>
      <c r="L157" s="3"/>
    </row>
    <row r="158" spans="1:12">
      <c r="A158" s="7" t="s">
        <v>326</v>
      </c>
      <c r="B158" s="7" t="s">
        <v>276</v>
      </c>
      <c r="C158" s="7" t="s">
        <v>306</v>
      </c>
      <c r="D158" s="14">
        <v>10</v>
      </c>
      <c r="E158" s="14"/>
      <c r="F158" s="14">
        <f t="shared" ref="F158:F165" si="20">D158*E158</f>
        <v>0</v>
      </c>
      <c r="G158" s="14"/>
      <c r="H158" s="14">
        <f t="shared" ref="H158:H165" si="21">D158*G158</f>
        <v>0</v>
      </c>
      <c r="I158" s="14">
        <f t="shared" ref="I158:J165" si="22">E158+G158</f>
        <v>0</v>
      </c>
      <c r="J158" s="14">
        <f t="shared" si="22"/>
        <v>0</v>
      </c>
      <c r="K158" s="3"/>
      <c r="L158" s="3"/>
    </row>
    <row r="159" spans="1:12">
      <c r="A159" s="7" t="s">
        <v>327</v>
      </c>
      <c r="B159" s="7" t="s">
        <v>328</v>
      </c>
      <c r="C159" s="7" t="s">
        <v>306</v>
      </c>
      <c r="D159" s="14">
        <v>12</v>
      </c>
      <c r="E159" s="14"/>
      <c r="F159" s="14">
        <f t="shared" si="20"/>
        <v>0</v>
      </c>
      <c r="G159" s="14"/>
      <c r="H159" s="14">
        <f t="shared" si="21"/>
        <v>0</v>
      </c>
      <c r="I159" s="14">
        <f t="shared" si="22"/>
        <v>0</v>
      </c>
      <c r="J159" s="14">
        <f t="shared" si="22"/>
        <v>0</v>
      </c>
      <c r="K159" s="3"/>
      <c r="L159" s="3"/>
    </row>
    <row r="160" spans="1:12">
      <c r="A160" s="7" t="s">
        <v>329</v>
      </c>
      <c r="B160" s="7" t="s">
        <v>330</v>
      </c>
      <c r="C160" s="7" t="s">
        <v>306</v>
      </c>
      <c r="D160" s="14">
        <v>12</v>
      </c>
      <c r="E160" s="14"/>
      <c r="F160" s="14">
        <f t="shared" si="20"/>
        <v>0</v>
      </c>
      <c r="G160" s="14"/>
      <c r="H160" s="14">
        <f t="shared" si="21"/>
        <v>0</v>
      </c>
      <c r="I160" s="14">
        <f t="shared" si="22"/>
        <v>0</v>
      </c>
      <c r="J160" s="14">
        <f t="shared" si="22"/>
        <v>0</v>
      </c>
      <c r="K160" s="3"/>
      <c r="L160" s="3"/>
    </row>
    <row r="161" spans="1:12">
      <c r="A161" s="7" t="s">
        <v>331</v>
      </c>
      <c r="B161" s="7" t="s">
        <v>332</v>
      </c>
      <c r="C161" s="7" t="s">
        <v>306</v>
      </c>
      <c r="D161" s="14">
        <v>45</v>
      </c>
      <c r="E161" s="14"/>
      <c r="F161" s="14">
        <f t="shared" si="20"/>
        <v>0</v>
      </c>
      <c r="G161" s="14"/>
      <c r="H161" s="14">
        <f t="shared" si="21"/>
        <v>0</v>
      </c>
      <c r="I161" s="14">
        <f t="shared" si="22"/>
        <v>0</v>
      </c>
      <c r="J161" s="14">
        <f t="shared" si="22"/>
        <v>0</v>
      </c>
      <c r="K161" s="3"/>
      <c r="L161" s="3"/>
    </row>
    <row r="162" spans="1:12">
      <c r="A162" s="7" t="s">
        <v>333</v>
      </c>
      <c r="B162" s="7" t="s">
        <v>334</v>
      </c>
      <c r="C162" s="7" t="s">
        <v>306</v>
      </c>
      <c r="D162" s="14">
        <v>60</v>
      </c>
      <c r="E162" s="14"/>
      <c r="F162" s="14">
        <f t="shared" si="20"/>
        <v>0</v>
      </c>
      <c r="G162" s="14"/>
      <c r="H162" s="14">
        <f t="shared" si="21"/>
        <v>0</v>
      </c>
      <c r="I162" s="14">
        <f t="shared" si="22"/>
        <v>0</v>
      </c>
      <c r="J162" s="14">
        <f t="shared" si="22"/>
        <v>0</v>
      </c>
      <c r="K162" s="3"/>
      <c r="L162" s="3"/>
    </row>
    <row r="163" spans="1:12">
      <c r="A163" s="7" t="s">
        <v>335</v>
      </c>
      <c r="B163" s="7" t="s">
        <v>330</v>
      </c>
      <c r="C163" s="7" t="s">
        <v>306</v>
      </c>
      <c r="D163" s="14">
        <v>6</v>
      </c>
      <c r="E163" s="14"/>
      <c r="F163" s="14">
        <f t="shared" si="20"/>
        <v>0</v>
      </c>
      <c r="G163" s="14"/>
      <c r="H163" s="14">
        <f t="shared" si="21"/>
        <v>0</v>
      </c>
      <c r="I163" s="14">
        <f t="shared" si="22"/>
        <v>0</v>
      </c>
      <c r="J163" s="14">
        <f t="shared" si="22"/>
        <v>0</v>
      </c>
      <c r="K163" s="3"/>
      <c r="L163" s="3"/>
    </row>
    <row r="164" spans="1:12">
      <c r="A164" s="7" t="s">
        <v>336</v>
      </c>
      <c r="B164" s="7" t="s">
        <v>337</v>
      </c>
      <c r="C164" s="7" t="s">
        <v>306</v>
      </c>
      <c r="D164" s="14">
        <v>4</v>
      </c>
      <c r="E164" s="14"/>
      <c r="F164" s="14">
        <f t="shared" si="20"/>
        <v>0</v>
      </c>
      <c r="G164" s="14"/>
      <c r="H164" s="14">
        <f t="shared" si="21"/>
        <v>0</v>
      </c>
      <c r="I164" s="14">
        <f t="shared" si="22"/>
        <v>0</v>
      </c>
      <c r="J164" s="14">
        <f t="shared" si="22"/>
        <v>0</v>
      </c>
      <c r="K164" s="3"/>
      <c r="L164" s="3"/>
    </row>
    <row r="165" spans="1:12">
      <c r="A165" s="7" t="s">
        <v>338</v>
      </c>
      <c r="B165" s="7" t="s">
        <v>339</v>
      </c>
      <c r="C165" s="7" t="s">
        <v>306</v>
      </c>
      <c r="D165" s="14">
        <v>2</v>
      </c>
      <c r="E165" s="14"/>
      <c r="F165" s="14">
        <f t="shared" si="20"/>
        <v>0</v>
      </c>
      <c r="G165" s="14"/>
      <c r="H165" s="14">
        <f t="shared" si="21"/>
        <v>0</v>
      </c>
      <c r="I165" s="14">
        <f t="shared" si="22"/>
        <v>0</v>
      </c>
      <c r="J165" s="14">
        <f t="shared" si="22"/>
        <v>0</v>
      </c>
      <c r="K165" s="3"/>
      <c r="L165" s="3"/>
    </row>
    <row r="166" spans="1:12">
      <c r="A166" s="18" t="s">
        <v>15</v>
      </c>
      <c r="B166" s="18" t="s">
        <v>340</v>
      </c>
      <c r="C166" s="18" t="s">
        <v>15</v>
      </c>
      <c r="D166" s="19"/>
      <c r="E166" s="19"/>
      <c r="F166" s="19"/>
      <c r="G166" s="19"/>
      <c r="H166" s="19"/>
      <c r="I166" s="19"/>
      <c r="J166" s="19"/>
      <c r="K166" s="3"/>
      <c r="L166" s="3"/>
    </row>
    <row r="167" spans="1:12">
      <c r="A167" s="7" t="s">
        <v>341</v>
      </c>
      <c r="B167" s="7" t="s">
        <v>342</v>
      </c>
      <c r="C167" s="7" t="s">
        <v>306</v>
      </c>
      <c r="D167" s="14">
        <v>6</v>
      </c>
      <c r="E167" s="14"/>
      <c r="F167" s="14">
        <f>D167*E167</f>
        <v>0</v>
      </c>
      <c r="G167" s="14"/>
      <c r="H167" s="14">
        <f>D167*G167</f>
        <v>0</v>
      </c>
      <c r="I167" s="14">
        <f>E167+G167</f>
        <v>0</v>
      </c>
      <c r="J167" s="14">
        <f>F167+H167</f>
        <v>0</v>
      </c>
      <c r="K167" s="3"/>
      <c r="L167" s="3"/>
    </row>
    <row r="168" spans="1:12">
      <c r="A168" s="18" t="s">
        <v>15</v>
      </c>
      <c r="B168" s="18" t="s">
        <v>343</v>
      </c>
      <c r="C168" s="18" t="s">
        <v>15</v>
      </c>
      <c r="D168" s="19"/>
      <c r="E168" s="19"/>
      <c r="F168" s="19"/>
      <c r="G168" s="19"/>
      <c r="H168" s="19"/>
      <c r="I168" s="19"/>
      <c r="J168" s="19"/>
      <c r="K168" s="3"/>
      <c r="L168" s="3"/>
    </row>
    <row r="169" spans="1:12">
      <c r="A169" s="18" t="s">
        <v>15</v>
      </c>
      <c r="B169" s="18" t="s">
        <v>344</v>
      </c>
      <c r="C169" s="18" t="s">
        <v>15</v>
      </c>
      <c r="D169" s="19"/>
      <c r="E169" s="19"/>
      <c r="F169" s="19"/>
      <c r="G169" s="19"/>
      <c r="H169" s="19"/>
      <c r="I169" s="19"/>
      <c r="J169" s="19"/>
      <c r="K169" s="3"/>
      <c r="L169" s="3"/>
    </row>
    <row r="170" spans="1:12">
      <c r="A170" s="7" t="s">
        <v>345</v>
      </c>
      <c r="B170" s="7" t="s">
        <v>346</v>
      </c>
      <c r="C170" s="7" t="s">
        <v>306</v>
      </c>
      <c r="D170" s="14">
        <v>19</v>
      </c>
      <c r="E170" s="14"/>
      <c r="F170" s="14">
        <f>D170*E170</f>
        <v>0</v>
      </c>
      <c r="G170" s="14"/>
      <c r="H170" s="14">
        <f>D170*G170</f>
        <v>0</v>
      </c>
      <c r="I170" s="14">
        <f>E170+G170</f>
        <v>0</v>
      </c>
      <c r="J170" s="14">
        <f>F170+H170</f>
        <v>0</v>
      </c>
      <c r="K170" s="3"/>
      <c r="L170" s="3"/>
    </row>
    <row r="171" spans="1:12">
      <c r="A171" s="15" t="s">
        <v>15</v>
      </c>
      <c r="B171" s="15" t="s">
        <v>347</v>
      </c>
      <c r="C171" s="15" t="s">
        <v>15</v>
      </c>
      <c r="D171" s="16"/>
      <c r="E171" s="16"/>
      <c r="F171" s="16"/>
      <c r="G171" s="16"/>
      <c r="H171" s="16"/>
      <c r="I171" s="16"/>
      <c r="J171" s="16"/>
      <c r="K171" s="3"/>
      <c r="L171" s="3"/>
    </row>
    <row r="172" spans="1:12">
      <c r="A172" s="7" t="s">
        <v>348</v>
      </c>
      <c r="B172" s="7" t="s">
        <v>349</v>
      </c>
      <c r="C172" s="7" t="s">
        <v>306</v>
      </c>
      <c r="D172" s="14">
        <v>12</v>
      </c>
      <c r="E172" s="14"/>
      <c r="F172" s="14">
        <f>D172*E172</f>
        <v>0</v>
      </c>
      <c r="G172" s="14"/>
      <c r="H172" s="14">
        <f>D172*G172</f>
        <v>0</v>
      </c>
      <c r="I172" s="14">
        <f>E172+G172</f>
        <v>0</v>
      </c>
      <c r="J172" s="14">
        <f>F172+H172</f>
        <v>0</v>
      </c>
      <c r="K172" s="3"/>
      <c r="L172" s="3"/>
    </row>
    <row r="173" spans="1:12">
      <c r="A173" s="6" t="s">
        <v>15</v>
      </c>
      <c r="B173" s="6" t="s">
        <v>350</v>
      </c>
      <c r="C173" s="6" t="s">
        <v>15</v>
      </c>
      <c r="D173" s="17"/>
      <c r="E173" s="17"/>
      <c r="F173" s="17">
        <f>SUM(F10:F172)</f>
        <v>0</v>
      </c>
      <c r="G173" s="17"/>
      <c r="H173" s="17">
        <f>SUM(H10:H172)</f>
        <v>0</v>
      </c>
      <c r="I173" s="17"/>
      <c r="J173" s="17">
        <f>SUM(J10:J172)</f>
        <v>0</v>
      </c>
      <c r="K173" s="3"/>
      <c r="L173" s="3"/>
    </row>
    <row r="174" spans="1:12">
      <c r="A174" s="7" t="s">
        <v>15</v>
      </c>
      <c r="B174" s="7" t="s">
        <v>15</v>
      </c>
      <c r="C174" s="7" t="s">
        <v>15</v>
      </c>
      <c r="D174" s="14"/>
      <c r="E174" s="14"/>
      <c r="F174" s="14"/>
      <c r="G174" s="14"/>
      <c r="H174" s="14"/>
      <c r="I174" s="14">
        <f>E174+G174</f>
        <v>0</v>
      </c>
      <c r="J174" s="14">
        <f>F174+H174</f>
        <v>0</v>
      </c>
      <c r="K174" s="3"/>
      <c r="L174" s="3"/>
    </row>
    <row r="175" spans="1:12">
      <c r="A175" s="6" t="s">
        <v>15</v>
      </c>
      <c r="B175" s="6" t="s">
        <v>351</v>
      </c>
      <c r="C175" s="6" t="s">
        <v>15</v>
      </c>
      <c r="D175" s="17"/>
      <c r="E175" s="17"/>
      <c r="F175" s="17"/>
      <c r="G175" s="17"/>
      <c r="H175" s="17"/>
      <c r="I175" s="17"/>
      <c r="J175" s="17"/>
      <c r="K175" s="3"/>
      <c r="L175" s="3"/>
    </row>
    <row r="176" spans="1:12">
      <c r="A176" s="15" t="s">
        <v>15</v>
      </c>
      <c r="B176" s="15" t="s">
        <v>352</v>
      </c>
      <c r="C176" s="15" t="s">
        <v>15</v>
      </c>
      <c r="D176" s="16"/>
      <c r="E176" s="16"/>
      <c r="F176" s="16"/>
      <c r="G176" s="16"/>
      <c r="H176" s="16"/>
      <c r="I176" s="16"/>
      <c r="J176" s="16"/>
      <c r="K176" s="3"/>
      <c r="L176" s="3"/>
    </row>
    <row r="177" spans="1:12">
      <c r="A177" s="7" t="s">
        <v>353</v>
      </c>
      <c r="B177" s="7" t="s">
        <v>354</v>
      </c>
      <c r="C177" s="7" t="s">
        <v>62</v>
      </c>
      <c r="D177" s="14">
        <v>1</v>
      </c>
      <c r="E177" s="14"/>
      <c r="F177" s="14">
        <f>D177*E177</f>
        <v>0</v>
      </c>
      <c r="G177" s="14"/>
      <c r="H177" s="14">
        <f>D177*G177</f>
        <v>0</v>
      </c>
      <c r="I177" s="14">
        <f t="shared" ref="I176:I207" si="23">E177+G177</f>
        <v>0</v>
      </c>
      <c r="J177" s="14">
        <f t="shared" ref="J176:J207" si="24">F177+H177</f>
        <v>0</v>
      </c>
      <c r="K177" s="3"/>
      <c r="L177" s="3"/>
    </row>
    <row r="178" spans="1:12">
      <c r="A178" s="7" t="s">
        <v>355</v>
      </c>
      <c r="B178" s="7" t="s">
        <v>356</v>
      </c>
      <c r="C178" s="7" t="s">
        <v>62</v>
      </c>
      <c r="D178" s="14">
        <v>8</v>
      </c>
      <c r="E178" s="14"/>
      <c r="F178" s="14">
        <f>D178*E178</f>
        <v>0</v>
      </c>
      <c r="G178" s="14"/>
      <c r="H178" s="14">
        <f>D178*G178</f>
        <v>0</v>
      </c>
      <c r="I178" s="14">
        <f t="shared" si="23"/>
        <v>0</v>
      </c>
      <c r="J178" s="14">
        <f t="shared" si="24"/>
        <v>0</v>
      </c>
      <c r="K178" s="3"/>
      <c r="L178" s="3"/>
    </row>
    <row r="179" spans="1:12">
      <c r="A179" s="7" t="s">
        <v>357</v>
      </c>
      <c r="B179" s="7" t="s">
        <v>358</v>
      </c>
      <c r="C179" s="7" t="s">
        <v>62</v>
      </c>
      <c r="D179" s="14">
        <v>1</v>
      </c>
      <c r="E179" s="14"/>
      <c r="F179" s="14">
        <f>D179*E179</f>
        <v>0</v>
      </c>
      <c r="G179" s="14"/>
      <c r="H179" s="14">
        <f>D179*G179</f>
        <v>0</v>
      </c>
      <c r="I179" s="14">
        <f t="shared" si="23"/>
        <v>0</v>
      </c>
      <c r="J179" s="14">
        <f t="shared" si="24"/>
        <v>0</v>
      </c>
      <c r="K179" s="3"/>
      <c r="L179" s="3"/>
    </row>
    <row r="180" spans="1:12">
      <c r="A180" s="7" t="s">
        <v>359</v>
      </c>
      <c r="B180" s="7" t="s">
        <v>360</v>
      </c>
      <c r="C180" s="7" t="s">
        <v>62</v>
      </c>
      <c r="D180" s="14">
        <v>1</v>
      </c>
      <c r="E180" s="14"/>
      <c r="F180" s="14">
        <f>D180*E180</f>
        <v>0</v>
      </c>
      <c r="G180" s="14"/>
      <c r="H180" s="14">
        <f>D180*G180</f>
        <v>0</v>
      </c>
      <c r="I180" s="14">
        <f t="shared" si="23"/>
        <v>0</v>
      </c>
      <c r="J180" s="14">
        <f t="shared" si="24"/>
        <v>0</v>
      </c>
      <c r="K180" s="3"/>
      <c r="L180" s="3"/>
    </row>
    <row r="181" spans="1:12">
      <c r="A181" s="15" t="s">
        <v>15</v>
      </c>
      <c r="B181" s="15" t="s">
        <v>361</v>
      </c>
      <c r="C181" s="15" t="s">
        <v>15</v>
      </c>
      <c r="D181" s="16"/>
      <c r="E181" s="16"/>
      <c r="F181" s="16"/>
      <c r="G181" s="16"/>
      <c r="H181" s="16"/>
      <c r="I181" s="16"/>
      <c r="J181" s="16"/>
      <c r="K181" s="3"/>
      <c r="L181" s="3"/>
    </row>
    <row r="182" spans="1:12">
      <c r="A182" s="7" t="s">
        <v>362</v>
      </c>
      <c r="B182" s="7" t="s">
        <v>363</v>
      </c>
      <c r="C182" s="7" t="s">
        <v>80</v>
      </c>
      <c r="D182" s="14">
        <v>70</v>
      </c>
      <c r="E182" s="14"/>
      <c r="F182" s="14">
        <f>D182*E182</f>
        <v>0</v>
      </c>
      <c r="G182" s="14"/>
      <c r="H182" s="14">
        <f>D182*G182</f>
        <v>0</v>
      </c>
      <c r="I182" s="14">
        <f t="shared" si="23"/>
        <v>0</v>
      </c>
      <c r="J182" s="14">
        <f t="shared" si="24"/>
        <v>0</v>
      </c>
      <c r="K182" s="3"/>
      <c r="L182" s="3"/>
    </row>
    <row r="183" spans="1:12">
      <c r="A183" s="7" t="s">
        <v>364</v>
      </c>
      <c r="B183" s="7" t="s">
        <v>365</v>
      </c>
      <c r="C183" s="7" t="s">
        <v>80</v>
      </c>
      <c r="D183" s="14">
        <v>2</v>
      </c>
      <c r="E183" s="14"/>
      <c r="F183" s="14">
        <f>D183*E183</f>
        <v>0</v>
      </c>
      <c r="G183" s="14"/>
      <c r="H183" s="14">
        <f>D183*G183</f>
        <v>0</v>
      </c>
      <c r="I183" s="14">
        <f t="shared" si="23"/>
        <v>0</v>
      </c>
      <c r="J183" s="14">
        <f t="shared" si="24"/>
        <v>0</v>
      </c>
      <c r="K183" s="3"/>
      <c r="L183" s="3"/>
    </row>
    <row r="184" spans="1:12">
      <c r="A184" s="7" t="s">
        <v>366</v>
      </c>
      <c r="B184" s="7" t="s">
        <v>367</v>
      </c>
      <c r="C184" s="7" t="s">
        <v>306</v>
      </c>
      <c r="D184" s="14">
        <v>3</v>
      </c>
      <c r="E184" s="14"/>
      <c r="F184" s="14">
        <f>D184*E184</f>
        <v>0</v>
      </c>
      <c r="G184" s="14"/>
      <c r="H184" s="14">
        <f>D184*G184</f>
        <v>0</v>
      </c>
      <c r="I184" s="14">
        <f t="shared" si="23"/>
        <v>0</v>
      </c>
      <c r="J184" s="14">
        <f t="shared" si="24"/>
        <v>0</v>
      </c>
      <c r="K184" s="3"/>
      <c r="L184" s="3"/>
    </row>
    <row r="185" spans="1:12">
      <c r="A185" s="7" t="s">
        <v>368</v>
      </c>
      <c r="B185" s="7" t="s">
        <v>369</v>
      </c>
      <c r="C185" s="7" t="s">
        <v>98</v>
      </c>
      <c r="D185" s="14">
        <v>1</v>
      </c>
      <c r="E185" s="14"/>
      <c r="F185" s="14">
        <f>D185*E185</f>
        <v>0</v>
      </c>
      <c r="G185" s="14"/>
      <c r="H185" s="14">
        <f>D185*G185</f>
        <v>0</v>
      </c>
      <c r="I185" s="14">
        <f t="shared" si="23"/>
        <v>0</v>
      </c>
      <c r="J185" s="14">
        <f t="shared" si="24"/>
        <v>0</v>
      </c>
      <c r="K185" s="3"/>
      <c r="L185" s="3"/>
    </row>
    <row r="186" spans="1:12">
      <c r="A186" s="7" t="s">
        <v>370</v>
      </c>
      <c r="B186" s="7" t="s">
        <v>371</v>
      </c>
      <c r="C186" s="7" t="s">
        <v>98</v>
      </c>
      <c r="D186" s="14">
        <v>1</v>
      </c>
      <c r="E186" s="14"/>
      <c r="F186" s="14">
        <f>D186*E186</f>
        <v>0</v>
      </c>
      <c r="G186" s="14"/>
      <c r="H186" s="14">
        <f>D186*G186</f>
        <v>0</v>
      </c>
      <c r="I186" s="14">
        <f t="shared" si="23"/>
        <v>0</v>
      </c>
      <c r="J186" s="14">
        <f t="shared" si="24"/>
        <v>0</v>
      </c>
      <c r="K186" s="3"/>
      <c r="L186" s="3"/>
    </row>
    <row r="187" spans="1:12">
      <c r="A187" s="15" t="s">
        <v>15</v>
      </c>
      <c r="B187" s="15" t="s">
        <v>372</v>
      </c>
      <c r="C187" s="15" t="s">
        <v>15</v>
      </c>
      <c r="D187" s="16"/>
      <c r="E187" s="16"/>
      <c r="F187" s="16"/>
      <c r="G187" s="16"/>
      <c r="H187" s="16"/>
      <c r="I187" s="16"/>
      <c r="J187" s="16"/>
      <c r="K187" s="3"/>
      <c r="L187" s="3"/>
    </row>
    <row r="188" spans="1:12">
      <c r="A188" s="7" t="s">
        <v>373</v>
      </c>
      <c r="B188" s="7" t="s">
        <v>374</v>
      </c>
      <c r="C188" s="7" t="s">
        <v>62</v>
      </c>
      <c r="D188" s="14">
        <v>1</v>
      </c>
      <c r="E188" s="14"/>
      <c r="F188" s="14">
        <f t="shared" ref="F188:F193" si="25">D188*E188</f>
        <v>0</v>
      </c>
      <c r="G188" s="14"/>
      <c r="H188" s="14">
        <f t="shared" ref="H188:H193" si="26">D188*G188</f>
        <v>0</v>
      </c>
      <c r="I188" s="14">
        <f t="shared" si="23"/>
        <v>0</v>
      </c>
      <c r="J188" s="14">
        <f t="shared" si="24"/>
        <v>0</v>
      </c>
      <c r="K188" s="3"/>
      <c r="L188" s="3"/>
    </row>
    <row r="189" spans="1:12">
      <c r="A189" s="7" t="s">
        <v>375</v>
      </c>
      <c r="B189" s="7" t="s">
        <v>376</v>
      </c>
      <c r="C189" s="7" t="s">
        <v>62</v>
      </c>
      <c r="D189" s="14">
        <v>1</v>
      </c>
      <c r="E189" s="14"/>
      <c r="F189" s="14">
        <f t="shared" si="25"/>
        <v>0</v>
      </c>
      <c r="G189" s="14"/>
      <c r="H189" s="14">
        <f t="shared" si="26"/>
        <v>0</v>
      </c>
      <c r="I189" s="14">
        <f t="shared" si="23"/>
        <v>0</v>
      </c>
      <c r="J189" s="14">
        <f t="shared" si="24"/>
        <v>0</v>
      </c>
      <c r="K189" s="3"/>
      <c r="L189" s="3"/>
    </row>
    <row r="190" spans="1:12">
      <c r="A190" s="7" t="s">
        <v>377</v>
      </c>
      <c r="B190" s="7" t="s">
        <v>378</v>
      </c>
      <c r="C190" s="7" t="s">
        <v>62</v>
      </c>
      <c r="D190" s="14">
        <v>2</v>
      </c>
      <c r="E190" s="14"/>
      <c r="F190" s="14">
        <f t="shared" si="25"/>
        <v>0</v>
      </c>
      <c r="G190" s="14"/>
      <c r="H190" s="14">
        <f t="shared" si="26"/>
        <v>0</v>
      </c>
      <c r="I190" s="14">
        <f t="shared" si="23"/>
        <v>0</v>
      </c>
      <c r="J190" s="14">
        <f t="shared" si="24"/>
        <v>0</v>
      </c>
      <c r="K190" s="3"/>
      <c r="L190" s="3"/>
    </row>
    <row r="191" spans="1:12">
      <c r="A191" s="7" t="s">
        <v>379</v>
      </c>
      <c r="B191" s="7" t="s">
        <v>380</v>
      </c>
      <c r="C191" s="7" t="s">
        <v>62</v>
      </c>
      <c r="D191" s="14">
        <v>2</v>
      </c>
      <c r="E191" s="14"/>
      <c r="F191" s="14">
        <f t="shared" si="25"/>
        <v>0</v>
      </c>
      <c r="G191" s="14"/>
      <c r="H191" s="14">
        <f t="shared" si="26"/>
        <v>0</v>
      </c>
      <c r="I191" s="14">
        <f t="shared" si="23"/>
        <v>0</v>
      </c>
      <c r="J191" s="14">
        <f t="shared" si="24"/>
        <v>0</v>
      </c>
      <c r="K191" s="3"/>
      <c r="L191" s="3"/>
    </row>
    <row r="192" spans="1:12">
      <c r="A192" s="7" t="s">
        <v>381</v>
      </c>
      <c r="B192" s="7" t="s">
        <v>382</v>
      </c>
      <c r="C192" s="7" t="s">
        <v>62</v>
      </c>
      <c r="D192" s="14">
        <v>1</v>
      </c>
      <c r="E192" s="14"/>
      <c r="F192" s="14">
        <f t="shared" si="25"/>
        <v>0</v>
      </c>
      <c r="G192" s="14"/>
      <c r="H192" s="14">
        <f t="shared" si="26"/>
        <v>0</v>
      </c>
      <c r="I192" s="14">
        <f t="shared" si="23"/>
        <v>0</v>
      </c>
      <c r="J192" s="14">
        <f t="shared" si="24"/>
        <v>0</v>
      </c>
      <c r="K192" s="3"/>
      <c r="L192" s="3"/>
    </row>
    <row r="193" spans="1:12">
      <c r="A193" s="7" t="s">
        <v>383</v>
      </c>
      <c r="B193" s="7" t="s">
        <v>384</v>
      </c>
      <c r="C193" s="7" t="s">
        <v>62</v>
      </c>
      <c r="D193" s="14">
        <v>2</v>
      </c>
      <c r="E193" s="14"/>
      <c r="F193" s="14">
        <f t="shared" si="25"/>
        <v>0</v>
      </c>
      <c r="G193" s="14"/>
      <c r="H193" s="14">
        <f t="shared" si="26"/>
        <v>0</v>
      </c>
      <c r="I193" s="14">
        <f t="shared" si="23"/>
        <v>0</v>
      </c>
      <c r="J193" s="14">
        <f t="shared" si="24"/>
        <v>0</v>
      </c>
      <c r="K193" s="3"/>
      <c r="L193" s="3"/>
    </row>
    <row r="194" spans="1:12">
      <c r="A194" s="15" t="s">
        <v>15</v>
      </c>
      <c r="B194" s="15" t="s">
        <v>385</v>
      </c>
      <c r="C194" s="15" t="s">
        <v>15</v>
      </c>
      <c r="D194" s="16"/>
      <c r="E194" s="16"/>
      <c r="F194" s="16"/>
      <c r="G194" s="16"/>
      <c r="H194" s="16"/>
      <c r="I194" s="16"/>
      <c r="J194" s="16"/>
      <c r="K194" s="3"/>
      <c r="L194" s="3"/>
    </row>
    <row r="195" spans="1:12">
      <c r="A195" s="7" t="s">
        <v>386</v>
      </c>
      <c r="B195" s="7" t="s">
        <v>387</v>
      </c>
      <c r="C195" s="7" t="s">
        <v>80</v>
      </c>
      <c r="D195" s="14">
        <v>110</v>
      </c>
      <c r="E195" s="14"/>
      <c r="F195" s="14">
        <f>D195*E195</f>
        <v>0</v>
      </c>
      <c r="G195" s="14"/>
      <c r="H195" s="14">
        <f>D195*G195</f>
        <v>0</v>
      </c>
      <c r="I195" s="14">
        <f t="shared" si="23"/>
        <v>0</v>
      </c>
      <c r="J195" s="14">
        <f t="shared" si="24"/>
        <v>0</v>
      </c>
      <c r="K195" s="3"/>
      <c r="L195" s="3"/>
    </row>
    <row r="196" spans="1:12">
      <c r="A196" s="7" t="s">
        <v>388</v>
      </c>
      <c r="B196" s="7" t="s">
        <v>389</v>
      </c>
      <c r="C196" s="7" t="s">
        <v>80</v>
      </c>
      <c r="D196" s="14">
        <v>40</v>
      </c>
      <c r="E196" s="14"/>
      <c r="F196" s="14">
        <f>D196*E196</f>
        <v>0</v>
      </c>
      <c r="G196" s="14"/>
      <c r="H196" s="14">
        <f>D196*G196</f>
        <v>0</v>
      </c>
      <c r="I196" s="14">
        <f t="shared" si="23"/>
        <v>0</v>
      </c>
      <c r="J196" s="14">
        <f t="shared" si="24"/>
        <v>0</v>
      </c>
      <c r="K196" s="3"/>
      <c r="L196" s="3"/>
    </row>
    <row r="197" spans="1:12">
      <c r="A197" s="7" t="s">
        <v>390</v>
      </c>
      <c r="B197" s="7" t="s">
        <v>391</v>
      </c>
      <c r="C197" s="7" t="s">
        <v>98</v>
      </c>
      <c r="D197" s="14">
        <v>1</v>
      </c>
      <c r="E197" s="14"/>
      <c r="F197" s="14">
        <f>D197*E197</f>
        <v>0</v>
      </c>
      <c r="G197" s="14"/>
      <c r="H197" s="14">
        <f>D197*G197</f>
        <v>0</v>
      </c>
      <c r="I197" s="14">
        <f t="shared" si="23"/>
        <v>0</v>
      </c>
      <c r="J197" s="14">
        <f t="shared" si="24"/>
        <v>0</v>
      </c>
      <c r="K197" s="3"/>
      <c r="L197" s="3"/>
    </row>
    <row r="198" spans="1:12">
      <c r="A198" s="7" t="s">
        <v>392</v>
      </c>
      <c r="B198" s="7" t="s">
        <v>393</v>
      </c>
      <c r="C198" s="7" t="s">
        <v>80</v>
      </c>
      <c r="D198" s="14">
        <v>10</v>
      </c>
      <c r="E198" s="14"/>
      <c r="F198" s="14">
        <f>D198*E198</f>
        <v>0</v>
      </c>
      <c r="G198" s="14"/>
      <c r="H198" s="14">
        <f>D198*G198</f>
        <v>0</v>
      </c>
      <c r="I198" s="14">
        <f t="shared" si="23"/>
        <v>0</v>
      </c>
      <c r="J198" s="14">
        <f t="shared" si="24"/>
        <v>0</v>
      </c>
      <c r="K198" s="3"/>
      <c r="L198" s="3"/>
    </row>
    <row r="199" spans="1:12">
      <c r="A199" s="15" t="s">
        <v>15</v>
      </c>
      <c r="B199" s="15" t="s">
        <v>394</v>
      </c>
      <c r="C199" s="15" t="s">
        <v>15</v>
      </c>
      <c r="D199" s="16"/>
      <c r="E199" s="16"/>
      <c r="F199" s="16"/>
      <c r="G199" s="16"/>
      <c r="H199" s="16"/>
      <c r="I199" s="16"/>
      <c r="J199" s="16"/>
      <c r="K199" s="3"/>
      <c r="L199" s="3"/>
    </row>
    <row r="200" spans="1:12">
      <c r="A200" s="7" t="s">
        <v>395</v>
      </c>
      <c r="B200" s="7" t="s">
        <v>396</v>
      </c>
      <c r="C200" s="7" t="s">
        <v>62</v>
      </c>
      <c r="D200" s="14">
        <v>1</v>
      </c>
      <c r="E200" s="14"/>
      <c r="F200" s="14">
        <f>D200*E200</f>
        <v>0</v>
      </c>
      <c r="G200" s="14"/>
      <c r="H200" s="14">
        <f>D200*G200</f>
        <v>0</v>
      </c>
      <c r="I200" s="14">
        <f t="shared" si="23"/>
        <v>0</v>
      </c>
      <c r="J200" s="14">
        <f t="shared" si="24"/>
        <v>0</v>
      </c>
      <c r="K200" s="3"/>
      <c r="L200" s="3"/>
    </row>
    <row r="201" spans="1:12">
      <c r="A201" s="7" t="s">
        <v>397</v>
      </c>
      <c r="B201" s="7" t="s">
        <v>398</v>
      </c>
      <c r="C201" s="7" t="s">
        <v>62</v>
      </c>
      <c r="D201" s="14">
        <v>2</v>
      </c>
      <c r="E201" s="14"/>
      <c r="F201" s="14">
        <f>D201*E201</f>
        <v>0</v>
      </c>
      <c r="G201" s="14"/>
      <c r="H201" s="14">
        <f>D201*G201</f>
        <v>0</v>
      </c>
      <c r="I201" s="14">
        <f t="shared" si="23"/>
        <v>0</v>
      </c>
      <c r="J201" s="14">
        <f t="shared" si="24"/>
        <v>0</v>
      </c>
      <c r="K201" s="3"/>
      <c r="L201" s="3"/>
    </row>
    <row r="202" spans="1:12">
      <c r="A202" s="7" t="s">
        <v>399</v>
      </c>
      <c r="B202" s="7" t="s">
        <v>400</v>
      </c>
      <c r="C202" s="7" t="s">
        <v>62</v>
      </c>
      <c r="D202" s="14">
        <v>1</v>
      </c>
      <c r="E202" s="14"/>
      <c r="F202" s="14">
        <f>D202*E202</f>
        <v>0</v>
      </c>
      <c r="G202" s="14"/>
      <c r="H202" s="14">
        <f>D202*G202</f>
        <v>0</v>
      </c>
      <c r="I202" s="14">
        <f t="shared" si="23"/>
        <v>0</v>
      </c>
      <c r="J202" s="14">
        <f t="shared" si="24"/>
        <v>0</v>
      </c>
      <c r="K202" s="3"/>
      <c r="L202" s="3"/>
    </row>
    <row r="203" spans="1:12">
      <c r="A203" s="7" t="s">
        <v>401</v>
      </c>
      <c r="B203" s="7" t="s">
        <v>402</v>
      </c>
      <c r="C203" s="7" t="s">
        <v>62</v>
      </c>
      <c r="D203" s="14">
        <v>2</v>
      </c>
      <c r="E203" s="14"/>
      <c r="F203" s="14">
        <f>D203*E203</f>
        <v>0</v>
      </c>
      <c r="G203" s="14"/>
      <c r="H203" s="14">
        <f>D203*G203</f>
        <v>0</v>
      </c>
      <c r="I203" s="14">
        <f t="shared" si="23"/>
        <v>0</v>
      </c>
      <c r="J203" s="14">
        <f t="shared" si="24"/>
        <v>0</v>
      </c>
      <c r="K203" s="3"/>
      <c r="L203" s="3"/>
    </row>
    <row r="204" spans="1:12">
      <c r="A204" s="15" t="s">
        <v>15</v>
      </c>
      <c r="B204" s="15" t="s">
        <v>403</v>
      </c>
      <c r="C204" s="15" t="s">
        <v>15</v>
      </c>
      <c r="D204" s="16"/>
      <c r="E204" s="16"/>
      <c r="F204" s="16"/>
      <c r="G204" s="16"/>
      <c r="H204" s="16"/>
      <c r="I204" s="16"/>
      <c r="J204" s="16"/>
      <c r="K204" s="3"/>
      <c r="L204" s="3"/>
    </row>
    <row r="205" spans="1:12">
      <c r="A205" s="15" t="s">
        <v>15</v>
      </c>
      <c r="B205" s="15" t="s">
        <v>404</v>
      </c>
      <c r="C205" s="15" t="s">
        <v>15</v>
      </c>
      <c r="D205" s="16"/>
      <c r="E205" s="16"/>
      <c r="F205" s="16"/>
      <c r="G205" s="16"/>
      <c r="H205" s="16"/>
      <c r="I205" s="16"/>
      <c r="J205" s="16"/>
      <c r="K205" s="3"/>
      <c r="L205" s="3"/>
    </row>
    <row r="206" spans="1:12">
      <c r="A206" s="15" t="s">
        <v>15</v>
      </c>
      <c r="B206" s="15" t="s">
        <v>405</v>
      </c>
      <c r="C206" s="15" t="s">
        <v>15</v>
      </c>
      <c r="D206" s="16"/>
      <c r="E206" s="16"/>
      <c r="F206" s="16"/>
      <c r="G206" s="16"/>
      <c r="H206" s="16"/>
      <c r="I206" s="16"/>
      <c r="J206" s="16"/>
      <c r="K206" s="3"/>
      <c r="L206" s="3"/>
    </row>
    <row r="207" spans="1:12">
      <c r="A207" s="15" t="s">
        <v>15</v>
      </c>
      <c r="B207" s="15" t="s">
        <v>406</v>
      </c>
      <c r="C207" s="15" t="s">
        <v>15</v>
      </c>
      <c r="D207" s="16"/>
      <c r="E207" s="16"/>
      <c r="F207" s="16"/>
      <c r="G207" s="16"/>
      <c r="H207" s="16"/>
      <c r="I207" s="16"/>
      <c r="J207" s="16"/>
      <c r="K207" s="3"/>
      <c r="L207" s="3"/>
    </row>
    <row r="208" spans="1:12">
      <c r="A208" s="7" t="s">
        <v>407</v>
      </c>
      <c r="B208" s="7" t="s">
        <v>408</v>
      </c>
      <c r="C208" s="7" t="s">
        <v>62</v>
      </c>
      <c r="D208" s="14">
        <v>1</v>
      </c>
      <c r="E208" s="14"/>
      <c r="F208" s="14">
        <f>D208*E208</f>
        <v>0</v>
      </c>
      <c r="G208" s="14"/>
      <c r="H208" s="14">
        <f>D208*G208</f>
        <v>0</v>
      </c>
      <c r="I208" s="14">
        <f t="shared" ref="I208:I239" si="27">E208+G208</f>
        <v>0</v>
      </c>
      <c r="J208" s="14">
        <f t="shared" ref="J208:J239" si="28">F208+H208</f>
        <v>0</v>
      </c>
      <c r="K208" s="3"/>
      <c r="L208" s="3"/>
    </row>
    <row r="209" spans="1:12">
      <c r="A209" s="15" t="s">
        <v>15</v>
      </c>
      <c r="B209" s="15" t="s">
        <v>409</v>
      </c>
      <c r="C209" s="15" t="s">
        <v>15</v>
      </c>
      <c r="D209" s="16"/>
      <c r="E209" s="16"/>
      <c r="F209" s="16"/>
      <c r="G209" s="16"/>
      <c r="H209" s="16"/>
      <c r="I209" s="16"/>
      <c r="J209" s="16"/>
      <c r="K209" s="3"/>
      <c r="L209" s="3"/>
    </row>
    <row r="210" spans="1:12">
      <c r="A210" s="7" t="s">
        <v>410</v>
      </c>
      <c r="B210" s="7" t="s">
        <v>411</v>
      </c>
      <c r="C210" s="7" t="s">
        <v>80</v>
      </c>
      <c r="D210" s="14">
        <v>60</v>
      </c>
      <c r="E210" s="14"/>
      <c r="F210" s="14">
        <f t="shared" ref="F210:F217" si="29">D210*E210</f>
        <v>0</v>
      </c>
      <c r="G210" s="14"/>
      <c r="H210" s="14">
        <f t="shared" ref="H210:H217" si="30">D210*G210</f>
        <v>0</v>
      </c>
      <c r="I210" s="14">
        <f t="shared" si="27"/>
        <v>0</v>
      </c>
      <c r="J210" s="14">
        <f t="shared" si="28"/>
        <v>0</v>
      </c>
      <c r="K210" s="3"/>
      <c r="L210" s="3"/>
    </row>
    <row r="211" spans="1:12">
      <c r="A211" s="7" t="s">
        <v>412</v>
      </c>
      <c r="B211" s="7" t="s">
        <v>363</v>
      </c>
      <c r="C211" s="7" t="s">
        <v>80</v>
      </c>
      <c r="D211" s="14">
        <v>100</v>
      </c>
      <c r="E211" s="14"/>
      <c r="F211" s="14">
        <f t="shared" si="29"/>
        <v>0</v>
      </c>
      <c r="G211" s="14"/>
      <c r="H211" s="14">
        <f t="shared" si="30"/>
        <v>0</v>
      </c>
      <c r="I211" s="14">
        <f t="shared" si="27"/>
        <v>0</v>
      </c>
      <c r="J211" s="14">
        <f t="shared" si="28"/>
        <v>0</v>
      </c>
      <c r="K211" s="3"/>
      <c r="L211" s="3"/>
    </row>
    <row r="212" spans="1:12">
      <c r="A212" s="7" t="s">
        <v>413</v>
      </c>
      <c r="B212" s="7" t="s">
        <v>414</v>
      </c>
      <c r="C212" s="7" t="s">
        <v>80</v>
      </c>
      <c r="D212" s="14">
        <v>50</v>
      </c>
      <c r="E212" s="14"/>
      <c r="F212" s="14">
        <f t="shared" si="29"/>
        <v>0</v>
      </c>
      <c r="G212" s="14"/>
      <c r="H212" s="14">
        <f t="shared" si="30"/>
        <v>0</v>
      </c>
      <c r="I212" s="14">
        <f t="shared" si="27"/>
        <v>0</v>
      </c>
      <c r="J212" s="14">
        <f t="shared" si="28"/>
        <v>0</v>
      </c>
      <c r="K212" s="3"/>
      <c r="L212" s="3"/>
    </row>
    <row r="213" spans="1:12">
      <c r="A213" s="7" t="s">
        <v>415</v>
      </c>
      <c r="B213" s="7" t="s">
        <v>416</v>
      </c>
      <c r="C213" s="7" t="s">
        <v>80</v>
      </c>
      <c r="D213" s="14">
        <v>20</v>
      </c>
      <c r="E213" s="14"/>
      <c r="F213" s="14">
        <f t="shared" si="29"/>
        <v>0</v>
      </c>
      <c r="G213" s="14"/>
      <c r="H213" s="14">
        <f t="shared" si="30"/>
        <v>0</v>
      </c>
      <c r="I213" s="14">
        <f t="shared" si="27"/>
        <v>0</v>
      </c>
      <c r="J213" s="14">
        <f t="shared" si="28"/>
        <v>0</v>
      </c>
      <c r="K213" s="3"/>
      <c r="L213" s="3"/>
    </row>
    <row r="214" spans="1:12">
      <c r="A214" s="7" t="s">
        <v>417</v>
      </c>
      <c r="B214" s="7" t="s">
        <v>418</v>
      </c>
      <c r="C214" s="7" t="s">
        <v>80</v>
      </c>
      <c r="D214" s="14">
        <v>60</v>
      </c>
      <c r="E214" s="14"/>
      <c r="F214" s="14">
        <f t="shared" si="29"/>
        <v>0</v>
      </c>
      <c r="G214" s="14"/>
      <c r="H214" s="14">
        <f t="shared" si="30"/>
        <v>0</v>
      </c>
      <c r="I214" s="14">
        <f t="shared" si="27"/>
        <v>0</v>
      </c>
      <c r="J214" s="14">
        <f t="shared" si="28"/>
        <v>0</v>
      </c>
      <c r="K214" s="3"/>
      <c r="L214" s="3"/>
    </row>
    <row r="215" spans="1:12">
      <c r="A215" s="7" t="s">
        <v>419</v>
      </c>
      <c r="B215" s="7" t="s">
        <v>420</v>
      </c>
      <c r="C215" s="7" t="s">
        <v>62</v>
      </c>
      <c r="D215" s="14">
        <v>26</v>
      </c>
      <c r="E215" s="14"/>
      <c r="F215" s="14">
        <f t="shared" si="29"/>
        <v>0</v>
      </c>
      <c r="G215" s="14"/>
      <c r="H215" s="14">
        <f t="shared" si="30"/>
        <v>0</v>
      </c>
      <c r="I215" s="14">
        <f t="shared" si="27"/>
        <v>0</v>
      </c>
      <c r="J215" s="14">
        <f t="shared" si="28"/>
        <v>0</v>
      </c>
      <c r="K215" s="3"/>
      <c r="L215" s="3"/>
    </row>
    <row r="216" spans="1:12">
      <c r="A216" s="7" t="s">
        <v>421</v>
      </c>
      <c r="B216" s="7" t="s">
        <v>393</v>
      </c>
      <c r="C216" s="7" t="s">
        <v>80</v>
      </c>
      <c r="D216" s="14">
        <v>26</v>
      </c>
      <c r="E216" s="14"/>
      <c r="F216" s="14">
        <f t="shared" si="29"/>
        <v>0</v>
      </c>
      <c r="G216" s="14"/>
      <c r="H216" s="14">
        <f t="shared" si="30"/>
        <v>0</v>
      </c>
      <c r="I216" s="14">
        <f t="shared" si="27"/>
        <v>0</v>
      </c>
      <c r="J216" s="14">
        <f t="shared" si="28"/>
        <v>0</v>
      </c>
      <c r="K216" s="3"/>
      <c r="L216" s="3"/>
    </row>
    <row r="217" spans="1:12">
      <c r="A217" s="7" t="s">
        <v>422</v>
      </c>
      <c r="B217" s="7" t="s">
        <v>423</v>
      </c>
      <c r="C217" s="7" t="s">
        <v>80</v>
      </c>
      <c r="D217" s="14">
        <v>80</v>
      </c>
      <c r="E217" s="14"/>
      <c r="F217" s="14">
        <f t="shared" si="29"/>
        <v>0</v>
      </c>
      <c r="G217" s="14"/>
      <c r="H217" s="14">
        <f t="shared" si="30"/>
        <v>0</v>
      </c>
      <c r="I217" s="14">
        <f t="shared" si="27"/>
        <v>0</v>
      </c>
      <c r="J217" s="14">
        <f t="shared" si="28"/>
        <v>0</v>
      </c>
      <c r="K217" s="3"/>
      <c r="L217" s="3"/>
    </row>
    <row r="218" spans="1:12">
      <c r="A218" s="15" t="s">
        <v>15</v>
      </c>
      <c r="B218" s="15" t="s">
        <v>424</v>
      </c>
      <c r="C218" s="15" t="s">
        <v>15</v>
      </c>
      <c r="D218" s="16"/>
      <c r="E218" s="16"/>
      <c r="F218" s="16"/>
      <c r="G218" s="16"/>
      <c r="H218" s="16"/>
      <c r="I218" s="16"/>
      <c r="J218" s="16"/>
      <c r="K218" s="3"/>
      <c r="L218" s="3"/>
    </row>
    <row r="219" spans="1:12">
      <c r="A219" s="7" t="s">
        <v>425</v>
      </c>
      <c r="B219" s="7" t="s">
        <v>426</v>
      </c>
      <c r="C219" s="7" t="s">
        <v>62</v>
      </c>
      <c r="D219" s="14">
        <v>6</v>
      </c>
      <c r="E219" s="14"/>
      <c r="F219" s="14">
        <f>D219*E219</f>
        <v>0</v>
      </c>
      <c r="G219" s="14"/>
      <c r="H219" s="14">
        <f>D219*G219</f>
        <v>0</v>
      </c>
      <c r="I219" s="14">
        <f t="shared" si="27"/>
        <v>0</v>
      </c>
      <c r="J219" s="14">
        <f t="shared" si="28"/>
        <v>0</v>
      </c>
      <c r="K219" s="3"/>
      <c r="L219" s="3"/>
    </row>
    <row r="220" spans="1:12">
      <c r="A220" s="7" t="s">
        <v>427</v>
      </c>
      <c r="B220" s="7" t="s">
        <v>428</v>
      </c>
      <c r="C220" s="7" t="s">
        <v>62</v>
      </c>
      <c r="D220" s="14">
        <v>6</v>
      </c>
      <c r="E220" s="14"/>
      <c r="F220" s="14">
        <f>D220*E220</f>
        <v>0</v>
      </c>
      <c r="G220" s="14"/>
      <c r="H220" s="14">
        <f>D220*G220</f>
        <v>0</v>
      </c>
      <c r="I220" s="14">
        <f t="shared" si="27"/>
        <v>0</v>
      </c>
      <c r="J220" s="14">
        <f t="shared" si="28"/>
        <v>0</v>
      </c>
      <c r="K220" s="3"/>
      <c r="L220" s="3"/>
    </row>
    <row r="221" spans="1:12">
      <c r="A221" s="7" t="s">
        <v>429</v>
      </c>
      <c r="B221" s="7" t="s">
        <v>430</v>
      </c>
      <c r="C221" s="7" t="s">
        <v>62</v>
      </c>
      <c r="D221" s="14">
        <v>1</v>
      </c>
      <c r="E221" s="14"/>
      <c r="F221" s="14">
        <f>D221*E221</f>
        <v>0</v>
      </c>
      <c r="G221" s="14"/>
      <c r="H221" s="14">
        <f>D221*G221</f>
        <v>0</v>
      </c>
      <c r="I221" s="14">
        <f t="shared" si="27"/>
        <v>0</v>
      </c>
      <c r="J221" s="14">
        <f t="shared" si="28"/>
        <v>0</v>
      </c>
      <c r="K221" s="3"/>
      <c r="L221" s="3"/>
    </row>
    <row r="222" spans="1:12">
      <c r="A222" s="7" t="s">
        <v>431</v>
      </c>
      <c r="B222" s="7" t="s">
        <v>432</v>
      </c>
      <c r="C222" s="7" t="s">
        <v>62</v>
      </c>
      <c r="D222" s="14">
        <v>1</v>
      </c>
      <c r="E222" s="14"/>
      <c r="F222" s="14">
        <f>D222*E222</f>
        <v>0</v>
      </c>
      <c r="G222" s="14"/>
      <c r="H222" s="14">
        <f>D222*G222</f>
        <v>0</v>
      </c>
      <c r="I222" s="14">
        <f t="shared" si="27"/>
        <v>0</v>
      </c>
      <c r="J222" s="14">
        <f t="shared" si="28"/>
        <v>0</v>
      </c>
      <c r="K222" s="3"/>
      <c r="L222" s="3"/>
    </row>
    <row r="223" spans="1:12">
      <c r="A223" s="7" t="s">
        <v>433</v>
      </c>
      <c r="B223" s="7" t="s">
        <v>434</v>
      </c>
      <c r="C223" s="7" t="s">
        <v>62</v>
      </c>
      <c r="D223" s="14">
        <v>4</v>
      </c>
      <c r="E223" s="14"/>
      <c r="F223" s="14">
        <f>D223*E223</f>
        <v>0</v>
      </c>
      <c r="G223" s="14"/>
      <c r="H223" s="14">
        <f>D223*G223</f>
        <v>0</v>
      </c>
      <c r="I223" s="14">
        <f t="shared" si="27"/>
        <v>0</v>
      </c>
      <c r="J223" s="14">
        <f t="shared" si="28"/>
        <v>0</v>
      </c>
      <c r="K223" s="3"/>
      <c r="L223" s="3"/>
    </row>
    <row r="224" spans="1:12">
      <c r="A224" s="15" t="s">
        <v>15</v>
      </c>
      <c r="B224" s="15" t="s">
        <v>435</v>
      </c>
      <c r="C224" s="15" t="s">
        <v>15</v>
      </c>
      <c r="D224" s="16"/>
      <c r="E224" s="16"/>
      <c r="F224" s="16"/>
      <c r="G224" s="16"/>
      <c r="H224" s="16"/>
      <c r="I224" s="16"/>
      <c r="J224" s="16"/>
      <c r="K224" s="3"/>
      <c r="L224" s="3"/>
    </row>
    <row r="225" spans="1:12">
      <c r="A225" s="7" t="s">
        <v>436</v>
      </c>
      <c r="B225" s="7" t="s">
        <v>437</v>
      </c>
      <c r="C225" s="7" t="s">
        <v>80</v>
      </c>
      <c r="D225" s="14">
        <v>80</v>
      </c>
      <c r="E225" s="14"/>
      <c r="F225" s="14">
        <f>D225*E225</f>
        <v>0</v>
      </c>
      <c r="G225" s="14"/>
      <c r="H225" s="14">
        <f>D225*G225</f>
        <v>0</v>
      </c>
      <c r="I225" s="14">
        <f t="shared" si="27"/>
        <v>0</v>
      </c>
      <c r="J225" s="14">
        <f t="shared" si="28"/>
        <v>0</v>
      </c>
      <c r="K225" s="3"/>
      <c r="L225" s="3"/>
    </row>
    <row r="226" spans="1:12">
      <c r="A226" s="15" t="s">
        <v>15</v>
      </c>
      <c r="B226" s="15" t="s">
        <v>438</v>
      </c>
      <c r="C226" s="15" t="s">
        <v>15</v>
      </c>
      <c r="D226" s="16"/>
      <c r="E226" s="16"/>
      <c r="F226" s="16"/>
      <c r="G226" s="16"/>
      <c r="H226" s="16"/>
      <c r="I226" s="16"/>
      <c r="J226" s="16"/>
      <c r="K226" s="3"/>
      <c r="L226" s="3"/>
    </row>
    <row r="227" spans="1:12">
      <c r="A227" s="7" t="s">
        <v>439</v>
      </c>
      <c r="B227" s="7" t="s">
        <v>440</v>
      </c>
      <c r="C227" s="7" t="s">
        <v>80</v>
      </c>
      <c r="D227" s="14">
        <v>120</v>
      </c>
      <c r="E227" s="14"/>
      <c r="F227" s="14">
        <f>D227*E227</f>
        <v>0</v>
      </c>
      <c r="G227" s="14"/>
      <c r="H227" s="14">
        <f>D227*G227</f>
        <v>0</v>
      </c>
      <c r="I227" s="14">
        <f t="shared" si="27"/>
        <v>0</v>
      </c>
      <c r="J227" s="14">
        <f t="shared" si="28"/>
        <v>0</v>
      </c>
      <c r="K227" s="3"/>
      <c r="L227" s="3"/>
    </row>
    <row r="228" spans="1:12">
      <c r="A228" s="7" t="s">
        <v>441</v>
      </c>
      <c r="B228" s="7" t="s">
        <v>442</v>
      </c>
      <c r="C228" s="7" t="s">
        <v>62</v>
      </c>
      <c r="D228" s="14">
        <v>4</v>
      </c>
      <c r="E228" s="14"/>
      <c r="F228" s="14">
        <f>D228*E228</f>
        <v>0</v>
      </c>
      <c r="G228" s="14"/>
      <c r="H228" s="14">
        <f>D228*G228</f>
        <v>0</v>
      </c>
      <c r="I228" s="14">
        <f t="shared" si="27"/>
        <v>0</v>
      </c>
      <c r="J228" s="14">
        <f t="shared" si="28"/>
        <v>0</v>
      </c>
      <c r="K228" s="3"/>
      <c r="L228" s="3"/>
    </row>
    <row r="229" spans="1:12">
      <c r="A229" s="15" t="s">
        <v>15</v>
      </c>
      <c r="B229" s="15" t="s">
        <v>443</v>
      </c>
      <c r="C229" s="15" t="s">
        <v>15</v>
      </c>
      <c r="D229" s="16"/>
      <c r="E229" s="16"/>
      <c r="F229" s="16"/>
      <c r="G229" s="16"/>
      <c r="H229" s="16"/>
      <c r="I229" s="16"/>
      <c r="J229" s="16"/>
      <c r="K229" s="3"/>
      <c r="L229" s="3"/>
    </row>
    <row r="230" spans="1:12">
      <c r="A230" s="7" t="s">
        <v>444</v>
      </c>
      <c r="B230" s="7" t="s">
        <v>445</v>
      </c>
      <c r="C230" s="7" t="s">
        <v>306</v>
      </c>
      <c r="D230" s="14">
        <v>5</v>
      </c>
      <c r="E230" s="14"/>
      <c r="F230" s="14">
        <f t="shared" ref="F230:F236" si="31">D230*E230</f>
        <v>0</v>
      </c>
      <c r="G230" s="14"/>
      <c r="H230" s="14">
        <f t="shared" ref="H230:H236" si="32">D230*G230</f>
        <v>0</v>
      </c>
      <c r="I230" s="14">
        <f t="shared" si="27"/>
        <v>0</v>
      </c>
      <c r="J230" s="14">
        <f t="shared" si="28"/>
        <v>0</v>
      </c>
      <c r="K230" s="3"/>
      <c r="L230" s="3"/>
    </row>
    <row r="231" spans="1:12">
      <c r="A231" s="7" t="s">
        <v>446</v>
      </c>
      <c r="B231" s="7" t="s">
        <v>447</v>
      </c>
      <c r="C231" s="7" t="s">
        <v>306</v>
      </c>
      <c r="D231" s="14">
        <v>3</v>
      </c>
      <c r="E231" s="14"/>
      <c r="F231" s="14">
        <f t="shared" si="31"/>
        <v>0</v>
      </c>
      <c r="G231" s="14"/>
      <c r="H231" s="14">
        <f t="shared" si="32"/>
        <v>0</v>
      </c>
      <c r="I231" s="14">
        <f t="shared" si="27"/>
        <v>0</v>
      </c>
      <c r="J231" s="14">
        <f t="shared" si="28"/>
        <v>0</v>
      </c>
      <c r="K231" s="3"/>
      <c r="L231" s="3"/>
    </row>
    <row r="232" spans="1:12">
      <c r="A232" s="7" t="s">
        <v>448</v>
      </c>
      <c r="B232" s="7" t="s">
        <v>449</v>
      </c>
      <c r="C232" s="7" t="s">
        <v>306</v>
      </c>
      <c r="D232" s="14">
        <v>5</v>
      </c>
      <c r="E232" s="14"/>
      <c r="F232" s="14">
        <f t="shared" si="31"/>
        <v>0</v>
      </c>
      <c r="G232" s="14"/>
      <c r="H232" s="14">
        <f t="shared" si="32"/>
        <v>0</v>
      </c>
      <c r="I232" s="14">
        <f t="shared" si="27"/>
        <v>0</v>
      </c>
      <c r="J232" s="14">
        <f t="shared" si="28"/>
        <v>0</v>
      </c>
      <c r="K232" s="3"/>
      <c r="L232" s="3"/>
    </row>
    <row r="233" spans="1:12">
      <c r="A233" s="7" t="s">
        <v>450</v>
      </c>
      <c r="B233" s="7" t="s">
        <v>451</v>
      </c>
      <c r="C233" s="7" t="s">
        <v>306</v>
      </c>
      <c r="D233" s="14">
        <v>2</v>
      </c>
      <c r="E233" s="14"/>
      <c r="F233" s="14">
        <f t="shared" si="31"/>
        <v>0</v>
      </c>
      <c r="G233" s="14"/>
      <c r="H233" s="14">
        <f t="shared" si="32"/>
        <v>0</v>
      </c>
      <c r="I233" s="14">
        <f t="shared" si="27"/>
        <v>0</v>
      </c>
      <c r="J233" s="14">
        <f t="shared" si="28"/>
        <v>0</v>
      </c>
      <c r="K233" s="3"/>
      <c r="L233" s="3"/>
    </row>
    <row r="234" spans="1:12">
      <c r="A234" s="7" t="s">
        <v>452</v>
      </c>
      <c r="B234" s="7" t="s">
        <v>453</v>
      </c>
      <c r="C234" s="7" t="s">
        <v>306</v>
      </c>
      <c r="D234" s="14">
        <v>2</v>
      </c>
      <c r="E234" s="14"/>
      <c r="F234" s="14">
        <f t="shared" si="31"/>
        <v>0</v>
      </c>
      <c r="G234" s="14"/>
      <c r="H234" s="14">
        <f t="shared" si="32"/>
        <v>0</v>
      </c>
      <c r="I234" s="14">
        <f t="shared" si="27"/>
        <v>0</v>
      </c>
      <c r="J234" s="14">
        <f t="shared" si="28"/>
        <v>0</v>
      </c>
      <c r="K234" s="3"/>
      <c r="L234" s="3"/>
    </row>
    <row r="235" spans="1:12">
      <c r="A235" s="7" t="s">
        <v>454</v>
      </c>
      <c r="B235" s="7" t="s">
        <v>455</v>
      </c>
      <c r="C235" s="7" t="s">
        <v>306</v>
      </c>
      <c r="D235" s="14">
        <v>3</v>
      </c>
      <c r="E235" s="14"/>
      <c r="F235" s="14">
        <f t="shared" si="31"/>
        <v>0</v>
      </c>
      <c r="G235" s="14"/>
      <c r="H235" s="14">
        <f t="shared" si="32"/>
        <v>0</v>
      </c>
      <c r="I235" s="14">
        <f t="shared" si="27"/>
        <v>0</v>
      </c>
      <c r="J235" s="14">
        <f t="shared" si="28"/>
        <v>0</v>
      </c>
      <c r="K235" s="3"/>
      <c r="L235" s="3"/>
    </row>
    <row r="236" spans="1:12">
      <c r="A236" s="7" t="s">
        <v>456</v>
      </c>
      <c r="B236" s="7" t="s">
        <v>457</v>
      </c>
      <c r="C236" s="7" t="s">
        <v>306</v>
      </c>
      <c r="D236" s="14">
        <v>2</v>
      </c>
      <c r="E236" s="14"/>
      <c r="F236" s="14">
        <f t="shared" si="31"/>
        <v>0</v>
      </c>
      <c r="G236" s="14"/>
      <c r="H236" s="14">
        <f t="shared" si="32"/>
        <v>0</v>
      </c>
      <c r="I236" s="14">
        <f t="shared" si="27"/>
        <v>0</v>
      </c>
      <c r="J236" s="14">
        <f t="shared" si="28"/>
        <v>0</v>
      </c>
      <c r="K236" s="3"/>
      <c r="L236" s="3"/>
    </row>
    <row r="237" spans="1:12">
      <c r="A237" s="15" t="s">
        <v>15</v>
      </c>
      <c r="B237" s="15" t="s">
        <v>458</v>
      </c>
      <c r="C237" s="15" t="s">
        <v>15</v>
      </c>
      <c r="D237" s="16"/>
      <c r="E237" s="16"/>
      <c r="F237" s="16"/>
      <c r="G237" s="16"/>
      <c r="H237" s="16"/>
      <c r="I237" s="16"/>
      <c r="J237" s="16"/>
      <c r="K237" s="3"/>
      <c r="L237" s="3"/>
    </row>
    <row r="238" spans="1:12">
      <c r="A238" s="7" t="s">
        <v>459</v>
      </c>
      <c r="B238" s="7" t="s">
        <v>460</v>
      </c>
      <c r="C238" s="7" t="s">
        <v>306</v>
      </c>
      <c r="D238" s="14">
        <v>4</v>
      </c>
      <c r="E238" s="14"/>
      <c r="F238" s="14">
        <f>D238*E238</f>
        <v>0</v>
      </c>
      <c r="G238" s="14"/>
      <c r="H238" s="14">
        <f>D238*G238</f>
        <v>0</v>
      </c>
      <c r="I238" s="14">
        <f t="shared" si="27"/>
        <v>0</v>
      </c>
      <c r="J238" s="14">
        <f t="shared" si="28"/>
        <v>0</v>
      </c>
      <c r="K238" s="3"/>
      <c r="L238" s="3"/>
    </row>
    <row r="239" spans="1:12">
      <c r="A239" s="7" t="s">
        <v>461</v>
      </c>
      <c r="B239" s="7" t="s">
        <v>462</v>
      </c>
      <c r="C239" s="7" t="s">
        <v>306</v>
      </c>
      <c r="D239" s="14">
        <v>5</v>
      </c>
      <c r="E239" s="14"/>
      <c r="F239" s="14">
        <f>D239*E239</f>
        <v>0</v>
      </c>
      <c r="G239" s="14"/>
      <c r="H239" s="14">
        <f>D239*G239</f>
        <v>0</v>
      </c>
      <c r="I239" s="14">
        <f t="shared" si="27"/>
        <v>0</v>
      </c>
      <c r="J239" s="14">
        <f t="shared" si="28"/>
        <v>0</v>
      </c>
      <c r="K239" s="3"/>
      <c r="L239" s="3"/>
    </row>
    <row r="240" spans="1:12">
      <c r="A240" s="7" t="s">
        <v>463</v>
      </c>
      <c r="B240" s="7" t="s">
        <v>464</v>
      </c>
      <c r="C240" s="7" t="s">
        <v>306</v>
      </c>
      <c r="D240" s="14">
        <v>4</v>
      </c>
      <c r="E240" s="14"/>
      <c r="F240" s="14">
        <f>D240*E240</f>
        <v>0</v>
      </c>
      <c r="G240" s="14"/>
      <c r="H240" s="14">
        <f>D240*G240</f>
        <v>0</v>
      </c>
      <c r="I240" s="14">
        <f t="shared" ref="I240:I247" si="33">E240+G240</f>
        <v>0</v>
      </c>
      <c r="J240" s="14">
        <f t="shared" ref="J240:J247" si="34">F240+H240</f>
        <v>0</v>
      </c>
      <c r="K240" s="3"/>
      <c r="L240" s="3"/>
    </row>
    <row r="241" spans="1:12">
      <c r="A241" s="7" t="s">
        <v>465</v>
      </c>
      <c r="B241" s="7" t="s">
        <v>466</v>
      </c>
      <c r="C241" s="7" t="s">
        <v>306</v>
      </c>
      <c r="D241" s="14">
        <v>8</v>
      </c>
      <c r="E241" s="14"/>
      <c r="F241" s="14">
        <f>D241*E241</f>
        <v>0</v>
      </c>
      <c r="G241" s="14"/>
      <c r="H241" s="14">
        <f>D241*G241</f>
        <v>0</v>
      </c>
      <c r="I241" s="14">
        <f t="shared" si="33"/>
        <v>0</v>
      </c>
      <c r="J241" s="14">
        <f t="shared" si="34"/>
        <v>0</v>
      </c>
      <c r="K241" s="3"/>
      <c r="L241" s="3"/>
    </row>
    <row r="242" spans="1:12">
      <c r="A242" s="7" t="s">
        <v>467</v>
      </c>
      <c r="B242" s="7" t="s">
        <v>468</v>
      </c>
      <c r="C242" s="7" t="s">
        <v>306</v>
      </c>
      <c r="D242" s="14">
        <v>2</v>
      </c>
      <c r="E242" s="14"/>
      <c r="F242" s="14">
        <f>D242*E242</f>
        <v>0</v>
      </c>
      <c r="G242" s="14"/>
      <c r="H242" s="14">
        <f>D242*G242</f>
        <v>0</v>
      </c>
      <c r="I242" s="14">
        <f t="shared" si="33"/>
        <v>0</v>
      </c>
      <c r="J242" s="14">
        <f t="shared" si="34"/>
        <v>0</v>
      </c>
      <c r="K242" s="3"/>
      <c r="L242" s="3"/>
    </row>
    <row r="243" spans="1:12">
      <c r="A243" s="15" t="s">
        <v>15</v>
      </c>
      <c r="B243" s="15" t="s">
        <v>469</v>
      </c>
      <c r="C243" s="15" t="s">
        <v>15</v>
      </c>
      <c r="D243" s="16"/>
      <c r="E243" s="16"/>
      <c r="F243" s="16"/>
      <c r="G243" s="16"/>
      <c r="H243" s="16"/>
      <c r="I243" s="16"/>
      <c r="J243" s="16"/>
      <c r="K243" s="3"/>
      <c r="L243" s="3"/>
    </row>
    <row r="244" spans="1:12">
      <c r="A244" s="7" t="s">
        <v>470</v>
      </c>
      <c r="B244" s="7" t="s">
        <v>471</v>
      </c>
      <c r="C244" s="7" t="s">
        <v>306</v>
      </c>
      <c r="D244" s="14">
        <v>6</v>
      </c>
      <c r="E244" s="14"/>
      <c r="F244" s="14">
        <f>D244*E244</f>
        <v>0</v>
      </c>
      <c r="G244" s="14"/>
      <c r="H244" s="14">
        <f>D244*G244</f>
        <v>0</v>
      </c>
      <c r="I244" s="14">
        <f t="shared" si="33"/>
        <v>0</v>
      </c>
      <c r="J244" s="14">
        <f t="shared" si="34"/>
        <v>0</v>
      </c>
      <c r="K244" s="3"/>
      <c r="L244" s="3"/>
    </row>
    <row r="245" spans="1:12">
      <c r="A245" s="15" t="s">
        <v>15</v>
      </c>
      <c r="B245" s="15" t="s">
        <v>472</v>
      </c>
      <c r="C245" s="15" t="s">
        <v>15</v>
      </c>
      <c r="D245" s="16"/>
      <c r="E245" s="16"/>
      <c r="F245" s="16"/>
      <c r="G245" s="16"/>
      <c r="H245" s="16"/>
      <c r="I245" s="16"/>
      <c r="J245" s="16"/>
      <c r="K245" s="3"/>
      <c r="L245" s="3"/>
    </row>
    <row r="246" spans="1:12">
      <c r="A246" s="7" t="s">
        <v>473</v>
      </c>
      <c r="B246" s="7" t="s">
        <v>474</v>
      </c>
      <c r="C246" s="7" t="s">
        <v>306</v>
      </c>
      <c r="D246" s="14">
        <v>4</v>
      </c>
      <c r="E246" s="14"/>
      <c r="F246" s="14">
        <f>D246*E246</f>
        <v>0</v>
      </c>
      <c r="G246" s="14"/>
      <c r="H246" s="14">
        <f>D246*G246</f>
        <v>0</v>
      </c>
      <c r="I246" s="14">
        <f t="shared" si="33"/>
        <v>0</v>
      </c>
      <c r="J246" s="14">
        <f t="shared" si="34"/>
        <v>0</v>
      </c>
      <c r="K246" s="3"/>
      <c r="L246" s="3"/>
    </row>
    <row r="247" spans="1:12">
      <c r="A247" s="7" t="s">
        <v>475</v>
      </c>
      <c r="B247" s="7" t="s">
        <v>476</v>
      </c>
      <c r="C247" s="7" t="s">
        <v>306</v>
      </c>
      <c r="D247" s="14">
        <v>1</v>
      </c>
      <c r="E247" s="14"/>
      <c r="F247" s="14">
        <f>D247*E247</f>
        <v>0</v>
      </c>
      <c r="G247" s="14"/>
      <c r="H247" s="14">
        <f>D247*G247</f>
        <v>0</v>
      </c>
      <c r="I247" s="14">
        <f t="shared" si="33"/>
        <v>0</v>
      </c>
      <c r="J247" s="14">
        <f t="shared" si="34"/>
        <v>0</v>
      </c>
      <c r="K247" s="3"/>
      <c r="L247" s="3"/>
    </row>
    <row r="248" spans="1:12">
      <c r="A248" s="6" t="s">
        <v>15</v>
      </c>
      <c r="B248" s="6" t="s">
        <v>477</v>
      </c>
      <c r="C248" s="6" t="s">
        <v>15</v>
      </c>
      <c r="D248" s="17"/>
      <c r="E248" s="17"/>
      <c r="F248" s="17">
        <f>SUM(F176:F247)</f>
        <v>0</v>
      </c>
      <c r="G248" s="17"/>
      <c r="H248" s="17">
        <f>SUM(H176:H247)</f>
        <v>0</v>
      </c>
      <c r="I248" s="17"/>
      <c r="J248" s="17">
        <f>SUM(J176:J247)</f>
        <v>0</v>
      </c>
      <c r="K248" s="3"/>
      <c r="L248" s="3"/>
    </row>
    <row r="249" spans="1:12">
      <c r="A249" s="7" t="s">
        <v>15</v>
      </c>
      <c r="B249" s="7" t="s">
        <v>15</v>
      </c>
      <c r="C249" s="7" t="s">
        <v>15</v>
      </c>
      <c r="D249" s="20"/>
      <c r="E249" s="20"/>
      <c r="F249" s="20"/>
      <c r="G249" s="20"/>
      <c r="H249" s="20"/>
      <c r="I249" s="20"/>
      <c r="J249" s="20"/>
      <c r="K249" s="3"/>
      <c r="L249" s="3"/>
    </row>
    <row r="250" spans="1:12">
      <c r="A250" s="7" t="s">
        <v>478</v>
      </c>
      <c r="B250" s="7" t="s">
        <v>479</v>
      </c>
      <c r="C250" s="7" t="s">
        <v>15</v>
      </c>
      <c r="D250" s="14"/>
      <c r="E250" s="14"/>
      <c r="F250" s="14">
        <f>M7+Parametry!B33/100*F230+Parametry!B33/100*F231+Parametry!B33/100*F232+Parametry!B33/100*F233+Parametry!B33/100*F234+Parametry!B33/100*F235+Parametry!B33/100*F236+Parametry!B33/100*F238+Parametry!B33/100*F239+Parametry!B33/100*F240+Parametry!B33/100*F241+Parametry!B33/100*F242+Parametry!B33/100*F244+Parametry!B33/100*F246+Parametry!B33/100*F247</f>
        <v>0</v>
      </c>
      <c r="G250" s="14"/>
      <c r="H250" s="14"/>
      <c r="I250" s="14">
        <f>E250+G250</f>
        <v>0</v>
      </c>
      <c r="J250" s="14">
        <f>F250+H250</f>
        <v>0</v>
      </c>
      <c r="K250" s="3"/>
      <c r="L250" s="3"/>
    </row>
    <row r="251" spans="1:12">
      <c r="A251" s="4" t="s">
        <v>15</v>
      </c>
      <c r="B251" s="4" t="s">
        <v>480</v>
      </c>
      <c r="C251" s="4" t="s">
        <v>15</v>
      </c>
      <c r="D251" s="13"/>
      <c r="E251" s="13"/>
      <c r="F251" s="13">
        <f>SUM(F9:F172,F174,F176:F247,F249:F250)</f>
        <v>0</v>
      </c>
      <c r="G251" s="13"/>
      <c r="H251" s="13">
        <f>SUM(H9:H172,H174,H176:H247,H249:H250)</f>
        <v>0</v>
      </c>
      <c r="I251" s="13"/>
      <c r="J251" s="13">
        <f>SUM(J9:J172,J174,J176:J247,J249:J250)</f>
        <v>0</v>
      </c>
      <c r="K251" s="3"/>
      <c r="L25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20</v>
      </c>
      <c r="C11" s="3"/>
    </row>
    <row r="12" spans="1:3">
      <c r="A12" s="2" t="s">
        <v>21</v>
      </c>
      <c r="B12" s="6" t="s">
        <v>22</v>
      </c>
      <c r="C12" s="3"/>
    </row>
    <row r="13" spans="1:3">
      <c r="A13" s="2" t="s">
        <v>23</v>
      </c>
      <c r="B13" s="6" t="s">
        <v>15</v>
      </c>
      <c r="C13" s="3"/>
    </row>
    <row r="14" spans="1:3">
      <c r="A14" s="2" t="s">
        <v>24</v>
      </c>
      <c r="B14" s="6" t="s">
        <v>25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26</v>
      </c>
      <c r="B16" s="8" t="s">
        <v>27</v>
      </c>
      <c r="C16" s="3"/>
    </row>
    <row r="17" spans="1:3">
      <c r="A17" s="2" t="s">
        <v>28</v>
      </c>
      <c r="B17" s="8" t="s">
        <v>27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32</v>
      </c>
      <c r="C19" s="3"/>
    </row>
    <row r="20" spans="1:3">
      <c r="A20" s="2" t="s">
        <v>33</v>
      </c>
      <c r="B20" s="8" t="s">
        <v>32</v>
      </c>
      <c r="C20" s="3"/>
    </row>
    <row r="21" spans="1:3">
      <c r="A21" s="2" t="s">
        <v>34</v>
      </c>
      <c r="B21" s="8" t="s">
        <v>32</v>
      </c>
      <c r="C21" s="3"/>
    </row>
    <row r="22" spans="1:3">
      <c r="A22" s="2" t="s">
        <v>35</v>
      </c>
      <c r="B22" s="8" t="s">
        <v>32</v>
      </c>
      <c r="C22" s="3"/>
    </row>
    <row r="23" spans="1:3">
      <c r="A23" s="2" t="s">
        <v>36</v>
      </c>
      <c r="B23" s="8" t="s">
        <v>32</v>
      </c>
      <c r="C23" s="3"/>
    </row>
    <row r="24" spans="1:3">
      <c r="A24" s="2" t="s">
        <v>37</v>
      </c>
      <c r="B24" s="8" t="s">
        <v>32</v>
      </c>
      <c r="C24" s="3"/>
    </row>
    <row r="25" spans="1:3">
      <c r="A25" s="2" t="s">
        <v>38</v>
      </c>
      <c r="B25" s="8" t="s">
        <v>32</v>
      </c>
      <c r="C25" s="3"/>
    </row>
    <row r="26" spans="1:3">
      <c r="A26" s="2" t="s">
        <v>39</v>
      </c>
      <c r="B26" s="8" t="s">
        <v>40</v>
      </c>
      <c r="C26" s="3"/>
    </row>
    <row r="27" spans="1:3">
      <c r="A27" s="2" t="s">
        <v>41</v>
      </c>
      <c r="B27" s="8" t="s">
        <v>32</v>
      </c>
      <c r="C27" s="3"/>
    </row>
    <row r="28" spans="1:3">
      <c r="A28" s="2" t="s">
        <v>42</v>
      </c>
      <c r="B28" s="8" t="s">
        <v>32</v>
      </c>
      <c r="C28" s="3"/>
    </row>
    <row r="29" spans="1:3">
      <c r="A29" s="2" t="s">
        <v>43</v>
      </c>
      <c r="B29" s="8" t="s">
        <v>32</v>
      </c>
      <c r="C29" s="3"/>
    </row>
    <row r="30" spans="1:3">
      <c r="A30" s="2" t="s">
        <v>44</v>
      </c>
      <c r="B30" s="8" t="s">
        <v>32</v>
      </c>
      <c r="C30" s="3"/>
    </row>
    <row r="31" spans="1:3" ht="24.75">
      <c r="A31" s="9" t="s">
        <v>45</v>
      </c>
      <c r="B31" s="8" t="s">
        <v>46</v>
      </c>
      <c r="C31" s="3"/>
    </row>
    <row r="32" spans="1:3">
      <c r="A32" s="2" t="s">
        <v>47</v>
      </c>
      <c r="B32" s="8" t="s">
        <v>48</v>
      </c>
      <c r="C32" s="3"/>
    </row>
    <row r="33" spans="1:2">
      <c r="A33" s="1" t="s">
        <v>49</v>
      </c>
      <c r="B33" s="1"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MENDELU, obj. D</dc:title>
  <dc:subject>Hygienická smyčka</dc:subject>
  <dc:creator>Ing. Jiří Kozlovský, Pprojekce ELEKTRO, Purkyňova 95a, Brno</dc:creator>
  <cp:lastModifiedBy>JK</cp:lastModifiedBy>
  <dcterms:created xsi:type="dcterms:W3CDTF">2015-04-01T11:21:50Z</dcterms:created>
  <dcterms:modified xsi:type="dcterms:W3CDTF">2015-04-01T11:23:30Z</dcterms:modified>
</cp:coreProperties>
</file>