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knihy KA1" sheetId="1" r:id="rId1"/>
  </sheets>
  <definedNames/>
  <calcPr fullCalcOnLoad="1"/>
</workbook>
</file>

<file path=xl/sharedStrings.xml><?xml version="1.0" encoding="utf-8"?>
<sst xmlns="http://schemas.openxmlformats.org/spreadsheetml/2006/main" count="284" uniqueCount="278">
  <si>
    <t>ID</t>
  </si>
  <si>
    <t>Rok</t>
  </si>
  <si>
    <t>ISBN
(nutné)</t>
  </si>
  <si>
    <t>Název
(nutné)</t>
  </si>
  <si>
    <t>(Autor)</t>
  </si>
  <si>
    <t>počet KS</t>
  </si>
  <si>
    <t>Jednotková cena (včetně DPH)</t>
  </si>
  <si>
    <t>Nabídková jednotková cena bez DPH</t>
  </si>
  <si>
    <t>Nabídková cena celkem bez DPH</t>
  </si>
  <si>
    <t>Částka DPH</t>
  </si>
  <si>
    <t>Nabídková cena celkem vč. DPH</t>
  </si>
  <si>
    <t>ISBN 9781566702942</t>
  </si>
  <si>
    <t>Agroforestry in Sustainable Agricultural Systems</t>
  </si>
  <si>
    <t>Buck LE</t>
  </si>
  <si>
    <t xml:space="preserve">9781930665736 </t>
  </si>
  <si>
    <t xml:space="preserve">Aims and Methods of Vegetation Ecology
Manage Covers
Aims and Methods of Vegetation Ecology </t>
  </si>
  <si>
    <t>H.Ellenberg</t>
  </si>
  <si>
    <t>978-3-642-11637-7</t>
  </si>
  <si>
    <t>Atlas of Stem Anatomy in Herbs, Shrubs and Trees Vol.1</t>
  </si>
  <si>
    <t>Schweingruber,  Börner, Schulze</t>
  </si>
  <si>
    <t>978-3-642-20434-0</t>
  </si>
  <si>
    <t>Atlas of Stem Anatomy in Herbs, Shrubs and Trees Vol.2</t>
  </si>
  <si>
    <t>978-3-87617-115-9</t>
  </si>
  <si>
    <t>Baumpflege Heute</t>
  </si>
  <si>
    <t>Marek Siewniak</t>
  </si>
  <si>
    <t xml:space="preserve">ISBN 3-8263-3060-9. </t>
  </si>
  <si>
    <t>Bewertung in Forstbetrieben</t>
  </si>
  <si>
    <t xml:space="preserve">SAGL, W.: </t>
  </si>
  <si>
    <t>ISBN 978-1402048401</t>
  </si>
  <si>
    <t>Biology and Ecology of Norway Spruce</t>
  </si>
  <si>
    <t>Mark G. Tjoelker, Adam Boratynski, Wladyslaw Bugala</t>
  </si>
  <si>
    <t>ISBN - 10 1-4020-4840-8</t>
  </si>
  <si>
    <t>Biology and ecology of Norway Spruce Tjoelker, Boraty'nski? Springer</t>
  </si>
  <si>
    <t>Mark G. Tjoelker, Adam Boratynski,</t>
  </si>
  <si>
    <t>978-94-007-2201-9</t>
  </si>
  <si>
    <t>Continuous Cover Forestry (2.ed)</t>
  </si>
  <si>
    <t>Pukkala, Timo; Gadow, Klaus von (Eds.)</t>
  </si>
  <si>
    <t>978-0132669153 (9780273768395)</t>
  </si>
  <si>
    <t>Cutlip and Center's Effective Public Relations (11th Edition)</t>
  </si>
  <si>
    <t>Glen M. Broom</t>
  </si>
  <si>
    <t>9783878152279</t>
  </si>
  <si>
    <t>Das CODIT Prinzip</t>
  </si>
  <si>
    <t>Dirk Dujesiefken</t>
  </si>
  <si>
    <t xml:space="preserve">Der gerichtliche Sachverständige. </t>
  </si>
  <si>
    <t xml:space="preserve">ULRICH, W.: </t>
  </si>
  <si>
    <t>9780615112909</t>
  </si>
  <si>
    <t xml:space="preserve">Der Ratgeber für kletternde Baumpfleger </t>
  </si>
  <si>
    <t>Jeff Jepson</t>
  </si>
  <si>
    <t>978-94-007-1651-3</t>
  </si>
  <si>
    <t>Designing and Conducting a Forest Inventory - case: 9th National Forest Inventory of Finland</t>
  </si>
  <si>
    <t>Tomppo, E., Heikkinen, J., Henttonen, H.M., Ihalainen, A., Katila, M., Mäkelä, H., Tuomainen, T., Vainikainen, N.</t>
  </si>
  <si>
    <t xml:space="preserve"> ISBN 3899490150 (978-3-11-092782-5)</t>
  </si>
  <si>
    <t xml:space="preserve">Die Enteignungsentschädigung, </t>
  </si>
  <si>
    <t>AUST, M. – JACOBS, R. – PASTERNAK, D.:</t>
  </si>
  <si>
    <t>Diseases of woody ornamentals and trees in nurseries</t>
  </si>
  <si>
    <t>Ronald K. Jones, David M. Benson</t>
  </si>
  <si>
    <t>13: 9780521145213</t>
  </si>
  <si>
    <t>Earth Materials, Introduction to Mineralogy and Petrology</t>
  </si>
  <si>
    <t>Klein, C.</t>
  </si>
  <si>
    <t>ISBN-10: 0198505647, ISBN-13: 978-0198505648</t>
  </si>
  <si>
    <t>Ecological Methods in Forest Pest Management</t>
  </si>
  <si>
    <t>Wainhouse</t>
  </si>
  <si>
    <t>978-0-387-71424-0</t>
  </si>
  <si>
    <t>Ecology, Planning, and Management of Urban Forests</t>
  </si>
  <si>
    <t>Carreiro, Margaret M.; Song, Yong-Chang; Wu, Jianguo (Eds.)</t>
  </si>
  <si>
    <t xml:space="preserve"> ISBN 978-80-247-3024-0. </t>
  </si>
  <si>
    <t xml:space="preserve">Ekonomické a finanční řízení firmy: manažerské účetnictví v praxi. </t>
  </si>
  <si>
    <t xml:space="preserve">Petřík, T.: </t>
  </si>
  <si>
    <t>10: 0824706145</t>
  </si>
  <si>
    <t xml:space="preserve">Enzymes in the Environment (Books in Soils, Plants, and the Environment) </t>
  </si>
  <si>
    <t>Burns RG,  Dick RP</t>
  </si>
  <si>
    <t>978-0979485343</t>
  </si>
  <si>
    <t xml:space="preserve">European Hunter </t>
  </si>
  <si>
    <t>S. Lloyd Newberry</t>
  </si>
  <si>
    <t>978-3-87617-121-0</t>
  </si>
  <si>
    <t>European Tree Worker</t>
  </si>
  <si>
    <t>anonimus</t>
  </si>
  <si>
    <t xml:space="preserve"> ISBN 978-80-7204-681-2, </t>
  </si>
  <si>
    <t xml:space="preserve">Forenzní ekotechnika: les a dřeviny. </t>
  </si>
  <si>
    <t>Alexandr P. a kolektiv:</t>
  </si>
  <si>
    <t>978-3-642-14861-3</t>
  </si>
  <si>
    <t>Forest Dynamics, Growth and Yield: From Measurement to Model</t>
  </si>
  <si>
    <t>Pretzsch H</t>
  </si>
  <si>
    <t>Forest ecology</t>
  </si>
  <si>
    <t xml:space="preserve">Burton V Barnes, Donald R Zak, Shirley R Denton and Stephen H Spurr 
</t>
  </si>
  <si>
    <t>13: 9789048127948</t>
  </si>
  <si>
    <t>Forest Ecology: Recent Advances in Plant Ecology</t>
  </si>
  <si>
    <t>Van der Valk A.</t>
  </si>
  <si>
    <t>ISBN-10: 1577666526, ISBN-13: 978-1577666523</t>
  </si>
  <si>
    <t xml:space="preserve">Forest Health and Protection </t>
  </si>
  <si>
    <t>Edmonds, Agee, Gara</t>
  </si>
  <si>
    <t>978-1-4020-5990-2</t>
  </si>
  <si>
    <t>Forest Mensuration</t>
  </si>
  <si>
    <t>Anthonie van Laar, Alparslan Akca</t>
  </si>
  <si>
    <t>ISBN 978-0-89054-334-4</t>
  </si>
  <si>
    <t>Forest Pathology: From Genes to Landscapes</t>
  </si>
  <si>
    <t>Lundquist, Hamelin (eds.)</t>
  </si>
  <si>
    <t xml:space="preserve">978-0964129115 </t>
  </si>
  <si>
    <t xml:space="preserve">Forest Valuation and Investment Analysis, </t>
  </si>
  <si>
    <t>BULLARD, S. H. – STRAKA, T. J</t>
  </si>
  <si>
    <t>978-90-481-9805-4</t>
  </si>
  <si>
    <t>Forests, Trees and Human Health</t>
  </si>
  <si>
    <t>Nilsson, K.; Sangster, M.; Gallis, C.; Hartig, T.; de Vries, S.; Seeland, K.; Schipperijn, J. (Eds.)</t>
  </si>
  <si>
    <t>Fundamentals of Soil Ecology</t>
  </si>
  <si>
    <t>Coleman, D.C.,Crossley, D.A., Hendrix, P.F.</t>
  </si>
  <si>
    <t xml:space="preserve">ISBN 978-3-87617-096-1
</t>
  </si>
  <si>
    <t xml:space="preserve">Gehölze Handbuch für Planung und Ausführung </t>
  </si>
  <si>
    <t>Wolfgang Gaida</t>
  </si>
  <si>
    <t>978-0-415-27310-7</t>
  </si>
  <si>
    <t>Geoarchaeology in Action: Studies in Soil Micromorphology and Landscape Evolution</t>
  </si>
  <si>
    <t xml:space="preserve">French, C.A.I. </t>
  </si>
  <si>
    <t>84-87334-15-6 / 978-84-87334-15-3</t>
  </si>
  <si>
    <t>Handbook of the birds of the world: Volume 2</t>
  </si>
  <si>
    <t>del Hoyo, Elliott, Sargatal</t>
  </si>
  <si>
    <t>84-87334-20-2 / 978-84-87334-20-7</t>
  </si>
  <si>
    <t>Handbook of the birds of the world: Volume 3</t>
  </si>
  <si>
    <t>978-3-87617-093-0</t>
  </si>
  <si>
    <t>Handbuch der Baumstatik + Baumkontrolle</t>
  </si>
  <si>
    <t>L. Wessoly</t>
  </si>
  <si>
    <t>ISBN 978-3-87617-114-2</t>
  </si>
  <si>
    <t>Handbuch zur Baumkontrolle</t>
  </si>
  <si>
    <t>Balder, Reuter, Semmler</t>
  </si>
  <si>
    <t>978-0-470-69979-9</t>
  </si>
  <si>
    <t>How to be a Quantitative Ecologist: The 'A to R' of Green Mathematics and Statistics</t>
  </si>
  <si>
    <t>Jason Matthiopoulos</t>
  </si>
  <si>
    <t>978-1-86239-327-1</t>
  </si>
  <si>
    <t>Ice-Marginal and Periglacial Processes and Sediments I</t>
  </si>
  <si>
    <t>Martini, I.P., French, H.M., Perez-Alberti, A.</t>
  </si>
  <si>
    <t>801426022 (978080142602)</t>
  </si>
  <si>
    <t>Insects that Feed on Trees and Shrubs</t>
  </si>
  <si>
    <t>Warren T. Johnson, Howard H. Lyon</t>
  </si>
  <si>
    <t xml:space="preserve">13: 9783642127533 </t>
  </si>
  <si>
    <t>Landscape Ecology in Forest Management and Conservation: Challenges and Solutions for Global Change</t>
  </si>
  <si>
    <t xml:space="preserve">Chao Li, Raffaele Lafortezza and Jiquan Chen 
</t>
  </si>
  <si>
    <t>ISBN 978-1-4020-8342-6</t>
  </si>
  <si>
    <t>Managing Forest Ecosystems: The Challenge of Climate Change</t>
  </si>
  <si>
    <t>Felipe Bravo, Valerie LeMay, Robert Jandl, Klaus von Gadow</t>
  </si>
  <si>
    <t>978-0132102926 (9780273755029)</t>
  </si>
  <si>
    <t>Marketing Management (14th Edition)</t>
  </si>
  <si>
    <t>Philip Kotler, Kevin Keller</t>
  </si>
  <si>
    <t>10: 891188541</t>
  </si>
  <si>
    <t xml:space="preserve">Methods of Soil Enzymology (Soil Science Society of America Book Series) </t>
  </si>
  <si>
    <t>Dick RP</t>
  </si>
  <si>
    <t>978-90-481-3169-3</t>
  </si>
  <si>
    <t>Modeling Forest Trees and Stands</t>
  </si>
  <si>
    <t>Burkhart, Harold E., Tomé, Margarida</t>
  </si>
  <si>
    <t>978-94-007-1597-4</t>
  </si>
  <si>
    <t>ISBN 978-1-4020-0276-2</t>
  </si>
  <si>
    <t>Modelling Forest Development</t>
  </si>
  <si>
    <t>Klaus von Gadow, Gangying Hui</t>
  </si>
  <si>
    <t xml:space="preserve">Molecular genetics and breeding of forest trees </t>
  </si>
  <si>
    <t>Fladung M</t>
  </si>
  <si>
    <t>13: 9781844076543</t>
  </si>
  <si>
    <t>Monitoring Forest Biodiversity: Improving Conservation Through Ecologically-Responsible Management</t>
  </si>
  <si>
    <t>Gardner T.</t>
  </si>
  <si>
    <t>ISBN 978-1-4020-9704-1</t>
  </si>
  <si>
    <t xml:space="preserve">Mountain Timberlines </t>
  </si>
  <si>
    <t xml:space="preserve"> Holtmeier</t>
  </si>
  <si>
    <t>978-1-4020-8712-7</t>
  </si>
  <si>
    <t>Multi-Source National Forest Inventory Methods and Applications</t>
  </si>
  <si>
    <t>Tomppo, E., Haakana, M., Katila, M., Peräsaari, J.</t>
  </si>
  <si>
    <t>New Trends in Soil Micromorphology</t>
  </si>
  <si>
    <t>Kapur, S., Stoops, G</t>
  </si>
  <si>
    <t>978-0-309-10213-1</t>
  </si>
  <si>
    <t>Nutrient Requirements of Small Ruminants: Sheep, Goats, Cervids, and New World Camelids</t>
  </si>
  <si>
    <t>Committee on the Nutrient Requirements of Small Ruminants, National Research Council</t>
  </si>
  <si>
    <t>978-1-4614-0582-5</t>
  </si>
  <si>
    <t>Old Growth Urban Forests</t>
  </si>
  <si>
    <t>Loeb, Robert E.</t>
  </si>
  <si>
    <t xml:space="preserve">9781439816974 </t>
  </si>
  <si>
    <t>Optimal Experimental Design with R</t>
  </si>
  <si>
    <t>Dieter Rasch, Jurgen Pilz, L.R. Verdooren; Albrecht Gebhardt</t>
  </si>
  <si>
    <t>10: 1889963194</t>
  </si>
  <si>
    <t>Permafrost: A guide to Frozen Ground in Transition</t>
  </si>
  <si>
    <t>Davis N</t>
  </si>
  <si>
    <t xml:space="preserve">9780124359550 </t>
  </si>
  <si>
    <t xml:space="preserve">Physiological Ecology of Forest Production, Volume 4: Principles, Processes and Models (Terrestrial Ecology) </t>
  </si>
  <si>
    <t>J. J. Landsberg, Peter Sands</t>
  </si>
  <si>
    <t>ISBN: 0120445654</t>
  </si>
  <si>
    <t xml:space="preserve">Plant Pathology (Academic Press) </t>
  </si>
  <si>
    <t>Agrios</t>
  </si>
  <si>
    <t>978-0-226-58632-8</t>
  </si>
  <si>
    <t>Plant Physics 2x</t>
  </si>
  <si>
    <t>Spatz, Niklas</t>
  </si>
  <si>
    <t xml:space="preserve">Praktický průvodce účetnictvím. </t>
  </si>
  <si>
    <t>Müllerová, L., Jindrová, B. a kol.:</t>
  </si>
  <si>
    <t xml:space="preserve">Praxishandbuch Sachverständigenrecht, </t>
  </si>
  <si>
    <t xml:space="preserve">BAYERLEIN, W.: </t>
  </si>
  <si>
    <t>978-94-007-1241-6</t>
  </si>
  <si>
    <t>Size- and Age-Related Changes in Tree Structure and Function</t>
  </si>
  <si>
    <t>Meinzer, Frederick C.; Lachenbruch, Barbara; Dawson, Todd E. (Eds.)</t>
  </si>
  <si>
    <t>Soil Microbiology, Ecology and Biochemistry, Third Edition</t>
  </si>
  <si>
    <t>Paul, E. A.</t>
  </si>
  <si>
    <t>978-3-8001-4552-2</t>
  </si>
  <si>
    <t>Strukturierte Mischwälder. Eine Herausforderung für den Waldbau unserer Zeit.</t>
  </si>
  <si>
    <t>Duchiron MS</t>
  </si>
  <si>
    <t xml:space="preserve">978-3-540-26098-1 </t>
  </si>
  <si>
    <t>Sustainable Forest Management: Growth Models for Europe</t>
  </si>
  <si>
    <t>Hasenauer H</t>
  </si>
  <si>
    <t>978-94-007-1293-5</t>
  </si>
  <si>
    <t>Sustainable Urban Environments</t>
  </si>
  <si>
    <t>van Bueren, E.; van Bohemen, H.; Itard, L.; Visscher, H. (Eds.)</t>
  </si>
  <si>
    <t>13: 9781597266765</t>
  </si>
  <si>
    <t>Temperate and Boreal Rainforests of the World: Ecology and Conservation</t>
  </si>
  <si>
    <t>DellaSalla D.</t>
  </si>
  <si>
    <t>Temperate Forests (Biomes of the Earth)</t>
  </si>
  <si>
    <t>The Ecology and Silviculture of Oaks</t>
  </si>
  <si>
    <t>PS Johnson, SR Shifley</t>
  </si>
  <si>
    <t>The Encyclopedia of Seeds: Science, Technology and Uses</t>
  </si>
  <si>
    <t>Black B.J</t>
  </si>
  <si>
    <t>978-1-4020-8370-9</t>
  </si>
  <si>
    <t>The Forest and the City</t>
  </si>
  <si>
    <t>Konijnendijk, Cecil C.</t>
  </si>
  <si>
    <t>978-1853109737</t>
  </si>
  <si>
    <t>The Future for Woodland Deer</t>
  </si>
  <si>
    <t>Roger McKinley</t>
  </si>
  <si>
    <t>10: 0521156858</t>
  </si>
  <si>
    <t>The Global Cryosphere, Past, Present and Future</t>
  </si>
  <si>
    <t>Barry, R.</t>
  </si>
  <si>
    <t>The Practice of Silviculture: Applied Forest Ecology</t>
  </si>
  <si>
    <t>Smith MD</t>
  </si>
  <si>
    <t>978-1853105326</t>
  </si>
  <si>
    <t>The Roe Deer</t>
  </si>
  <si>
    <t>Prior Richard</t>
  </si>
  <si>
    <t>ISBN 9780849322068</t>
  </si>
  <si>
    <t xml:space="preserve">The Silvicultural Basis For Agroforestry Systems </t>
  </si>
  <si>
    <t>Montagnini F</t>
  </si>
  <si>
    <t>978-84407-118-0</t>
  </si>
  <si>
    <t>The sustainable forest handbook: second edition</t>
  </si>
  <si>
    <t>Higman, S. et al.</t>
  </si>
  <si>
    <t>978-1853103629</t>
  </si>
  <si>
    <t>The Whitehead Encyclopedia of Deer</t>
  </si>
  <si>
    <t>Whitehead Kenneth G.</t>
  </si>
  <si>
    <t>9783981041712</t>
  </si>
  <si>
    <t>Tree Climber's Knotbook</t>
  </si>
  <si>
    <t>Dirk Lingens</t>
  </si>
  <si>
    <t>ISBN-10: 0139294236, ISBN-13: 978-0139294235</t>
  </si>
  <si>
    <t xml:space="preserve">Tree Disease Concepts (2nd Edition) </t>
  </si>
  <si>
    <t>Manion</t>
  </si>
  <si>
    <t>978-0117536203</t>
  </si>
  <si>
    <t xml:space="preserve">Tree roots in the built environment </t>
  </si>
  <si>
    <t>Roberts</t>
  </si>
  <si>
    <t>978-90-481-7275-7</t>
  </si>
  <si>
    <t xml:space="preserve">Trees at their Upper Limit - Trelife Limitation at the Alpine Timberline </t>
  </si>
  <si>
    <t>Tausz M, Wieser G.</t>
  </si>
  <si>
    <t>978-0471392460</t>
  </si>
  <si>
    <t>Trees in the Urban Landscape: Site Assesment, Design, and Installation</t>
  </si>
  <si>
    <t>Trowbridge, Bassuk</t>
  </si>
  <si>
    <t>Tropical Geomorphology</t>
  </si>
  <si>
    <t>Gupta, A.</t>
  </si>
  <si>
    <t>978-0-387-73411-8</t>
  </si>
  <si>
    <t>Urban Ecology</t>
  </si>
  <si>
    <t>Marzluff, J.; Shulenberger, E.; Endlicher, W.; Alberti, M.; Bradley, G.; Ryan, C.; ZumBrunnen, C.; Simon, U. (Eds.)</t>
  </si>
  <si>
    <t>ISBN 978-3540307891</t>
  </si>
  <si>
    <t>Urban Forest Acoustics</t>
  </si>
  <si>
    <t>Voichita Bucur</t>
  </si>
  <si>
    <t>978-0521115124</t>
  </si>
  <si>
    <t>Vegetation Ecology of Central Europe</t>
  </si>
  <si>
    <t>ISBN 3-8252-8104-3</t>
  </si>
  <si>
    <t>Vegetation Mitteleuropas mit den Alpen in ökologischer, dynamischer und historischer Sicht</t>
  </si>
  <si>
    <t>SBN 978-3-8252-8310-0</t>
  </si>
  <si>
    <t>Waldbau auf ökologischer Grundlage (Uni-Taschenbücher L)</t>
  </si>
  <si>
    <t>Rohrig et al</t>
  </si>
  <si>
    <t xml:space="preserve">978-3-540-23980-2 </t>
  </si>
  <si>
    <t xml:space="preserve">Waldumbau: für eine zukunftsorientierte Waldwirtschaft </t>
  </si>
  <si>
    <t>Teuffel K</t>
  </si>
  <si>
    <t>978-3-540-23912-3</t>
  </si>
  <si>
    <t>Wild Urban Woodlands</t>
  </si>
  <si>
    <t>Kowarik, Ingo; Körner, Stefan (Eds.)</t>
  </si>
  <si>
    <t>suma celkem</t>
  </si>
  <si>
    <t>počet jednotek ks</t>
  </si>
  <si>
    <t>Jednotková cena v Kč bez DPH</t>
  </si>
  <si>
    <t>celkem v Kč bez DPH</t>
  </si>
  <si>
    <t>978-1560229599</t>
  </si>
  <si>
    <t>978-1845934743</t>
  </si>
  <si>
    <t>978-0851997230</t>
  </si>
  <si>
    <t>978-0471109419</t>
  </si>
  <si>
    <t>978-0521879903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</si>
</sst>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#,##0.00&quot; Kč&quot;;[Red]\-#,##0.00&quot; Kč&quot;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sz val="6"/>
      <color indexed="8"/>
      <name val="Calibri"/>
      <family val="2"/>
    </font>
    <font>
      <sz val="8"/>
      <name val="Arial"/>
      <family val="2"/>
    </font>
    <font>
      <u val="single"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0" borderId="0">
      <alignment/>
      <protection/>
    </xf>
    <xf numFmtId="0" fontId="1" fillId="21" borderId="0">
      <alignment/>
      <protection/>
    </xf>
    <xf numFmtId="0" fontId="1" fillId="22" borderId="0">
      <alignment/>
      <protection/>
    </xf>
    <xf numFmtId="0" fontId="1" fillId="23" borderId="0">
      <alignment/>
      <protection/>
    </xf>
    <xf numFmtId="0" fontId="1" fillId="24" borderId="0">
      <alignment/>
      <protection/>
    </xf>
    <xf numFmtId="0" fontId="1" fillId="25" borderId="0">
      <alignment/>
      <protection/>
    </xf>
    <xf numFmtId="0" fontId="1" fillId="26" borderId="0">
      <alignment/>
      <protection/>
    </xf>
    <xf numFmtId="0" fontId="1" fillId="27" borderId="0">
      <alignment/>
      <protection/>
    </xf>
    <xf numFmtId="0" fontId="1" fillId="28" borderId="0">
      <alignment/>
      <protection/>
    </xf>
    <xf numFmtId="0" fontId="1" fillId="29" borderId="0">
      <alignment/>
      <protection/>
    </xf>
    <xf numFmtId="0" fontId="1" fillId="30" borderId="0">
      <alignment/>
      <protection/>
    </xf>
    <xf numFmtId="0" fontId="1" fillId="31" borderId="0">
      <alignment/>
      <protection/>
    </xf>
    <xf numFmtId="0" fontId="17" fillId="32" borderId="0">
      <alignment/>
      <protection/>
    </xf>
    <xf numFmtId="0" fontId="17" fillId="33" borderId="0">
      <alignment/>
      <protection/>
    </xf>
    <xf numFmtId="0" fontId="17" fillId="34" borderId="0">
      <alignment/>
      <protection/>
    </xf>
    <xf numFmtId="0" fontId="17" fillId="35" borderId="0">
      <alignment/>
      <protection/>
    </xf>
    <xf numFmtId="0" fontId="17" fillId="36" borderId="0">
      <alignment/>
      <protection/>
    </xf>
    <xf numFmtId="0" fontId="17" fillId="37" borderId="0">
      <alignment/>
      <protection/>
    </xf>
    <xf numFmtId="0" fontId="17" fillId="38" borderId="0">
      <alignment/>
      <protection/>
    </xf>
    <xf numFmtId="0" fontId="17" fillId="39" borderId="0">
      <alignment/>
      <protection/>
    </xf>
    <xf numFmtId="0" fontId="17" fillId="40" borderId="0">
      <alignment/>
      <protection/>
    </xf>
    <xf numFmtId="0" fontId="17" fillId="41" borderId="0">
      <alignment/>
      <protection/>
    </xf>
    <xf numFmtId="0" fontId="17" fillId="42" borderId="0">
      <alignment/>
      <protection/>
    </xf>
    <xf numFmtId="0" fontId="17" fillId="43" borderId="0">
      <alignment/>
      <protection/>
    </xf>
    <xf numFmtId="0" fontId="7" fillId="44" borderId="0">
      <alignment/>
      <protection/>
    </xf>
    <xf numFmtId="0" fontId="11" fillId="45" borderId="2">
      <alignment/>
      <protection/>
    </xf>
    <xf numFmtId="164" fontId="1" fillId="0" borderId="0">
      <alignment/>
      <protection/>
    </xf>
    <xf numFmtId="0" fontId="15" fillId="0" borderId="0">
      <alignment/>
      <protection/>
    </xf>
    <xf numFmtId="0" fontId="6" fillId="46" borderId="0">
      <alignment/>
      <protection/>
    </xf>
    <xf numFmtId="0" fontId="3" fillId="0" borderId="3">
      <alignment/>
      <protection/>
    </xf>
    <xf numFmtId="0" fontId="4" fillId="0" borderId="4">
      <alignment/>
      <protection/>
    </xf>
    <xf numFmtId="0" fontId="5" fillId="0" borderId="5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3" fillId="47" borderId="6">
      <alignment/>
      <protection/>
    </xf>
    <xf numFmtId="0" fontId="9" fillId="48" borderId="2">
      <alignment/>
      <protection/>
    </xf>
    <xf numFmtId="0" fontId="12" fillId="0" borderId="7">
      <alignment/>
      <protection/>
    </xf>
    <xf numFmtId="0" fontId="8" fillId="49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45" borderId="8">
      <alignment/>
      <protection/>
    </xf>
    <xf numFmtId="0" fontId="2" fillId="0" borderId="0">
      <alignment/>
      <protection/>
    </xf>
    <xf numFmtId="0" fontId="16" fillId="0" borderId="9">
      <alignment/>
      <protection/>
    </xf>
    <xf numFmtId="0" fontId="14" fillId="0" borderId="0">
      <alignment/>
      <protection/>
    </xf>
    <xf numFmtId="0" fontId="36" fillId="50" borderId="0" applyNumberFormat="0" applyBorder="0" applyAlignment="0" applyProtection="0"/>
    <xf numFmtId="0" fontId="37" fillId="51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" fillId="0" borderId="0">
      <alignment/>
      <protection/>
    </xf>
    <xf numFmtId="0" fontId="1" fillId="53" borderId="14">
      <alignment/>
      <protection/>
    </xf>
    <xf numFmtId="0" fontId="0" fillId="54" borderId="15" applyNumberFormat="0" applyFont="0" applyAlignment="0" applyProtection="0"/>
    <xf numFmtId="9" fontId="0" fillId="0" borderId="0" applyFill="0" applyBorder="0" applyAlignment="0" applyProtection="0"/>
    <xf numFmtId="0" fontId="43" fillId="0" borderId="16" applyNumberFormat="0" applyFill="0" applyAlignment="0" applyProtection="0"/>
    <xf numFmtId="0" fontId="44" fillId="5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56" borderId="17" applyNumberFormat="0" applyAlignment="0" applyProtection="0"/>
    <xf numFmtId="0" fontId="47" fillId="57" borderId="17" applyNumberFormat="0" applyAlignment="0" applyProtection="0"/>
    <xf numFmtId="0" fontId="48" fillId="57" borderId="18" applyNumberFormat="0" applyAlignment="0" applyProtection="0"/>
    <xf numFmtId="0" fontId="49" fillId="0" borderId="0" applyNumberFormat="0" applyFill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74" applyFill="1" applyBorder="1">
      <alignment/>
      <protection/>
    </xf>
    <xf numFmtId="0" fontId="19" fillId="0" borderId="0" xfId="74" applyFont="1" applyFill="1" applyBorder="1" applyAlignment="1">
      <alignment horizontal="center"/>
      <protection/>
    </xf>
    <xf numFmtId="49" fontId="20" fillId="0" borderId="0" xfId="74" applyNumberFormat="1" applyFont="1" applyFill="1" applyBorder="1" applyAlignment="1">
      <alignment horizontal="left" vertical="center" wrapText="1"/>
      <protection/>
    </xf>
    <xf numFmtId="0" fontId="21" fillId="0" borderId="0" xfId="74" applyFont="1" applyFill="1" applyBorder="1" applyAlignment="1">
      <alignment horizontal="left" vertical="center" wrapText="1"/>
      <protection/>
    </xf>
    <xf numFmtId="0" fontId="21" fillId="0" borderId="0" xfId="74" applyFont="1" applyFill="1" applyBorder="1" applyAlignment="1">
      <alignment horizontal="center" vertical="center" wrapText="1"/>
      <protection/>
    </xf>
    <xf numFmtId="0" fontId="22" fillId="0" borderId="0" xfId="74" applyFont="1" applyFill="1" applyBorder="1" applyAlignment="1">
      <alignment horizontal="center" vertical="center"/>
      <protection/>
    </xf>
    <xf numFmtId="0" fontId="23" fillId="0" borderId="0" xfId="74" applyFont="1" applyFill="1" applyBorder="1">
      <alignment/>
      <protection/>
    </xf>
    <xf numFmtId="0" fontId="20" fillId="64" borderId="19" xfId="74" applyFont="1" applyFill="1" applyBorder="1" applyAlignment="1">
      <alignment horizontal="center" vertical="center" wrapText="1"/>
      <protection/>
    </xf>
    <xf numFmtId="0" fontId="24" fillId="64" borderId="19" xfId="74" applyFont="1" applyFill="1" applyBorder="1" applyAlignment="1">
      <alignment horizontal="center" vertical="center" wrapText="1"/>
      <protection/>
    </xf>
    <xf numFmtId="49" fontId="20" fillId="64" borderId="19" xfId="74" applyNumberFormat="1" applyFont="1" applyFill="1" applyBorder="1" applyAlignment="1">
      <alignment horizontal="center" vertical="center" wrapText="1"/>
      <protection/>
    </xf>
    <xf numFmtId="0" fontId="25" fillId="48" borderId="19" xfId="74" applyFont="1" applyFill="1" applyBorder="1" applyAlignment="1">
      <alignment horizontal="center" vertical="center" wrapText="1"/>
      <protection/>
    </xf>
    <xf numFmtId="0" fontId="20" fillId="48" borderId="20" xfId="75" applyFont="1" applyFill="1" applyBorder="1" applyAlignment="1">
      <alignment horizontal="center" vertical="center" wrapText="1"/>
      <protection/>
    </xf>
    <xf numFmtId="0" fontId="22" fillId="0" borderId="0" xfId="74" applyFont="1" applyFill="1" applyBorder="1">
      <alignment/>
      <protection/>
    </xf>
    <xf numFmtId="0" fontId="26" fillId="64" borderId="20" xfId="74" applyFont="1" applyFill="1" applyBorder="1" applyAlignment="1">
      <alignment horizontal="center" vertical="center" wrapText="1"/>
      <protection/>
    </xf>
    <xf numFmtId="0" fontId="26" fillId="65" borderId="20" xfId="74" applyFont="1" applyFill="1" applyBorder="1" applyAlignment="1">
      <alignment horizontal="center" vertical="center" wrapText="1"/>
      <protection/>
    </xf>
    <xf numFmtId="0" fontId="20" fillId="65" borderId="20" xfId="74" applyFont="1" applyFill="1" applyBorder="1" applyAlignment="1">
      <alignment horizontal="left" wrapText="1"/>
      <protection/>
    </xf>
    <xf numFmtId="0" fontId="20" fillId="65" borderId="20" xfId="74" applyFont="1" applyFill="1" applyBorder="1" applyAlignment="1">
      <alignment wrapText="1"/>
      <protection/>
    </xf>
    <xf numFmtId="0" fontId="20" fillId="65" borderId="20" xfId="74" applyFont="1" applyFill="1" applyBorder="1" applyAlignment="1">
      <alignment horizontal="center" wrapText="1"/>
      <protection/>
    </xf>
    <xf numFmtId="164" fontId="20" fillId="48" borderId="20" xfId="74" applyNumberFormat="1" applyFont="1" applyFill="1" applyBorder="1" applyAlignment="1">
      <alignment vertical="center" wrapText="1"/>
      <protection/>
    </xf>
    <xf numFmtId="164" fontId="20" fillId="48" borderId="20" xfId="62" applyFont="1" applyFill="1" applyBorder="1" applyAlignment="1" applyProtection="1">
      <alignment horizontal="center" vertical="center" wrapText="1"/>
      <protection/>
    </xf>
    <xf numFmtId="4" fontId="20" fillId="0" borderId="20" xfId="74" applyNumberFormat="1" applyFont="1" applyBorder="1" applyAlignment="1">
      <alignment horizontal="center" vertical="center" wrapText="1"/>
      <protection/>
    </xf>
    <xf numFmtId="0" fontId="27" fillId="0" borderId="0" xfId="74" applyFont="1" applyFill="1" applyBorder="1">
      <alignment/>
      <protection/>
    </xf>
    <xf numFmtId="49" fontId="20" fillId="0" borderId="20" xfId="74" applyNumberFormat="1" applyFont="1" applyBorder="1" applyAlignment="1">
      <alignment horizontal="left" wrapText="1"/>
      <protection/>
    </xf>
    <xf numFmtId="0" fontId="20" fillId="65" borderId="20" xfId="74" applyFont="1" applyFill="1" applyBorder="1" applyAlignment="1">
      <alignment horizontal="left" vertical="center" wrapText="1"/>
      <protection/>
    </xf>
    <xf numFmtId="0" fontId="20" fillId="65" borderId="20" xfId="74" applyFont="1" applyFill="1" applyBorder="1" applyAlignment="1">
      <alignment horizontal="center" vertical="center" wrapText="1"/>
      <protection/>
    </xf>
    <xf numFmtId="0" fontId="20" fillId="0" borderId="20" xfId="74" applyFont="1" applyBorder="1" applyAlignment="1">
      <alignment horizontal="left" wrapText="1"/>
      <protection/>
    </xf>
    <xf numFmtId="0" fontId="20" fillId="0" borderId="20" xfId="74" applyFont="1" applyBorder="1" applyAlignment="1">
      <alignment wrapText="1"/>
      <protection/>
    </xf>
    <xf numFmtId="4" fontId="20" fillId="0" borderId="20" xfId="74" applyNumberFormat="1" applyFont="1" applyFill="1" applyBorder="1" applyAlignment="1">
      <alignment horizontal="center" vertical="center" wrapText="1"/>
      <protection/>
    </xf>
    <xf numFmtId="0" fontId="20" fillId="0" borderId="20" xfId="74" applyFont="1" applyBorder="1" applyAlignment="1">
      <alignment horizontal="center" wrapText="1"/>
      <protection/>
    </xf>
    <xf numFmtId="0" fontId="20" fillId="0" borderId="20" xfId="74" applyFont="1" applyBorder="1" applyAlignment="1">
      <alignment horizontal="left" vertical="center" wrapText="1"/>
      <protection/>
    </xf>
    <xf numFmtId="0" fontId="28" fillId="65" borderId="20" xfId="74" applyFont="1" applyFill="1" applyBorder="1" applyAlignment="1">
      <alignment wrapText="1"/>
      <protection/>
    </xf>
    <xf numFmtId="0" fontId="28" fillId="0" borderId="20" xfId="74" applyFont="1" applyBorder="1" applyAlignment="1">
      <alignment horizontal="left" wrapText="1"/>
      <protection/>
    </xf>
    <xf numFmtId="0" fontId="28" fillId="0" borderId="20" xfId="74" applyFont="1" applyBorder="1" applyAlignment="1">
      <alignment wrapText="1"/>
      <protection/>
    </xf>
    <xf numFmtId="49" fontId="20" fillId="65" borderId="20" xfId="74" applyNumberFormat="1" applyFont="1" applyFill="1" applyBorder="1" applyAlignment="1">
      <alignment horizontal="left" vertical="center" wrapText="1"/>
      <protection/>
    </xf>
    <xf numFmtId="0" fontId="28" fillId="0" borderId="20" xfId="74" applyFont="1" applyBorder="1" applyAlignment="1">
      <alignment horizontal="left" vertical="center" wrapText="1"/>
      <protection/>
    </xf>
    <xf numFmtId="0" fontId="28" fillId="0" borderId="20" xfId="74" applyFont="1" applyBorder="1" applyAlignment="1">
      <alignment vertical="center" wrapText="1"/>
      <protection/>
    </xf>
    <xf numFmtId="0" fontId="28" fillId="65" borderId="20" xfId="74" applyFont="1" applyFill="1" applyBorder="1" applyAlignment="1">
      <alignment horizontal="center" vertical="center" wrapText="1"/>
      <protection/>
    </xf>
    <xf numFmtId="0" fontId="29" fillId="0" borderId="20" xfId="69" applyFont="1" applyBorder="1" applyAlignment="1">
      <alignment wrapText="1"/>
      <protection/>
    </xf>
    <xf numFmtId="4" fontId="20" fillId="0" borderId="20" xfId="74" applyNumberFormat="1" applyFont="1" applyBorder="1" applyAlignment="1">
      <alignment wrapText="1"/>
      <protection/>
    </xf>
    <xf numFmtId="49" fontId="28" fillId="0" borderId="20" xfId="74" applyNumberFormat="1" applyFont="1" applyBorder="1" applyAlignment="1">
      <alignment horizontal="left" wrapText="1"/>
      <protection/>
    </xf>
    <xf numFmtId="0" fontId="20" fillId="0" borderId="20" xfId="74" applyFont="1" applyBorder="1" applyAlignment="1">
      <alignment horizontal="center" vertical="center" wrapText="1"/>
      <protection/>
    </xf>
    <xf numFmtId="165" fontId="20" fillId="48" borderId="20" xfId="74" applyNumberFormat="1" applyFont="1" applyFill="1" applyBorder="1" applyAlignment="1">
      <alignment horizontal="center" vertical="center" wrapText="1"/>
      <protection/>
    </xf>
    <xf numFmtId="0" fontId="20" fillId="0" borderId="20" xfId="74" applyFont="1" applyBorder="1" applyAlignment="1">
      <alignment vertical="center" wrapText="1"/>
      <protection/>
    </xf>
    <xf numFmtId="164" fontId="20" fillId="48" borderId="20" xfId="62" applyFont="1" applyFill="1" applyBorder="1" applyAlignment="1" applyProtection="1">
      <alignment wrapText="1"/>
      <protection/>
    </xf>
    <xf numFmtId="0" fontId="28" fillId="0" borderId="20" xfId="74" applyFont="1" applyFill="1" applyBorder="1" applyAlignment="1">
      <alignment horizontal="left" vertical="center" wrapText="1"/>
      <protection/>
    </xf>
    <xf numFmtId="0" fontId="28" fillId="0" borderId="20" xfId="74" applyFont="1" applyFill="1" applyBorder="1" applyAlignment="1">
      <alignment vertical="center" wrapText="1"/>
      <protection/>
    </xf>
    <xf numFmtId="0" fontId="20" fillId="0" borderId="20" xfId="74" applyFont="1" applyFill="1" applyBorder="1" applyAlignment="1">
      <alignment horizontal="center" wrapText="1"/>
      <protection/>
    </xf>
    <xf numFmtId="49" fontId="20" fillId="0" borderId="20" xfId="74" applyNumberFormat="1" applyFont="1" applyBorder="1" applyAlignment="1">
      <alignment horizontal="left" vertical="center" wrapText="1"/>
      <protection/>
    </xf>
    <xf numFmtId="0" fontId="28" fillId="65" borderId="20" xfId="74" applyFont="1" applyFill="1" applyBorder="1" applyAlignment="1">
      <alignment horizontal="left" wrapText="1"/>
      <protection/>
    </xf>
    <xf numFmtId="164" fontId="20" fillId="48" borderId="20" xfId="62" applyFont="1" applyFill="1" applyBorder="1" applyAlignment="1" applyProtection="1">
      <alignment horizontal="right" wrapText="1"/>
      <protection/>
    </xf>
    <xf numFmtId="164" fontId="28" fillId="48" borderId="20" xfId="62" applyFont="1" applyFill="1" applyBorder="1" applyAlignment="1" applyProtection="1">
      <alignment wrapText="1"/>
      <protection/>
    </xf>
    <xf numFmtId="0" fontId="31" fillId="66" borderId="21" xfId="74" applyFont="1" applyFill="1" applyBorder="1" applyAlignment="1">
      <alignment/>
      <protection/>
    </xf>
    <xf numFmtId="0" fontId="31" fillId="66" borderId="20" xfId="74" applyFont="1" applyFill="1" applyBorder="1" applyAlignment="1">
      <alignment horizontal="center" vertical="center"/>
      <protection/>
    </xf>
    <xf numFmtId="0" fontId="32" fillId="66" borderId="20" xfId="74" applyFont="1" applyFill="1" applyBorder="1">
      <alignment/>
      <protection/>
    </xf>
    <xf numFmtId="4" fontId="1" fillId="0" borderId="20" xfId="74" applyNumberFormat="1" applyFill="1" applyBorder="1" applyAlignment="1">
      <alignment horizontal="center" vertical="center"/>
      <protection/>
    </xf>
    <xf numFmtId="43" fontId="20" fillId="65" borderId="20" xfId="74" applyNumberFormat="1" applyFont="1" applyFill="1" applyBorder="1" applyAlignment="1">
      <alignment horizontal="center" wrapText="1"/>
      <protection/>
    </xf>
    <xf numFmtId="164" fontId="32" fillId="66" borderId="20" xfId="74" applyNumberFormat="1" applyFont="1" applyFill="1" applyBorder="1">
      <alignment/>
      <protection/>
    </xf>
    <xf numFmtId="49" fontId="20" fillId="65" borderId="20" xfId="74" applyNumberFormat="1" applyFont="1" applyFill="1" applyBorder="1" applyAlignment="1">
      <alignment horizontal="left" wrapText="1"/>
      <protection/>
    </xf>
    <xf numFmtId="49" fontId="28" fillId="0" borderId="20" xfId="74" applyNumberFormat="1" applyFont="1" applyBorder="1" applyAlignment="1">
      <alignment horizontal="left" vertical="center" wrapText="1"/>
      <protection/>
    </xf>
    <xf numFmtId="49" fontId="28" fillId="0" borderId="20" xfId="74" applyNumberFormat="1" applyFont="1" applyFill="1" applyBorder="1" applyAlignment="1">
      <alignment horizontal="left" vertical="center" wrapText="1"/>
      <protection/>
    </xf>
    <xf numFmtId="49" fontId="28" fillId="65" borderId="20" xfId="74" applyNumberFormat="1" applyFont="1" applyFill="1" applyBorder="1" applyAlignment="1">
      <alignment horizontal="left" vertical="center" wrapText="1"/>
      <protection/>
    </xf>
    <xf numFmtId="49" fontId="22" fillId="0" borderId="20" xfId="74" applyNumberFormat="1" applyFont="1" applyBorder="1" applyAlignment="1">
      <alignment horizontal="left" wrapText="1"/>
      <protection/>
    </xf>
    <xf numFmtId="0" fontId="30" fillId="66" borderId="20" xfId="74" applyFont="1" applyFill="1" applyBorder="1" applyAlignment="1">
      <alignment horizontal="center" vertical="center" wrapText="1"/>
      <protection/>
    </xf>
  </cellXfs>
  <cellStyles count="9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20% - Accent1" xfId="36"/>
    <cellStyle name="Excel Built-in 20% - Accent2" xfId="37"/>
    <cellStyle name="Excel Built-in 20% - Accent3" xfId="38"/>
    <cellStyle name="Excel Built-in 20% - Accent4" xfId="39"/>
    <cellStyle name="Excel Built-in 20% - Accent5" xfId="40"/>
    <cellStyle name="Excel Built-in 20% - Accent6" xfId="41"/>
    <cellStyle name="Excel Built-in 40% - Accent1" xfId="42"/>
    <cellStyle name="Excel Built-in 40% - Accent2" xfId="43"/>
    <cellStyle name="Excel Built-in 40% - Accent3" xfId="44"/>
    <cellStyle name="Excel Built-in 40% - Accent4" xfId="45"/>
    <cellStyle name="Excel Built-in 40% - Accent5" xfId="46"/>
    <cellStyle name="Excel Built-in 40% - Accent6" xfId="47"/>
    <cellStyle name="Excel Built-in 60% - Accent1" xfId="48"/>
    <cellStyle name="Excel Built-in 60% - Accent2" xfId="49"/>
    <cellStyle name="Excel Built-in 60% - Accent3" xfId="50"/>
    <cellStyle name="Excel Built-in 60% - Accent4" xfId="51"/>
    <cellStyle name="Excel Built-in 60% - Accent5" xfId="52"/>
    <cellStyle name="Excel Built-in 60% - Accent6" xfId="53"/>
    <cellStyle name="Excel Built-in Accent1" xfId="54"/>
    <cellStyle name="Excel Built-in Accent2" xfId="55"/>
    <cellStyle name="Excel Built-in Accent3" xfId="56"/>
    <cellStyle name="Excel Built-in Accent4" xfId="57"/>
    <cellStyle name="Excel Built-in Accent5" xfId="58"/>
    <cellStyle name="Excel Built-in Accent6" xfId="59"/>
    <cellStyle name="Excel Built-in Bad" xfId="60"/>
    <cellStyle name="Excel Built-in Calculation" xfId="61"/>
    <cellStyle name="Excel Built-in Currency" xfId="62"/>
    <cellStyle name="Excel Built-in Explanatory Text" xfId="63"/>
    <cellStyle name="Excel Built-in Good" xfId="64"/>
    <cellStyle name="Excel Built-in Heading 1" xfId="65"/>
    <cellStyle name="Excel Built-in Heading 2" xfId="66"/>
    <cellStyle name="Excel Built-in Heading 3" xfId="67"/>
    <cellStyle name="Excel Built-in Heading 4" xfId="68"/>
    <cellStyle name="Excel Built-in Hyperlink" xfId="69"/>
    <cellStyle name="Excel Built-in Check Cell" xfId="70"/>
    <cellStyle name="Excel Built-in Input" xfId="71"/>
    <cellStyle name="Excel Built-in Linked Cell" xfId="72"/>
    <cellStyle name="Excel Built-in Neutral" xfId="73"/>
    <cellStyle name="Excel Built-in Normal" xfId="74"/>
    <cellStyle name="Excel Built-in Normal 1" xfId="75"/>
    <cellStyle name="Excel Built-in Output" xfId="76"/>
    <cellStyle name="Excel Built-in Title" xfId="77"/>
    <cellStyle name="Excel Built-in Total" xfId="78"/>
    <cellStyle name="Excel Built-in Warning Text" xfId="79"/>
    <cellStyle name="Chybně" xfId="80"/>
    <cellStyle name="Kontrolní buňka" xfId="81"/>
    <cellStyle name="Currency" xfId="82"/>
    <cellStyle name="Currency [0]" xfId="83"/>
    <cellStyle name="Nadpis 1" xfId="84"/>
    <cellStyle name="Nadpis 2" xfId="85"/>
    <cellStyle name="Nadpis 3" xfId="86"/>
    <cellStyle name="Nadpis 4" xfId="87"/>
    <cellStyle name="Název" xfId="88"/>
    <cellStyle name="Neutrální" xfId="89"/>
    <cellStyle name="Normal 2" xfId="90"/>
    <cellStyle name="Note 2" xfId="91"/>
    <cellStyle name="Poznámka" xfId="92"/>
    <cellStyle name="Percent" xfId="93"/>
    <cellStyle name="Propojená buňka" xfId="94"/>
    <cellStyle name="Správně" xfId="95"/>
    <cellStyle name="Text upozornění" xfId="96"/>
    <cellStyle name="Vstup" xfId="97"/>
    <cellStyle name="Výpočet" xfId="98"/>
    <cellStyle name="Výstup" xfId="99"/>
    <cellStyle name="Vysvětlující text" xfId="100"/>
    <cellStyle name="Zvýraznění 1" xfId="101"/>
    <cellStyle name="Zvýraznění 2" xfId="102"/>
    <cellStyle name="Zvýraznění 3" xfId="103"/>
    <cellStyle name="Zvýraznění 4" xfId="104"/>
    <cellStyle name="Zvýraznění 5" xfId="105"/>
    <cellStyle name="Zvýraznění 6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1DE"/>
      <rgbColor rgb="000000FF"/>
      <rgbColor rgb="00FCD5B5"/>
      <rgbColor rgb="00FFC7CE"/>
      <rgbColor rgb="00B7DEE8"/>
      <rgbColor rgb="009C0006"/>
      <rgbColor rgb="00006100"/>
      <rgbColor rgb="00000080"/>
      <rgbColor rgb="009C6500"/>
      <rgbColor rgb="00800080"/>
      <rgbColor rgb="00D9D9D9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F2DCDB"/>
      <rgbColor rgb="00B9CDE5"/>
      <rgbColor rgb="00000080"/>
      <rgbColor rgb="00FDEADA"/>
      <rgbColor rgb="00C3D69B"/>
      <rgbColor rgb="00D7E4BD"/>
      <rgbColor rgb="00800080"/>
      <rgbColor rgb="00800000"/>
      <rgbColor rgb="00E6E0EC"/>
      <rgbColor rgb="000000FF"/>
      <rgbColor rgb="00A7C0DE"/>
      <rgbColor rgb="00DCE6F2"/>
      <rgbColor rgb="00C6EFCE"/>
      <rgbColor rgb="00FFEB9C"/>
      <rgbColor rgb="0093CDDD"/>
      <rgbColor rgb="00D99694"/>
      <rgbColor rgb="00B3A2C7"/>
      <rgbColor rgb="00FFCC99"/>
      <rgbColor rgb="004F81BD"/>
      <rgbColor rgb="004BACC6"/>
      <rgbColor rgb="0092D050"/>
      <rgbColor rgb="00FAC090"/>
      <rgbColor rgb="00FF8001"/>
      <rgbColor rgb="00FA7D00"/>
      <rgbColor rgb="008064A2"/>
      <rgbColor rgb="00A5A5A5"/>
      <rgbColor rgb="001F497D"/>
      <rgbColor rgb="009BBB59"/>
      <rgbColor rgb="00003300"/>
      <rgbColor rgb="00F2F2F2"/>
      <rgbColor rgb="00E6B9B8"/>
      <rgbColor rgb="00B2B2B2"/>
      <rgbColor rgb="003F3F76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pane xSplit="3" ySplit="1" topLeftCell="D8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4" sqref="I4"/>
    </sheetView>
  </sheetViews>
  <sheetFormatPr defaultColWidth="8.00390625" defaultRowHeight="14.25" customHeight="1"/>
  <cols>
    <col min="1" max="1" width="3.8515625" style="1" customWidth="1"/>
    <col min="2" max="2" width="7.8515625" style="2" customWidth="1"/>
    <col min="3" max="3" width="22.57421875" style="3" customWidth="1"/>
    <col min="4" max="4" width="59.8515625" style="4" customWidth="1"/>
    <col min="5" max="5" width="33.00390625" style="5" customWidth="1"/>
    <col min="6" max="6" width="6.57421875" style="6" customWidth="1"/>
    <col min="7" max="7" width="22.421875" style="6" customWidth="1"/>
    <col min="8" max="9" width="18.28125" style="7" customWidth="1"/>
    <col min="10" max="13" width="8.00390625" style="1" customWidth="1"/>
    <col min="14" max="252" width="7.7109375" style="1" customWidth="1"/>
  </cols>
  <sheetData>
    <row r="1" spans="1:13" s="13" customFormat="1" ht="42" customHeight="1">
      <c r="A1" s="8" t="s">
        <v>0</v>
      </c>
      <c r="B1" s="9" t="s">
        <v>1</v>
      </c>
      <c r="C1" s="10" t="s">
        <v>2</v>
      </c>
      <c r="D1" s="8" t="s">
        <v>3</v>
      </c>
      <c r="E1" s="8" t="s">
        <v>4</v>
      </c>
      <c r="F1" s="8" t="s">
        <v>5</v>
      </c>
      <c r="G1" s="8" t="s">
        <v>271</v>
      </c>
      <c r="H1" s="11" t="s">
        <v>6</v>
      </c>
      <c r="I1" s="11" t="s">
        <v>272</v>
      </c>
      <c r="J1" s="12" t="s">
        <v>7</v>
      </c>
      <c r="K1" s="12" t="s">
        <v>8</v>
      </c>
      <c r="L1" s="12" t="s">
        <v>9</v>
      </c>
      <c r="M1" s="12" t="s">
        <v>10</v>
      </c>
    </row>
    <row r="2" spans="1:13" s="22" customFormat="1" ht="25.5" customHeight="1">
      <c r="A2" s="14"/>
      <c r="B2" s="15"/>
      <c r="C2" s="58" t="s">
        <v>11</v>
      </c>
      <c r="D2" s="16" t="s">
        <v>12</v>
      </c>
      <c r="E2" s="17" t="s">
        <v>13</v>
      </c>
      <c r="F2" s="18">
        <v>1</v>
      </c>
      <c r="G2" s="56">
        <f>H2/1.15</f>
        <v>2173.913043478261</v>
      </c>
      <c r="H2" s="19">
        <v>2500</v>
      </c>
      <c r="I2" s="19">
        <f>PRODUCT(F2:G2)</f>
        <v>2173.913043478261</v>
      </c>
      <c r="J2" s="21"/>
      <c r="K2" s="21"/>
      <c r="L2" s="21"/>
      <c r="M2" s="21"/>
    </row>
    <row r="3" spans="1:13" s="22" customFormat="1" ht="41.25" customHeight="1">
      <c r="A3" s="14">
        <v>91</v>
      </c>
      <c r="B3" s="15">
        <v>2003</v>
      </c>
      <c r="C3" s="23" t="s">
        <v>14</v>
      </c>
      <c r="D3" s="24" t="s">
        <v>15</v>
      </c>
      <c r="E3" s="25" t="s">
        <v>16</v>
      </c>
      <c r="F3" s="25">
        <v>2</v>
      </c>
      <c r="G3" s="56">
        <f>H3/1.15</f>
        <v>1739.1304347826087</v>
      </c>
      <c r="H3" s="19">
        <v>2000</v>
      </c>
      <c r="I3" s="19">
        <f>PRODUCT(F3:G3)</f>
        <v>3478.2608695652175</v>
      </c>
      <c r="J3" s="21"/>
      <c r="K3" s="21"/>
      <c r="L3" s="21"/>
      <c r="M3" s="21"/>
    </row>
    <row r="4" spans="1:13" s="22" customFormat="1" ht="25.5" customHeight="1">
      <c r="A4" s="14">
        <v>46</v>
      </c>
      <c r="B4" s="15"/>
      <c r="C4" s="23" t="s">
        <v>17</v>
      </c>
      <c r="D4" s="26" t="s">
        <v>18</v>
      </c>
      <c r="E4" s="27" t="s">
        <v>19</v>
      </c>
      <c r="F4" s="25">
        <v>1</v>
      </c>
      <c r="G4" s="56">
        <f aca="true" t="shared" si="0" ref="G4:G67">H4/1.15</f>
        <v>2173.913043478261</v>
      </c>
      <c r="H4" s="19">
        <v>2500</v>
      </c>
      <c r="I4" s="19">
        <f aca="true" t="shared" si="1" ref="I4:I53">PRODUCT(F4:G4)</f>
        <v>2173.913043478261</v>
      </c>
      <c r="J4" s="28"/>
      <c r="K4" s="28"/>
      <c r="L4" s="28"/>
      <c r="M4" s="28"/>
    </row>
    <row r="5" spans="1:13" s="22" customFormat="1" ht="25.5" customHeight="1">
      <c r="A5" s="14">
        <v>47</v>
      </c>
      <c r="B5" s="15"/>
      <c r="C5" s="23" t="s">
        <v>20</v>
      </c>
      <c r="D5" s="26" t="s">
        <v>21</v>
      </c>
      <c r="E5" s="27" t="s">
        <v>19</v>
      </c>
      <c r="F5" s="25">
        <v>1</v>
      </c>
      <c r="G5" s="56">
        <f t="shared" si="0"/>
        <v>1391.304347826087</v>
      </c>
      <c r="H5" s="19">
        <v>1600</v>
      </c>
      <c r="I5" s="19">
        <f t="shared" si="1"/>
        <v>1391.304347826087</v>
      </c>
      <c r="J5" s="28"/>
      <c r="K5" s="28"/>
      <c r="L5" s="28"/>
      <c r="M5" s="28"/>
    </row>
    <row r="6" spans="1:13" s="22" customFormat="1" ht="25.5" customHeight="1">
      <c r="A6" s="14">
        <v>83</v>
      </c>
      <c r="B6" s="15"/>
      <c r="C6" s="23" t="s">
        <v>22</v>
      </c>
      <c r="D6" s="26" t="s">
        <v>23</v>
      </c>
      <c r="E6" s="27" t="s">
        <v>24</v>
      </c>
      <c r="F6" s="25">
        <v>1</v>
      </c>
      <c r="G6" s="56">
        <f t="shared" si="0"/>
        <v>3217.3913043478265</v>
      </c>
      <c r="H6" s="19">
        <v>3700</v>
      </c>
      <c r="I6" s="19">
        <f t="shared" si="1"/>
        <v>3217.3913043478265</v>
      </c>
      <c r="J6" s="28"/>
      <c r="K6" s="28"/>
      <c r="L6" s="28"/>
      <c r="M6" s="28"/>
    </row>
    <row r="7" spans="1:13" s="22" customFormat="1" ht="25.5" customHeight="1">
      <c r="A7" s="14"/>
      <c r="B7" s="29">
        <v>1995</v>
      </c>
      <c r="C7" s="23" t="s">
        <v>25</v>
      </c>
      <c r="D7" s="26" t="s">
        <v>26</v>
      </c>
      <c r="E7" s="27" t="s">
        <v>27</v>
      </c>
      <c r="F7" s="29">
        <v>1</v>
      </c>
      <c r="G7" s="56">
        <f t="shared" si="0"/>
        <v>869.5652173913044</v>
      </c>
      <c r="H7" s="19">
        <v>1000</v>
      </c>
      <c r="I7" s="19">
        <f t="shared" si="1"/>
        <v>869.5652173913044</v>
      </c>
      <c r="J7" s="28"/>
      <c r="K7" s="28"/>
      <c r="L7" s="28"/>
      <c r="M7" s="28"/>
    </row>
    <row r="8" spans="1:13" s="22" customFormat="1" ht="25.5" customHeight="1">
      <c r="A8" s="14"/>
      <c r="B8" s="15">
        <v>2007</v>
      </c>
      <c r="C8" s="48" t="s">
        <v>28</v>
      </c>
      <c r="D8" s="24" t="s">
        <v>29</v>
      </c>
      <c r="E8" s="25" t="s">
        <v>30</v>
      </c>
      <c r="F8" s="18">
        <v>1</v>
      </c>
      <c r="G8" s="56">
        <f t="shared" si="0"/>
        <v>1217.3913043478262</v>
      </c>
      <c r="H8" s="19">
        <v>1400</v>
      </c>
      <c r="I8" s="19">
        <f t="shared" si="1"/>
        <v>1217.3913043478262</v>
      </c>
      <c r="J8" s="28"/>
      <c r="K8" s="28"/>
      <c r="L8" s="28"/>
      <c r="M8" s="28"/>
    </row>
    <row r="9" spans="1:13" s="22" customFormat="1" ht="25.5" customHeight="1">
      <c r="A9" s="14"/>
      <c r="B9" s="15"/>
      <c r="C9" s="58" t="s">
        <v>31</v>
      </c>
      <c r="D9" s="16" t="s">
        <v>32</v>
      </c>
      <c r="E9" s="31" t="s">
        <v>33</v>
      </c>
      <c r="F9" s="18">
        <v>1</v>
      </c>
      <c r="G9" s="56">
        <f t="shared" si="0"/>
        <v>3130.434782608696</v>
      </c>
      <c r="H9" s="19">
        <v>3600</v>
      </c>
      <c r="I9" s="19">
        <f t="shared" si="1"/>
        <v>3130.434782608696</v>
      </c>
      <c r="J9" s="28"/>
      <c r="K9" s="28"/>
      <c r="L9" s="28"/>
      <c r="M9" s="28"/>
    </row>
    <row r="10" spans="1:13" s="22" customFormat="1" ht="25.5" customHeight="1">
      <c r="A10" s="14"/>
      <c r="B10" s="15">
        <v>2012</v>
      </c>
      <c r="C10" s="34" t="s">
        <v>34</v>
      </c>
      <c r="D10" s="24" t="s">
        <v>35</v>
      </c>
      <c r="E10" s="25" t="s">
        <v>36</v>
      </c>
      <c r="F10" s="25">
        <v>1</v>
      </c>
      <c r="G10" s="56">
        <f t="shared" si="0"/>
        <v>652.1739130434784</v>
      </c>
      <c r="H10" s="19">
        <v>750</v>
      </c>
      <c r="I10" s="19">
        <f t="shared" si="1"/>
        <v>652.1739130434784</v>
      </c>
      <c r="J10" s="28"/>
      <c r="K10" s="28"/>
      <c r="L10" s="28"/>
      <c r="M10" s="28"/>
    </row>
    <row r="11" spans="1:13" s="22" customFormat="1" ht="25.5" customHeight="1">
      <c r="A11" s="14"/>
      <c r="B11" s="29"/>
      <c r="C11" s="40" t="s">
        <v>37</v>
      </c>
      <c r="D11" s="32" t="s">
        <v>38</v>
      </c>
      <c r="E11" s="33" t="s">
        <v>39</v>
      </c>
      <c r="F11" s="29">
        <v>1</v>
      </c>
      <c r="G11" s="56">
        <f t="shared" si="0"/>
        <v>6521.739130434783</v>
      </c>
      <c r="H11" s="19">
        <v>7500</v>
      </c>
      <c r="I11" s="19">
        <f t="shared" si="1"/>
        <v>6521.739130434783</v>
      </c>
      <c r="J11" s="28"/>
      <c r="K11" s="28"/>
      <c r="L11" s="28"/>
      <c r="M11" s="28"/>
    </row>
    <row r="12" spans="1:13" s="22" customFormat="1" ht="25.5" customHeight="1">
      <c r="A12" s="14">
        <v>85</v>
      </c>
      <c r="B12" s="15"/>
      <c r="C12" s="34" t="s">
        <v>40</v>
      </c>
      <c r="D12" s="26" t="s">
        <v>41</v>
      </c>
      <c r="E12" s="27" t="s">
        <v>42</v>
      </c>
      <c r="F12" s="25">
        <v>1</v>
      </c>
      <c r="G12" s="56">
        <f t="shared" si="0"/>
        <v>1739.1304347826087</v>
      </c>
      <c r="H12" s="19">
        <v>2000</v>
      </c>
      <c r="I12" s="19">
        <f t="shared" si="1"/>
        <v>1739.1304347826087</v>
      </c>
      <c r="J12" s="28"/>
      <c r="K12" s="28"/>
      <c r="L12" s="28"/>
      <c r="M12" s="28"/>
    </row>
    <row r="13" spans="1:13" s="22" customFormat="1" ht="25.5" customHeight="1">
      <c r="A13" s="14"/>
      <c r="B13" s="29">
        <v>2007</v>
      </c>
      <c r="C13" s="23"/>
      <c r="D13" s="26" t="s">
        <v>43</v>
      </c>
      <c r="E13" s="27" t="s">
        <v>44</v>
      </c>
      <c r="F13" s="29">
        <v>1</v>
      </c>
      <c r="G13" s="56">
        <f t="shared" si="0"/>
        <v>1304.3478260869567</v>
      </c>
      <c r="H13" s="19">
        <v>1500</v>
      </c>
      <c r="I13" s="19">
        <f t="shared" si="1"/>
        <v>1304.3478260869567</v>
      </c>
      <c r="J13" s="21"/>
      <c r="K13" s="21"/>
      <c r="L13" s="21"/>
      <c r="M13" s="21"/>
    </row>
    <row r="14" spans="1:13" s="22" customFormat="1" ht="25.5" customHeight="1">
      <c r="A14" s="14">
        <v>76</v>
      </c>
      <c r="B14" s="15">
        <v>2000</v>
      </c>
      <c r="C14" s="23" t="s">
        <v>45</v>
      </c>
      <c r="D14" s="26" t="s">
        <v>46</v>
      </c>
      <c r="E14" s="27" t="s">
        <v>47</v>
      </c>
      <c r="F14" s="25">
        <v>1</v>
      </c>
      <c r="G14" s="56">
        <f t="shared" si="0"/>
        <v>1565.217391304348</v>
      </c>
      <c r="H14" s="19">
        <v>1800</v>
      </c>
      <c r="I14" s="19">
        <f t="shared" si="1"/>
        <v>1565.217391304348</v>
      </c>
      <c r="J14" s="21"/>
      <c r="K14" s="21"/>
      <c r="L14" s="21"/>
      <c r="M14" s="21"/>
    </row>
    <row r="15" spans="1:13" s="22" customFormat="1" ht="32.25" customHeight="1">
      <c r="A15" s="14"/>
      <c r="B15" s="15">
        <v>2011</v>
      </c>
      <c r="C15" s="34" t="s">
        <v>48</v>
      </c>
      <c r="D15" s="24" t="s">
        <v>49</v>
      </c>
      <c r="E15" s="25" t="s">
        <v>50</v>
      </c>
      <c r="F15" s="25">
        <v>1</v>
      </c>
      <c r="G15" s="56">
        <f t="shared" si="0"/>
        <v>3130.434782608696</v>
      </c>
      <c r="H15" s="19">
        <v>3600</v>
      </c>
      <c r="I15" s="19">
        <f t="shared" si="1"/>
        <v>3130.434782608696</v>
      </c>
      <c r="J15" s="21"/>
      <c r="K15" s="21"/>
      <c r="L15" s="21"/>
      <c r="M15" s="21"/>
    </row>
    <row r="16" spans="1:13" s="22" customFormat="1" ht="25.5" customHeight="1">
      <c r="A16" s="14"/>
      <c r="B16" s="29">
        <v>2007</v>
      </c>
      <c r="C16" s="23" t="s">
        <v>51</v>
      </c>
      <c r="D16" s="26" t="s">
        <v>52</v>
      </c>
      <c r="E16" s="27" t="s">
        <v>53</v>
      </c>
      <c r="F16" s="29">
        <v>1</v>
      </c>
      <c r="G16" s="56">
        <f t="shared" si="0"/>
        <v>1565.217391304348</v>
      </c>
      <c r="H16" s="20">
        <v>1800</v>
      </c>
      <c r="I16" s="19">
        <f t="shared" si="1"/>
        <v>1565.217391304348</v>
      </c>
      <c r="J16" s="21"/>
      <c r="K16" s="21"/>
      <c r="L16" s="21"/>
      <c r="M16" s="21"/>
    </row>
    <row r="17" spans="1:13" s="22" customFormat="1" ht="25.5" customHeight="1">
      <c r="A17" s="14"/>
      <c r="B17" s="15"/>
      <c r="C17" s="59">
        <v>890542643</v>
      </c>
      <c r="D17" s="35" t="s">
        <v>54</v>
      </c>
      <c r="E17" s="36" t="s">
        <v>55</v>
      </c>
      <c r="F17" s="29">
        <v>1</v>
      </c>
      <c r="G17" s="56">
        <f t="shared" si="0"/>
        <v>3478.2608695652175</v>
      </c>
      <c r="H17" s="20">
        <v>4000</v>
      </c>
      <c r="I17" s="19">
        <f t="shared" si="1"/>
        <v>3478.2608695652175</v>
      </c>
      <c r="J17" s="21"/>
      <c r="K17" s="21"/>
      <c r="L17" s="21"/>
      <c r="M17" s="21"/>
    </row>
    <row r="18" spans="1:13" s="22" customFormat="1" ht="25.5" customHeight="1">
      <c r="A18" s="14">
        <v>6</v>
      </c>
      <c r="B18" s="15"/>
      <c r="C18" s="23" t="s">
        <v>56</v>
      </c>
      <c r="D18" s="30" t="s">
        <v>57</v>
      </c>
      <c r="E18" s="27" t="s">
        <v>58</v>
      </c>
      <c r="F18" s="25">
        <v>1</v>
      </c>
      <c r="G18" s="56">
        <f t="shared" si="0"/>
        <v>1130.4347826086957</v>
      </c>
      <c r="H18" s="20">
        <v>1300</v>
      </c>
      <c r="I18" s="19">
        <f t="shared" si="1"/>
        <v>1130.4347826086957</v>
      </c>
      <c r="J18" s="21"/>
      <c r="K18" s="21"/>
      <c r="L18" s="21"/>
      <c r="M18" s="21"/>
    </row>
    <row r="19" spans="1:13" s="22" customFormat="1" ht="25.5" customHeight="1">
      <c r="A19" s="14"/>
      <c r="B19" s="15"/>
      <c r="C19" s="59" t="s">
        <v>59</v>
      </c>
      <c r="D19" s="35" t="s">
        <v>60</v>
      </c>
      <c r="E19" s="36" t="s">
        <v>61</v>
      </c>
      <c r="F19" s="29">
        <v>1</v>
      </c>
      <c r="G19" s="56">
        <f t="shared" si="0"/>
        <v>1304.3478260869567</v>
      </c>
      <c r="H19" s="20">
        <v>1500</v>
      </c>
      <c r="I19" s="19">
        <f t="shared" si="1"/>
        <v>1304.3478260869567</v>
      </c>
      <c r="J19" s="21"/>
      <c r="K19" s="21"/>
      <c r="L19" s="21"/>
      <c r="M19" s="21"/>
    </row>
    <row r="20" spans="1:13" s="22" customFormat="1" ht="25.5" customHeight="1">
      <c r="A20" s="14">
        <v>35</v>
      </c>
      <c r="B20" s="15"/>
      <c r="C20" s="23" t="s">
        <v>62</v>
      </c>
      <c r="D20" s="26" t="s">
        <v>63</v>
      </c>
      <c r="E20" s="27" t="s">
        <v>64</v>
      </c>
      <c r="F20" s="37">
        <v>1</v>
      </c>
      <c r="G20" s="56">
        <f t="shared" si="0"/>
        <v>3478.2608695652175</v>
      </c>
      <c r="H20" s="20">
        <v>4000</v>
      </c>
      <c r="I20" s="19">
        <f t="shared" si="1"/>
        <v>3478.2608695652175</v>
      </c>
      <c r="J20" s="28"/>
      <c r="K20" s="28"/>
      <c r="L20" s="28"/>
      <c r="M20" s="28"/>
    </row>
    <row r="21" spans="1:13" s="22" customFormat="1" ht="25.5" customHeight="1">
      <c r="A21" s="14"/>
      <c r="B21" s="29">
        <v>2009</v>
      </c>
      <c r="C21" s="23" t="s">
        <v>65</v>
      </c>
      <c r="D21" s="26" t="s">
        <v>66</v>
      </c>
      <c r="E21" s="27" t="s">
        <v>67</v>
      </c>
      <c r="F21" s="29">
        <v>1</v>
      </c>
      <c r="G21" s="56">
        <f t="shared" si="0"/>
        <v>1130.4347826086957</v>
      </c>
      <c r="H21" s="20">
        <v>1300</v>
      </c>
      <c r="I21" s="19">
        <f t="shared" si="1"/>
        <v>1130.4347826086957</v>
      </c>
      <c r="J21" s="28"/>
      <c r="K21" s="28"/>
      <c r="L21" s="28"/>
      <c r="M21" s="28"/>
    </row>
    <row r="22" spans="1:13" s="22" customFormat="1" ht="25.5" customHeight="1">
      <c r="A22" s="14">
        <v>13</v>
      </c>
      <c r="B22" s="15"/>
      <c r="C22" s="23" t="s">
        <v>68</v>
      </c>
      <c r="D22" s="26" t="s">
        <v>69</v>
      </c>
      <c r="E22" s="27" t="s">
        <v>70</v>
      </c>
      <c r="F22" s="25">
        <v>1</v>
      </c>
      <c r="G22" s="56">
        <f t="shared" si="0"/>
        <v>1739.1304347826087</v>
      </c>
      <c r="H22" s="20">
        <v>2000</v>
      </c>
      <c r="I22" s="19">
        <f t="shared" si="1"/>
        <v>1739.1304347826087</v>
      </c>
      <c r="J22" s="28"/>
      <c r="K22" s="28"/>
      <c r="L22" s="28"/>
      <c r="M22" s="28"/>
    </row>
    <row r="23" spans="1:13" s="22" customFormat="1" ht="25.5" customHeight="1">
      <c r="A23" s="14"/>
      <c r="B23" s="15"/>
      <c r="C23" s="40" t="s">
        <v>71</v>
      </c>
      <c r="D23" s="26" t="s">
        <v>72</v>
      </c>
      <c r="E23" s="38" t="s">
        <v>73</v>
      </c>
      <c r="F23" s="29">
        <v>2</v>
      </c>
      <c r="G23" s="56">
        <f t="shared" si="0"/>
        <v>1304.3478260869567</v>
      </c>
      <c r="H23" s="20">
        <v>1500</v>
      </c>
      <c r="I23" s="19">
        <f t="shared" si="1"/>
        <v>2608.6956521739135</v>
      </c>
      <c r="J23" s="28"/>
      <c r="K23" s="28"/>
      <c r="L23" s="28"/>
      <c r="M23" s="28"/>
    </row>
    <row r="24" spans="1:13" s="22" customFormat="1" ht="25.5" customHeight="1">
      <c r="A24" s="14">
        <v>82</v>
      </c>
      <c r="B24" s="15"/>
      <c r="C24" s="23" t="s">
        <v>74</v>
      </c>
      <c r="D24" s="26" t="s">
        <v>75</v>
      </c>
      <c r="E24" s="27" t="s">
        <v>76</v>
      </c>
      <c r="F24" s="25">
        <v>1</v>
      </c>
      <c r="G24" s="56">
        <f t="shared" si="0"/>
        <v>1478.2608695652175</v>
      </c>
      <c r="H24" s="20">
        <v>1700</v>
      </c>
      <c r="I24" s="19">
        <f t="shared" si="1"/>
        <v>1478.2608695652175</v>
      </c>
      <c r="J24" s="39"/>
      <c r="K24" s="39"/>
      <c r="L24" s="39"/>
      <c r="M24" s="39"/>
    </row>
    <row r="25" spans="1:13" s="22" customFormat="1" ht="25.5" customHeight="1">
      <c r="A25" s="14"/>
      <c r="B25" s="29">
        <v>2010</v>
      </c>
      <c r="C25" s="23" t="s">
        <v>77</v>
      </c>
      <c r="D25" s="26" t="s">
        <v>78</v>
      </c>
      <c r="E25" s="27" t="s">
        <v>79</v>
      </c>
      <c r="F25" s="29">
        <v>1</v>
      </c>
      <c r="G25" s="56">
        <f t="shared" si="0"/>
        <v>2956.521739130435</v>
      </c>
      <c r="H25" s="20">
        <v>3400</v>
      </c>
      <c r="I25" s="19">
        <f t="shared" si="1"/>
        <v>2956.521739130435</v>
      </c>
      <c r="J25" s="28"/>
      <c r="K25" s="28"/>
      <c r="L25" s="28"/>
      <c r="M25" s="28"/>
    </row>
    <row r="26" spans="1:13" s="22" customFormat="1" ht="25.5" customHeight="1">
      <c r="A26" s="14"/>
      <c r="B26" s="15"/>
      <c r="C26" s="48" t="s">
        <v>80</v>
      </c>
      <c r="D26" s="16" t="s">
        <v>81</v>
      </c>
      <c r="E26" s="31" t="s">
        <v>82</v>
      </c>
      <c r="F26" s="18">
        <v>1</v>
      </c>
      <c r="G26" s="56">
        <f t="shared" si="0"/>
        <v>2173.913043478261</v>
      </c>
      <c r="H26" s="20">
        <v>2500</v>
      </c>
      <c r="I26" s="19">
        <f t="shared" si="1"/>
        <v>2173.913043478261</v>
      </c>
      <c r="J26" s="28"/>
      <c r="K26" s="28"/>
      <c r="L26" s="28"/>
      <c r="M26" s="28"/>
    </row>
    <row r="27" spans="1:13" s="22" customFormat="1" ht="25.5" customHeight="1">
      <c r="A27" s="14">
        <v>28</v>
      </c>
      <c r="B27" s="15">
        <v>1998</v>
      </c>
      <c r="C27" s="40">
        <v>471308226</v>
      </c>
      <c r="D27" s="32" t="s">
        <v>83</v>
      </c>
      <c r="E27" s="33" t="s">
        <v>84</v>
      </c>
      <c r="F27" s="37">
        <v>2</v>
      </c>
      <c r="G27" s="56">
        <f t="shared" si="0"/>
        <v>456.5217391304348</v>
      </c>
      <c r="H27" s="20">
        <v>525</v>
      </c>
      <c r="I27" s="19">
        <f t="shared" si="1"/>
        <v>913.0434782608696</v>
      </c>
      <c r="J27" s="39"/>
      <c r="K27" s="39"/>
      <c r="L27" s="39"/>
      <c r="M27" s="39"/>
    </row>
    <row r="28" spans="1:13" s="22" customFormat="1" ht="25.5" customHeight="1">
      <c r="A28" s="14">
        <v>31</v>
      </c>
      <c r="B28" s="15">
        <v>2009</v>
      </c>
      <c r="C28" s="40" t="s">
        <v>85</v>
      </c>
      <c r="D28" s="32" t="s">
        <v>86</v>
      </c>
      <c r="E28" s="33" t="s">
        <v>87</v>
      </c>
      <c r="F28" s="37">
        <v>2</v>
      </c>
      <c r="G28" s="56">
        <f t="shared" si="0"/>
        <v>694.7826086956522</v>
      </c>
      <c r="H28" s="20">
        <v>799</v>
      </c>
      <c r="I28" s="19">
        <f t="shared" si="1"/>
        <v>1389.5652173913045</v>
      </c>
      <c r="J28" s="28"/>
      <c r="K28" s="28"/>
      <c r="L28" s="28"/>
      <c r="M28" s="28"/>
    </row>
    <row r="29" spans="1:13" s="22" customFormat="1" ht="25.5" customHeight="1">
      <c r="A29" s="14"/>
      <c r="B29" s="15"/>
      <c r="C29" s="59" t="s">
        <v>88</v>
      </c>
      <c r="D29" s="35" t="s">
        <v>89</v>
      </c>
      <c r="E29" s="36" t="s">
        <v>90</v>
      </c>
      <c r="F29" s="29">
        <v>1</v>
      </c>
      <c r="G29" s="56">
        <f t="shared" si="0"/>
        <v>1130.4347826086957</v>
      </c>
      <c r="H29" s="20">
        <v>1300</v>
      </c>
      <c r="I29" s="19">
        <f t="shared" si="1"/>
        <v>1130.4347826086957</v>
      </c>
      <c r="J29" s="28"/>
      <c r="K29" s="28"/>
      <c r="L29" s="28"/>
      <c r="M29" s="28"/>
    </row>
    <row r="30" spans="1:13" s="22" customFormat="1" ht="25.5" customHeight="1">
      <c r="A30" s="14"/>
      <c r="B30" s="15">
        <v>2007</v>
      </c>
      <c r="C30" s="48" t="s">
        <v>91</v>
      </c>
      <c r="D30" s="30" t="s">
        <v>92</v>
      </c>
      <c r="E30" s="41" t="s">
        <v>93</v>
      </c>
      <c r="F30" s="18">
        <v>1</v>
      </c>
      <c r="G30" s="56">
        <f t="shared" si="0"/>
        <v>1304.3478260869567</v>
      </c>
      <c r="H30" s="20">
        <v>1500</v>
      </c>
      <c r="I30" s="19">
        <f t="shared" si="1"/>
        <v>1304.3478260869567</v>
      </c>
      <c r="J30" s="28"/>
      <c r="K30" s="28"/>
      <c r="L30" s="28"/>
      <c r="M30" s="28"/>
    </row>
    <row r="31" spans="1:13" s="22" customFormat="1" ht="25.5" customHeight="1">
      <c r="A31" s="14"/>
      <c r="B31" s="15"/>
      <c r="C31" s="59" t="s">
        <v>94</v>
      </c>
      <c r="D31" s="35" t="s">
        <v>95</v>
      </c>
      <c r="E31" s="36" t="s">
        <v>96</v>
      </c>
      <c r="F31" s="29">
        <v>1</v>
      </c>
      <c r="G31" s="56">
        <f t="shared" si="0"/>
        <v>1130.4347826086957</v>
      </c>
      <c r="H31" s="20">
        <v>1300</v>
      </c>
      <c r="I31" s="19">
        <f t="shared" si="1"/>
        <v>1130.4347826086957</v>
      </c>
      <c r="J31" s="28"/>
      <c r="K31" s="28"/>
      <c r="L31" s="28"/>
      <c r="M31" s="28"/>
    </row>
    <row r="32" spans="1:13" s="22" customFormat="1" ht="25.5" customHeight="1">
      <c r="A32" s="14"/>
      <c r="B32" s="29">
        <v>1993</v>
      </c>
      <c r="C32" s="48" t="s">
        <v>97</v>
      </c>
      <c r="D32" s="26" t="s">
        <v>98</v>
      </c>
      <c r="E32" s="27" t="s">
        <v>99</v>
      </c>
      <c r="F32" s="29">
        <v>1</v>
      </c>
      <c r="G32" s="56">
        <f t="shared" si="0"/>
        <v>1565.217391304348</v>
      </c>
      <c r="H32" s="20">
        <v>1800</v>
      </c>
      <c r="I32" s="19">
        <f t="shared" si="1"/>
        <v>1565.217391304348</v>
      </c>
      <c r="J32" s="39"/>
      <c r="K32" s="39"/>
      <c r="L32" s="39"/>
      <c r="M32" s="39"/>
    </row>
    <row r="33" spans="1:13" s="22" customFormat="1" ht="25.5" customHeight="1">
      <c r="A33" s="14">
        <v>36</v>
      </c>
      <c r="B33" s="15"/>
      <c r="C33" s="23" t="s">
        <v>100</v>
      </c>
      <c r="D33" s="26" t="s">
        <v>101</v>
      </c>
      <c r="E33" s="27" t="s">
        <v>102</v>
      </c>
      <c r="F33" s="37">
        <v>1</v>
      </c>
      <c r="G33" s="56">
        <f t="shared" si="0"/>
        <v>2173.913043478261</v>
      </c>
      <c r="H33" s="42">
        <v>2500</v>
      </c>
      <c r="I33" s="19">
        <f t="shared" si="1"/>
        <v>2173.913043478261</v>
      </c>
      <c r="J33" s="28"/>
      <c r="K33" s="28"/>
      <c r="L33" s="28"/>
      <c r="M33" s="28"/>
    </row>
    <row r="34" spans="1:13" s="22" customFormat="1" ht="25.5" customHeight="1">
      <c r="A34" s="14">
        <v>11</v>
      </c>
      <c r="B34" s="15"/>
      <c r="C34" s="23">
        <v>121797260</v>
      </c>
      <c r="D34" s="26" t="s">
        <v>103</v>
      </c>
      <c r="E34" s="27" t="s">
        <v>104</v>
      </c>
      <c r="F34" s="25">
        <v>1</v>
      </c>
      <c r="G34" s="56">
        <f t="shared" si="0"/>
        <v>782.608695652174</v>
      </c>
      <c r="H34" s="42">
        <v>900</v>
      </c>
      <c r="I34" s="19">
        <f t="shared" si="1"/>
        <v>782.608695652174</v>
      </c>
      <c r="J34" s="28"/>
      <c r="K34" s="28"/>
      <c r="L34" s="28"/>
      <c r="M34" s="28"/>
    </row>
    <row r="35" spans="1:13" s="22" customFormat="1" ht="25.5" customHeight="1">
      <c r="A35" s="14">
        <v>87</v>
      </c>
      <c r="B35" s="15"/>
      <c r="C35" s="34" t="s">
        <v>105</v>
      </c>
      <c r="D35" s="30" t="s">
        <v>106</v>
      </c>
      <c r="E35" s="27" t="s">
        <v>107</v>
      </c>
      <c r="F35" s="25">
        <v>1</v>
      </c>
      <c r="G35" s="56">
        <f t="shared" si="0"/>
        <v>956.5217391304349</v>
      </c>
      <c r="H35" s="42">
        <v>1100</v>
      </c>
      <c r="I35" s="19">
        <f t="shared" si="1"/>
        <v>956.5217391304349</v>
      </c>
      <c r="J35" s="28"/>
      <c r="K35" s="28"/>
      <c r="L35" s="28"/>
      <c r="M35" s="28"/>
    </row>
    <row r="36" spans="1:13" s="22" customFormat="1" ht="25.5" customHeight="1">
      <c r="A36" s="14">
        <v>2</v>
      </c>
      <c r="B36" s="15"/>
      <c r="C36" s="23" t="s">
        <v>108</v>
      </c>
      <c r="D36" s="26" t="s">
        <v>109</v>
      </c>
      <c r="E36" s="43" t="s">
        <v>110</v>
      </c>
      <c r="F36" s="25">
        <v>1</v>
      </c>
      <c r="G36" s="56">
        <f t="shared" si="0"/>
        <v>226.08695652173915</v>
      </c>
      <c r="H36" s="44">
        <v>260</v>
      </c>
      <c r="I36" s="19">
        <f t="shared" si="1"/>
        <v>226.08695652173915</v>
      </c>
      <c r="J36" s="39"/>
      <c r="K36" s="39"/>
      <c r="L36" s="39"/>
      <c r="M36" s="39"/>
    </row>
    <row r="37" spans="1:13" s="22" customFormat="1" ht="25.5" customHeight="1">
      <c r="A37" s="14"/>
      <c r="B37" s="15"/>
      <c r="C37" s="59" t="s">
        <v>111</v>
      </c>
      <c r="D37" s="35" t="s">
        <v>112</v>
      </c>
      <c r="E37" s="36" t="s">
        <v>113</v>
      </c>
      <c r="F37" s="29">
        <v>1</v>
      </c>
      <c r="G37" s="56">
        <f t="shared" si="0"/>
        <v>2173.913043478261</v>
      </c>
      <c r="H37" s="44">
        <v>2500</v>
      </c>
      <c r="I37" s="19">
        <f t="shared" si="1"/>
        <v>2173.913043478261</v>
      </c>
      <c r="J37" s="28"/>
      <c r="K37" s="28"/>
      <c r="L37" s="28"/>
      <c r="M37" s="28"/>
    </row>
    <row r="38" spans="1:13" s="22" customFormat="1" ht="25.5" customHeight="1">
      <c r="A38" s="14"/>
      <c r="B38" s="15"/>
      <c r="C38" s="60" t="s">
        <v>114</v>
      </c>
      <c r="D38" s="45" t="s">
        <v>115</v>
      </c>
      <c r="E38" s="46" t="s">
        <v>113</v>
      </c>
      <c r="F38" s="47">
        <v>1</v>
      </c>
      <c r="G38" s="56">
        <f t="shared" si="0"/>
        <v>1113.0434782608697</v>
      </c>
      <c r="H38" s="44">
        <v>1280</v>
      </c>
      <c r="I38" s="19">
        <f t="shared" si="1"/>
        <v>1113.0434782608697</v>
      </c>
      <c r="J38" s="28"/>
      <c r="K38" s="28"/>
      <c r="L38" s="28"/>
      <c r="M38" s="28"/>
    </row>
    <row r="39" spans="1:13" s="22" customFormat="1" ht="25.5" customHeight="1">
      <c r="A39" s="14">
        <v>84</v>
      </c>
      <c r="B39" s="15"/>
      <c r="C39" s="23" t="s">
        <v>116</v>
      </c>
      <c r="D39" s="26" t="s">
        <v>117</v>
      </c>
      <c r="E39" s="27" t="s">
        <v>118</v>
      </c>
      <c r="F39" s="25">
        <v>1</v>
      </c>
      <c r="G39" s="56">
        <f t="shared" si="0"/>
        <v>1347.8260869565217</v>
      </c>
      <c r="H39" s="44">
        <v>1550</v>
      </c>
      <c r="I39" s="19">
        <f t="shared" si="1"/>
        <v>1347.8260869565217</v>
      </c>
      <c r="J39" s="28"/>
      <c r="K39" s="28"/>
      <c r="L39" s="28"/>
      <c r="M39" s="28"/>
    </row>
    <row r="40" spans="1:13" s="22" customFormat="1" ht="25.5" customHeight="1">
      <c r="A40" s="14">
        <v>86</v>
      </c>
      <c r="B40" s="15"/>
      <c r="C40" s="23" t="s">
        <v>119</v>
      </c>
      <c r="D40" s="26" t="s">
        <v>120</v>
      </c>
      <c r="E40" s="27" t="s">
        <v>121</v>
      </c>
      <c r="F40" s="25">
        <v>1</v>
      </c>
      <c r="G40" s="56">
        <f t="shared" si="0"/>
        <v>2521.739130434783</v>
      </c>
      <c r="H40" s="44">
        <v>2900</v>
      </c>
      <c r="I40" s="19">
        <f t="shared" si="1"/>
        <v>2521.739130434783</v>
      </c>
      <c r="J40" s="39"/>
      <c r="K40" s="39"/>
      <c r="L40" s="39"/>
      <c r="M40" s="39"/>
    </row>
    <row r="41" spans="1:13" s="22" customFormat="1" ht="25.5" customHeight="1">
      <c r="A41" s="14"/>
      <c r="B41" s="15">
        <v>2011</v>
      </c>
      <c r="C41" s="34" t="s">
        <v>122</v>
      </c>
      <c r="D41" s="24" t="s">
        <v>123</v>
      </c>
      <c r="E41" s="25" t="s">
        <v>124</v>
      </c>
      <c r="F41" s="25">
        <v>1</v>
      </c>
      <c r="G41" s="56">
        <f t="shared" si="0"/>
        <v>1217.3913043478262</v>
      </c>
      <c r="H41" s="44">
        <v>1400</v>
      </c>
      <c r="I41" s="19">
        <f t="shared" si="1"/>
        <v>1217.3913043478262</v>
      </c>
      <c r="J41" s="28"/>
      <c r="K41" s="28"/>
      <c r="L41" s="28"/>
      <c r="M41" s="28"/>
    </row>
    <row r="42" spans="1:13" s="22" customFormat="1" ht="25.5" customHeight="1">
      <c r="A42" s="14">
        <v>3</v>
      </c>
      <c r="B42" s="15"/>
      <c r="C42" s="48" t="s">
        <v>125</v>
      </c>
      <c r="D42" s="30" t="s">
        <v>126</v>
      </c>
      <c r="E42" s="27" t="s">
        <v>127</v>
      </c>
      <c r="F42" s="25">
        <v>1</v>
      </c>
      <c r="G42" s="56">
        <f t="shared" si="0"/>
        <v>1217.3913043478262</v>
      </c>
      <c r="H42" s="44">
        <v>1400</v>
      </c>
      <c r="I42" s="19">
        <f t="shared" si="1"/>
        <v>1217.3913043478262</v>
      </c>
      <c r="J42" s="28"/>
      <c r="K42" s="28"/>
      <c r="L42" s="28"/>
      <c r="M42" s="28"/>
    </row>
    <row r="43" spans="1:13" s="22" customFormat="1" ht="25.5" customHeight="1">
      <c r="A43" s="14"/>
      <c r="B43" s="15"/>
      <c r="C43" s="59" t="s">
        <v>128</v>
      </c>
      <c r="D43" s="35" t="s">
        <v>129</v>
      </c>
      <c r="E43" s="36" t="s">
        <v>130</v>
      </c>
      <c r="F43" s="29">
        <v>1</v>
      </c>
      <c r="G43" s="56">
        <f t="shared" si="0"/>
        <v>1478.2608695652175</v>
      </c>
      <c r="H43" s="44">
        <v>1700</v>
      </c>
      <c r="I43" s="19">
        <f t="shared" si="1"/>
        <v>1478.2608695652175</v>
      </c>
      <c r="J43" s="28"/>
      <c r="K43" s="28"/>
      <c r="L43" s="28"/>
      <c r="M43" s="28"/>
    </row>
    <row r="44" spans="1:13" s="22" customFormat="1" ht="25.5" customHeight="1">
      <c r="A44" s="14">
        <v>32</v>
      </c>
      <c r="B44" s="15">
        <v>2010</v>
      </c>
      <c r="C44" s="40" t="s">
        <v>131</v>
      </c>
      <c r="D44" s="32" t="s">
        <v>132</v>
      </c>
      <c r="E44" s="33" t="s">
        <v>133</v>
      </c>
      <c r="F44" s="37">
        <v>2</v>
      </c>
      <c r="G44" s="56">
        <f t="shared" si="0"/>
        <v>1478.2608695652175</v>
      </c>
      <c r="H44" s="44">
        <v>1700</v>
      </c>
      <c r="I44" s="19">
        <f t="shared" si="1"/>
        <v>2956.521739130435</v>
      </c>
      <c r="J44" s="39"/>
      <c r="K44" s="39"/>
      <c r="L44" s="39"/>
      <c r="M44" s="39"/>
    </row>
    <row r="45" spans="1:13" s="22" customFormat="1" ht="25.5" customHeight="1">
      <c r="A45" s="14"/>
      <c r="B45" s="15">
        <v>2008</v>
      </c>
      <c r="C45" s="48" t="s">
        <v>134</v>
      </c>
      <c r="D45" s="30" t="s">
        <v>135</v>
      </c>
      <c r="E45" s="41" t="s">
        <v>136</v>
      </c>
      <c r="F45" s="18">
        <v>1</v>
      </c>
      <c r="G45" s="56">
        <f t="shared" si="0"/>
        <v>1565.217391304348</v>
      </c>
      <c r="H45" s="44">
        <v>1800</v>
      </c>
      <c r="I45" s="19">
        <f t="shared" si="1"/>
        <v>1565.217391304348</v>
      </c>
      <c r="J45" s="28"/>
      <c r="K45" s="28"/>
      <c r="L45" s="28"/>
      <c r="M45" s="28"/>
    </row>
    <row r="46" spans="1:13" s="22" customFormat="1" ht="25.5" customHeight="1">
      <c r="A46" s="14"/>
      <c r="B46" s="29"/>
      <c r="C46" s="40" t="s">
        <v>137</v>
      </c>
      <c r="D46" s="32" t="s">
        <v>138</v>
      </c>
      <c r="E46" s="33" t="s">
        <v>139</v>
      </c>
      <c r="F46" s="29">
        <v>1</v>
      </c>
      <c r="G46" s="56">
        <f t="shared" si="0"/>
        <v>1739.1304347826087</v>
      </c>
      <c r="H46" s="44">
        <v>2000</v>
      </c>
      <c r="I46" s="19">
        <f t="shared" si="1"/>
        <v>1739.1304347826087</v>
      </c>
      <c r="J46" s="39"/>
      <c r="K46" s="39"/>
      <c r="L46" s="39"/>
      <c r="M46" s="39"/>
    </row>
    <row r="47" spans="1:13" s="22" customFormat="1" ht="25.5" customHeight="1">
      <c r="A47" s="14">
        <v>14</v>
      </c>
      <c r="B47" s="15"/>
      <c r="C47" s="23" t="s">
        <v>140</v>
      </c>
      <c r="D47" s="26" t="s">
        <v>141</v>
      </c>
      <c r="E47" s="27" t="s">
        <v>142</v>
      </c>
      <c r="F47" s="25">
        <v>1</v>
      </c>
      <c r="G47" s="56">
        <f t="shared" si="0"/>
        <v>1565.217391304348</v>
      </c>
      <c r="H47" s="20">
        <v>1800</v>
      </c>
      <c r="I47" s="19">
        <f t="shared" si="1"/>
        <v>1565.217391304348</v>
      </c>
      <c r="J47" s="28"/>
      <c r="K47" s="28"/>
      <c r="L47" s="28"/>
      <c r="M47" s="28"/>
    </row>
    <row r="48" spans="1:13" s="22" customFormat="1" ht="25.5" customHeight="1">
      <c r="A48" s="14"/>
      <c r="B48" s="15">
        <v>2011</v>
      </c>
      <c r="C48" s="34" t="s">
        <v>143</v>
      </c>
      <c r="D48" s="24" t="s">
        <v>144</v>
      </c>
      <c r="E48" s="25" t="s">
        <v>145</v>
      </c>
      <c r="F48" s="25">
        <v>1</v>
      </c>
      <c r="G48" s="56">
        <f t="shared" si="0"/>
        <v>3304.347826086957</v>
      </c>
      <c r="H48" s="20">
        <v>3800</v>
      </c>
      <c r="I48" s="19">
        <f t="shared" si="1"/>
        <v>3304.347826086957</v>
      </c>
      <c r="J48" s="28"/>
      <c r="K48" s="28"/>
      <c r="L48" s="28"/>
      <c r="M48" s="28"/>
    </row>
    <row r="49" spans="1:13" s="22" customFormat="1" ht="25.5" customHeight="1">
      <c r="A49" s="14"/>
      <c r="B49" s="15">
        <v>2012</v>
      </c>
      <c r="C49" s="48" t="s">
        <v>146</v>
      </c>
      <c r="D49" s="30" t="s">
        <v>144</v>
      </c>
      <c r="E49" s="41" t="s">
        <v>145</v>
      </c>
      <c r="F49" s="18">
        <v>1</v>
      </c>
      <c r="G49" s="56">
        <f t="shared" si="0"/>
        <v>3304.347826086957</v>
      </c>
      <c r="H49" s="20">
        <v>3800</v>
      </c>
      <c r="I49" s="19">
        <f t="shared" si="1"/>
        <v>3304.347826086957</v>
      </c>
      <c r="J49" s="28"/>
      <c r="K49" s="28"/>
      <c r="L49" s="28"/>
      <c r="M49" s="28"/>
    </row>
    <row r="50" spans="1:13" s="22" customFormat="1" ht="25.5" customHeight="1">
      <c r="A50" s="14"/>
      <c r="B50" s="15">
        <v>2001</v>
      </c>
      <c r="C50" s="48" t="s">
        <v>147</v>
      </c>
      <c r="D50" s="24" t="s">
        <v>148</v>
      </c>
      <c r="E50" s="25" t="s">
        <v>149</v>
      </c>
      <c r="F50" s="18">
        <v>1</v>
      </c>
      <c r="G50" s="56">
        <f t="shared" si="0"/>
        <v>4347.826086956522</v>
      </c>
      <c r="H50" s="20">
        <v>5000</v>
      </c>
      <c r="I50" s="19">
        <f t="shared" si="1"/>
        <v>4347.826086956522</v>
      </c>
      <c r="J50" s="28"/>
      <c r="K50" s="28"/>
      <c r="L50" s="28"/>
      <c r="M50" s="28"/>
    </row>
    <row r="51" spans="1:13" s="22" customFormat="1" ht="25.5" customHeight="1">
      <c r="A51" s="14"/>
      <c r="B51" s="15"/>
      <c r="C51" s="61" t="s">
        <v>273</v>
      </c>
      <c r="D51" s="49" t="s">
        <v>150</v>
      </c>
      <c r="E51" s="31" t="s">
        <v>151</v>
      </c>
      <c r="F51" s="18">
        <v>1</v>
      </c>
      <c r="G51" s="56">
        <f t="shared" si="0"/>
        <v>1130.4347826086957</v>
      </c>
      <c r="H51" s="20">
        <v>1300</v>
      </c>
      <c r="I51" s="19">
        <f t="shared" si="1"/>
        <v>1130.4347826086957</v>
      </c>
      <c r="J51" s="39"/>
      <c r="K51" s="39"/>
      <c r="L51" s="39"/>
      <c r="M51" s="39"/>
    </row>
    <row r="52" spans="1:13" s="22" customFormat="1" ht="25.5" customHeight="1">
      <c r="A52" s="14">
        <v>30</v>
      </c>
      <c r="B52" s="15">
        <v>2010</v>
      </c>
      <c r="C52" s="40" t="s">
        <v>152</v>
      </c>
      <c r="D52" s="32" t="s">
        <v>153</v>
      </c>
      <c r="E52" s="33" t="s">
        <v>154</v>
      </c>
      <c r="F52" s="37">
        <v>2</v>
      </c>
      <c r="G52" s="56">
        <f t="shared" si="0"/>
        <v>1913.0434782608697</v>
      </c>
      <c r="H52" s="20">
        <v>2200</v>
      </c>
      <c r="I52" s="19">
        <f t="shared" si="1"/>
        <v>3826.0869565217395</v>
      </c>
      <c r="J52" s="28"/>
      <c r="K52" s="28"/>
      <c r="L52" s="28"/>
      <c r="M52" s="28"/>
    </row>
    <row r="53" spans="1:13" s="22" customFormat="1" ht="25.5" customHeight="1">
      <c r="A53" s="14"/>
      <c r="B53" s="15"/>
      <c r="C53" s="58" t="s">
        <v>155</v>
      </c>
      <c r="D53" s="16" t="s">
        <v>156</v>
      </c>
      <c r="E53" s="31" t="s">
        <v>157</v>
      </c>
      <c r="F53" s="18">
        <v>1</v>
      </c>
      <c r="G53" s="56">
        <f t="shared" si="0"/>
        <v>2782.608695652174</v>
      </c>
      <c r="H53" s="50">
        <v>3200</v>
      </c>
      <c r="I53" s="19">
        <f t="shared" si="1"/>
        <v>2782.608695652174</v>
      </c>
      <c r="J53" s="28"/>
      <c r="K53" s="28"/>
      <c r="L53" s="28"/>
      <c r="M53" s="28"/>
    </row>
    <row r="54" spans="1:13" s="22" customFormat="1" ht="25.5" customHeight="1">
      <c r="A54" s="14"/>
      <c r="B54" s="15">
        <v>2008</v>
      </c>
      <c r="C54" s="34" t="s">
        <v>158</v>
      </c>
      <c r="D54" s="24" t="s">
        <v>159</v>
      </c>
      <c r="E54" s="25" t="s">
        <v>160</v>
      </c>
      <c r="F54" s="25">
        <v>1</v>
      </c>
      <c r="G54" s="56">
        <f t="shared" si="0"/>
        <v>3043.4782608695655</v>
      </c>
      <c r="H54" s="50">
        <v>3500</v>
      </c>
      <c r="I54" s="19">
        <f aca="true" t="shared" si="2" ref="I54:I94">PRODUCT(F54:G54)</f>
        <v>3043.4782608695655</v>
      </c>
      <c r="J54" s="28"/>
      <c r="K54" s="28"/>
      <c r="L54" s="28"/>
      <c r="M54" s="28"/>
    </row>
    <row r="55" spans="1:13" s="22" customFormat="1" ht="25.5" customHeight="1">
      <c r="A55" s="14">
        <v>1</v>
      </c>
      <c r="B55" s="15"/>
      <c r="C55" s="48">
        <v>3540791337</v>
      </c>
      <c r="D55" s="30" t="s">
        <v>161</v>
      </c>
      <c r="E55" s="43" t="s">
        <v>162</v>
      </c>
      <c r="F55" s="25">
        <v>1</v>
      </c>
      <c r="G55" s="56">
        <f t="shared" si="0"/>
        <v>2260.8695652173915</v>
      </c>
      <c r="H55" s="50">
        <v>2600</v>
      </c>
      <c r="I55" s="19">
        <f t="shared" si="2"/>
        <v>2260.8695652173915</v>
      </c>
      <c r="J55" s="28"/>
      <c r="K55" s="28"/>
      <c r="L55" s="28"/>
      <c r="M55" s="28"/>
    </row>
    <row r="56" spans="1:13" s="22" customFormat="1" ht="25.5" customHeight="1">
      <c r="A56" s="14"/>
      <c r="B56" s="15"/>
      <c r="C56" s="40" t="s">
        <v>163</v>
      </c>
      <c r="D56" s="32" t="s">
        <v>164</v>
      </c>
      <c r="E56" s="33" t="s">
        <v>165</v>
      </c>
      <c r="F56" s="29">
        <v>1</v>
      </c>
      <c r="G56" s="56">
        <f t="shared" si="0"/>
        <v>3043.4782608695655</v>
      </c>
      <c r="H56" s="50">
        <v>3500</v>
      </c>
      <c r="I56" s="19">
        <f t="shared" si="2"/>
        <v>3043.4782608695655</v>
      </c>
      <c r="J56" s="39"/>
      <c r="K56" s="39"/>
      <c r="L56" s="39"/>
      <c r="M56" s="39"/>
    </row>
    <row r="57" spans="1:13" s="22" customFormat="1" ht="25.5" customHeight="1">
      <c r="A57" s="14">
        <v>37</v>
      </c>
      <c r="B57" s="15"/>
      <c r="C57" s="23" t="s">
        <v>166</v>
      </c>
      <c r="D57" s="26" t="s">
        <v>167</v>
      </c>
      <c r="E57" s="27" t="s">
        <v>168</v>
      </c>
      <c r="F57" s="37">
        <v>1</v>
      </c>
      <c r="G57" s="56">
        <f t="shared" si="0"/>
        <v>1565.217391304348</v>
      </c>
      <c r="H57" s="50">
        <v>1800</v>
      </c>
      <c r="I57" s="19">
        <f t="shared" si="2"/>
        <v>1565.217391304348</v>
      </c>
      <c r="J57" s="28"/>
      <c r="K57" s="28"/>
      <c r="L57" s="28"/>
      <c r="M57" s="28"/>
    </row>
    <row r="58" spans="1:13" s="22" customFormat="1" ht="25.5" customHeight="1">
      <c r="A58" s="14"/>
      <c r="B58" s="15">
        <v>2011</v>
      </c>
      <c r="C58" s="34" t="s">
        <v>169</v>
      </c>
      <c r="D58" s="24" t="s">
        <v>170</v>
      </c>
      <c r="E58" s="25" t="s">
        <v>171</v>
      </c>
      <c r="F58" s="25">
        <v>1</v>
      </c>
      <c r="G58" s="56">
        <f t="shared" si="0"/>
        <v>3130.434782608696</v>
      </c>
      <c r="H58" s="50">
        <v>3600</v>
      </c>
      <c r="I58" s="19">
        <f t="shared" si="2"/>
        <v>3130.434782608696</v>
      </c>
      <c r="J58" s="28"/>
      <c r="K58" s="28"/>
      <c r="L58" s="28"/>
      <c r="M58" s="28"/>
    </row>
    <row r="59" spans="1:13" s="22" customFormat="1" ht="25.5" customHeight="1">
      <c r="A59" s="14">
        <v>15</v>
      </c>
      <c r="B59" s="15"/>
      <c r="C59" s="23" t="s">
        <v>172</v>
      </c>
      <c r="D59" s="26" t="s">
        <v>173</v>
      </c>
      <c r="E59" s="27" t="s">
        <v>174</v>
      </c>
      <c r="F59" s="25">
        <v>1</v>
      </c>
      <c r="G59" s="56">
        <f t="shared" si="0"/>
        <v>2782.608695652174</v>
      </c>
      <c r="H59" s="50">
        <v>3200</v>
      </c>
      <c r="I59" s="19">
        <f t="shared" si="2"/>
        <v>2782.608695652174</v>
      </c>
      <c r="J59" s="28"/>
      <c r="K59" s="28"/>
      <c r="L59" s="28"/>
      <c r="M59" s="28"/>
    </row>
    <row r="60" spans="1:13" s="22" customFormat="1" ht="25.5" customHeight="1">
      <c r="A60" s="14"/>
      <c r="B60" s="15"/>
      <c r="C60" s="48" t="s">
        <v>175</v>
      </c>
      <c r="D60" s="16" t="s">
        <v>176</v>
      </c>
      <c r="E60" s="31" t="s">
        <v>177</v>
      </c>
      <c r="F60" s="18">
        <v>1</v>
      </c>
      <c r="G60" s="56">
        <f t="shared" si="0"/>
        <v>1565.217391304348</v>
      </c>
      <c r="H60" s="44">
        <v>1800</v>
      </c>
      <c r="I60" s="19">
        <f t="shared" si="2"/>
        <v>1565.217391304348</v>
      </c>
      <c r="J60" s="28"/>
      <c r="K60" s="28"/>
      <c r="L60" s="28"/>
      <c r="M60" s="28"/>
    </row>
    <row r="61" spans="1:13" s="22" customFormat="1" ht="25.5" customHeight="1">
      <c r="A61" s="14"/>
      <c r="B61" s="15"/>
      <c r="C61" s="59" t="s">
        <v>178</v>
      </c>
      <c r="D61" s="35" t="s">
        <v>179</v>
      </c>
      <c r="E61" s="36" t="s">
        <v>180</v>
      </c>
      <c r="F61" s="29">
        <v>1</v>
      </c>
      <c r="G61" s="56">
        <f t="shared" si="0"/>
        <v>1043.4782608695652</v>
      </c>
      <c r="H61" s="44">
        <v>1200</v>
      </c>
      <c r="I61" s="19">
        <f t="shared" si="2"/>
        <v>1043.4782608695652</v>
      </c>
      <c r="J61" s="39"/>
      <c r="K61" s="39"/>
      <c r="L61" s="39"/>
      <c r="M61" s="39"/>
    </row>
    <row r="62" spans="1:13" s="22" customFormat="1" ht="25.5" customHeight="1">
      <c r="A62" s="14">
        <v>38</v>
      </c>
      <c r="B62" s="15"/>
      <c r="C62" s="23" t="s">
        <v>181</v>
      </c>
      <c r="D62" s="26" t="s">
        <v>182</v>
      </c>
      <c r="E62" s="27" t="s">
        <v>183</v>
      </c>
      <c r="F62" s="37">
        <v>1</v>
      </c>
      <c r="G62" s="56">
        <f t="shared" si="0"/>
        <v>2608.6956521739135</v>
      </c>
      <c r="H62" s="44">
        <v>3000</v>
      </c>
      <c r="I62" s="19">
        <f t="shared" si="2"/>
        <v>2608.6956521739135</v>
      </c>
      <c r="J62" s="28"/>
      <c r="K62" s="28"/>
      <c r="L62" s="28"/>
      <c r="M62" s="28"/>
    </row>
    <row r="63" spans="1:13" s="22" customFormat="1" ht="25.5" customHeight="1">
      <c r="A63" s="14"/>
      <c r="B63" s="29"/>
      <c r="C63" s="23"/>
      <c r="D63" s="26" t="s">
        <v>184</v>
      </c>
      <c r="E63" s="27" t="s">
        <v>185</v>
      </c>
      <c r="F63" s="29">
        <v>1</v>
      </c>
      <c r="G63" s="56">
        <f t="shared" si="0"/>
        <v>2626.0869565217395</v>
      </c>
      <c r="H63" s="44">
        <v>3020</v>
      </c>
      <c r="I63" s="19">
        <f t="shared" si="2"/>
        <v>2626.0869565217395</v>
      </c>
      <c r="J63" s="28"/>
      <c r="K63" s="28"/>
      <c r="L63" s="28"/>
      <c r="M63" s="28"/>
    </row>
    <row r="64" spans="1:13" s="22" customFormat="1" ht="25.5" customHeight="1">
      <c r="A64" s="14"/>
      <c r="B64" s="29">
        <v>2002</v>
      </c>
      <c r="C64" s="23"/>
      <c r="D64" s="26" t="s">
        <v>186</v>
      </c>
      <c r="E64" s="27" t="s">
        <v>187</v>
      </c>
      <c r="F64" s="29">
        <v>1</v>
      </c>
      <c r="G64" s="56">
        <f t="shared" si="0"/>
        <v>4695.652173913044</v>
      </c>
      <c r="H64" s="44">
        <v>5400</v>
      </c>
      <c r="I64" s="19">
        <f t="shared" si="2"/>
        <v>4695.652173913044</v>
      </c>
      <c r="J64" s="28"/>
      <c r="K64" s="28"/>
      <c r="L64" s="28"/>
      <c r="M64" s="28"/>
    </row>
    <row r="65" spans="1:13" s="22" customFormat="1" ht="25.5" customHeight="1">
      <c r="A65" s="14">
        <v>39</v>
      </c>
      <c r="B65" s="15"/>
      <c r="C65" s="23" t="s">
        <v>188</v>
      </c>
      <c r="D65" s="26" t="s">
        <v>189</v>
      </c>
      <c r="E65" s="27" t="s">
        <v>190</v>
      </c>
      <c r="F65" s="25">
        <v>1</v>
      </c>
      <c r="G65" s="56">
        <f t="shared" si="0"/>
        <v>2817.3913043478265</v>
      </c>
      <c r="H65" s="44">
        <f>162*20</f>
        <v>3240</v>
      </c>
      <c r="I65" s="19">
        <f t="shared" si="2"/>
        <v>2817.3913043478265</v>
      </c>
      <c r="J65" s="28"/>
      <c r="K65" s="28"/>
      <c r="L65" s="28"/>
      <c r="M65" s="28"/>
    </row>
    <row r="66" spans="1:13" s="22" customFormat="1" ht="25.5" customHeight="1">
      <c r="A66" s="14">
        <v>12</v>
      </c>
      <c r="B66" s="15"/>
      <c r="C66" s="23">
        <v>125468075</v>
      </c>
      <c r="D66" s="26" t="s">
        <v>191</v>
      </c>
      <c r="E66" s="27" t="s">
        <v>192</v>
      </c>
      <c r="F66" s="25">
        <v>1</v>
      </c>
      <c r="G66" s="56">
        <f t="shared" si="0"/>
        <v>1391.304347826087</v>
      </c>
      <c r="H66" s="44">
        <v>1600</v>
      </c>
      <c r="I66" s="19">
        <f t="shared" si="2"/>
        <v>1391.304347826087</v>
      </c>
      <c r="J66" s="39"/>
      <c r="K66" s="39"/>
      <c r="L66" s="39"/>
      <c r="M66" s="39"/>
    </row>
    <row r="67" spans="1:13" s="22" customFormat="1" ht="25.5" customHeight="1">
      <c r="A67" s="14"/>
      <c r="B67" s="15"/>
      <c r="C67" s="34" t="s">
        <v>193</v>
      </c>
      <c r="D67" s="16" t="s">
        <v>194</v>
      </c>
      <c r="E67" s="17" t="s">
        <v>195</v>
      </c>
      <c r="F67" s="18">
        <v>1</v>
      </c>
      <c r="G67" s="56">
        <f t="shared" si="0"/>
        <v>1565.217391304348</v>
      </c>
      <c r="H67" s="44">
        <v>1800</v>
      </c>
      <c r="I67" s="19">
        <f t="shared" si="2"/>
        <v>1565.217391304348</v>
      </c>
      <c r="J67" s="28"/>
      <c r="K67" s="28"/>
      <c r="L67" s="28"/>
      <c r="M67" s="28"/>
    </row>
    <row r="68" spans="1:13" s="22" customFormat="1" ht="25.5" customHeight="1">
      <c r="A68" s="14"/>
      <c r="B68" s="15"/>
      <c r="C68" s="62" t="s">
        <v>196</v>
      </c>
      <c r="D68" s="16" t="s">
        <v>197</v>
      </c>
      <c r="E68" s="31" t="s">
        <v>198</v>
      </c>
      <c r="F68" s="18">
        <v>1</v>
      </c>
      <c r="G68" s="56">
        <f aca="true" t="shared" si="3" ref="G68:G94">H68/1.15</f>
        <v>3913.04347826087</v>
      </c>
      <c r="H68" s="44">
        <v>4500</v>
      </c>
      <c r="I68" s="19">
        <f t="shared" si="2"/>
        <v>3913.04347826087</v>
      </c>
      <c r="J68" s="28"/>
      <c r="K68" s="28"/>
      <c r="L68" s="28"/>
      <c r="M68" s="28"/>
    </row>
    <row r="69" spans="1:13" s="22" customFormat="1" ht="25.5" customHeight="1">
      <c r="A69" s="14">
        <v>40</v>
      </c>
      <c r="B69" s="15"/>
      <c r="C69" s="23" t="s">
        <v>199</v>
      </c>
      <c r="D69" s="26" t="s">
        <v>200</v>
      </c>
      <c r="E69" s="27" t="s">
        <v>201</v>
      </c>
      <c r="F69" s="25">
        <v>1</v>
      </c>
      <c r="G69" s="56">
        <f t="shared" si="3"/>
        <v>1217.3913043478262</v>
      </c>
      <c r="H69" s="44">
        <v>1400</v>
      </c>
      <c r="I69" s="19">
        <f t="shared" si="2"/>
        <v>1217.3913043478262</v>
      </c>
      <c r="J69" s="28"/>
      <c r="K69" s="28"/>
      <c r="L69" s="28"/>
      <c r="M69" s="28"/>
    </row>
    <row r="70" spans="1:13" s="22" customFormat="1" ht="25.5" customHeight="1">
      <c r="A70" s="14">
        <v>29</v>
      </c>
      <c r="B70" s="15">
        <v>2010</v>
      </c>
      <c r="C70" s="40" t="s">
        <v>202</v>
      </c>
      <c r="D70" s="32" t="s">
        <v>203</v>
      </c>
      <c r="E70" s="33" t="s">
        <v>204</v>
      </c>
      <c r="F70" s="37">
        <v>2</v>
      </c>
      <c r="G70" s="56">
        <f t="shared" si="3"/>
        <v>2904.347826086957</v>
      </c>
      <c r="H70" s="44">
        <v>3340</v>
      </c>
      <c r="I70" s="19">
        <f t="shared" si="2"/>
        <v>5808.695652173914</v>
      </c>
      <c r="J70" s="28"/>
      <c r="K70" s="28"/>
      <c r="L70" s="28"/>
      <c r="M70" s="28"/>
    </row>
    <row r="71" spans="1:13" s="22" customFormat="1" ht="25.5" customHeight="1">
      <c r="A71" s="14">
        <v>33</v>
      </c>
      <c r="B71" s="15">
        <v>2006</v>
      </c>
      <c r="C71" s="40">
        <v>816053219</v>
      </c>
      <c r="D71" s="32" t="s">
        <v>205</v>
      </c>
      <c r="E71" s="27"/>
      <c r="F71" s="37">
        <v>2</v>
      </c>
      <c r="G71" s="56">
        <f t="shared" si="3"/>
        <v>1739.1304347826087</v>
      </c>
      <c r="H71" s="44">
        <v>2000</v>
      </c>
      <c r="I71" s="19">
        <f t="shared" si="2"/>
        <v>3478.2608695652175</v>
      </c>
      <c r="J71" s="39"/>
      <c r="K71" s="39"/>
      <c r="L71" s="39"/>
      <c r="M71" s="39"/>
    </row>
    <row r="72" spans="1:13" s="22" customFormat="1" ht="25.5" customHeight="1">
      <c r="A72" s="14"/>
      <c r="B72" s="15"/>
      <c r="C72" s="48" t="s">
        <v>274</v>
      </c>
      <c r="D72" s="16" t="s">
        <v>206</v>
      </c>
      <c r="E72" s="31" t="s">
        <v>207</v>
      </c>
      <c r="F72" s="18">
        <v>1</v>
      </c>
      <c r="G72" s="56">
        <f t="shared" si="3"/>
        <v>1304.3478260869567</v>
      </c>
      <c r="H72" s="44">
        <v>1500</v>
      </c>
      <c r="I72" s="19">
        <f t="shared" si="2"/>
        <v>1304.3478260869567</v>
      </c>
      <c r="J72" s="28"/>
      <c r="K72" s="28"/>
      <c r="L72" s="28"/>
      <c r="M72" s="28"/>
    </row>
    <row r="73" spans="1:13" s="22" customFormat="1" ht="25.5" customHeight="1">
      <c r="A73" s="14"/>
      <c r="B73" s="15"/>
      <c r="C73" s="48" t="s">
        <v>275</v>
      </c>
      <c r="D73" s="49" t="s">
        <v>208</v>
      </c>
      <c r="E73" s="31" t="s">
        <v>209</v>
      </c>
      <c r="F73" s="18">
        <v>1</v>
      </c>
      <c r="G73" s="56">
        <f t="shared" si="3"/>
        <v>1413.0434782608697</v>
      </c>
      <c r="H73" s="44">
        <f>25*65</f>
        <v>1625</v>
      </c>
      <c r="I73" s="19">
        <f t="shared" si="2"/>
        <v>1413.0434782608697</v>
      </c>
      <c r="J73" s="28"/>
      <c r="K73" s="28"/>
      <c r="L73" s="28"/>
      <c r="M73" s="28"/>
    </row>
    <row r="74" spans="1:13" s="22" customFormat="1" ht="25.5" customHeight="1">
      <c r="A74" s="14">
        <v>41</v>
      </c>
      <c r="B74" s="15"/>
      <c r="C74" s="23" t="s">
        <v>210</v>
      </c>
      <c r="D74" s="26" t="s">
        <v>211</v>
      </c>
      <c r="E74" s="27" t="s">
        <v>212</v>
      </c>
      <c r="F74" s="25">
        <v>1</v>
      </c>
      <c r="G74" s="56">
        <f t="shared" si="3"/>
        <v>1478.2608695652175</v>
      </c>
      <c r="H74" s="44">
        <f>25*68</f>
        <v>1700</v>
      </c>
      <c r="I74" s="19">
        <f t="shared" si="2"/>
        <v>1478.2608695652175</v>
      </c>
      <c r="J74" s="28"/>
      <c r="K74" s="28"/>
      <c r="L74" s="28"/>
      <c r="M74" s="28"/>
    </row>
    <row r="75" spans="1:13" s="22" customFormat="1" ht="25.5" customHeight="1">
      <c r="A75" s="14"/>
      <c r="B75" s="15"/>
      <c r="C75" s="40" t="s">
        <v>213</v>
      </c>
      <c r="D75" s="32" t="s">
        <v>214</v>
      </c>
      <c r="E75" s="33" t="s">
        <v>215</v>
      </c>
      <c r="F75" s="29">
        <v>1</v>
      </c>
      <c r="G75" s="56">
        <f t="shared" si="3"/>
        <v>1391.304347826087</v>
      </c>
      <c r="H75" s="44">
        <v>1600</v>
      </c>
      <c r="I75" s="19">
        <f t="shared" si="2"/>
        <v>1391.304347826087</v>
      </c>
      <c r="J75" s="28"/>
      <c r="K75" s="28"/>
      <c r="L75" s="28"/>
      <c r="M75" s="28"/>
    </row>
    <row r="76" spans="1:13" s="22" customFormat="1" ht="25.5" customHeight="1">
      <c r="A76" s="14">
        <v>4</v>
      </c>
      <c r="B76" s="15"/>
      <c r="C76" s="23" t="s">
        <v>216</v>
      </c>
      <c r="D76" s="30" t="s">
        <v>217</v>
      </c>
      <c r="E76" s="27" t="s">
        <v>218</v>
      </c>
      <c r="F76" s="25">
        <v>1</v>
      </c>
      <c r="G76" s="56">
        <f t="shared" si="3"/>
        <v>5434.782608695653</v>
      </c>
      <c r="H76" s="44">
        <f>25*250</f>
        <v>6250</v>
      </c>
      <c r="I76" s="19">
        <f t="shared" si="2"/>
        <v>5434.782608695653</v>
      </c>
      <c r="J76" s="39"/>
      <c r="K76" s="39"/>
      <c r="L76" s="39"/>
      <c r="M76" s="39"/>
    </row>
    <row r="77" spans="1:13" s="22" customFormat="1" ht="25.5" customHeight="1">
      <c r="A77" s="14"/>
      <c r="B77" s="15"/>
      <c r="C77" s="34" t="s">
        <v>276</v>
      </c>
      <c r="D77" s="16" t="s">
        <v>219</v>
      </c>
      <c r="E77" s="31" t="s">
        <v>220</v>
      </c>
      <c r="F77" s="18">
        <v>1</v>
      </c>
      <c r="G77" s="56">
        <f t="shared" si="3"/>
        <v>6804.347826086957</v>
      </c>
      <c r="H77" s="51">
        <f>25*313</f>
        <v>7825</v>
      </c>
      <c r="I77" s="19">
        <f t="shared" si="2"/>
        <v>6804.347826086957</v>
      </c>
      <c r="J77" s="28"/>
      <c r="K77" s="28"/>
      <c r="L77" s="28"/>
      <c r="M77" s="28"/>
    </row>
    <row r="78" spans="1:13" s="22" customFormat="1" ht="25.5" customHeight="1">
      <c r="A78" s="14"/>
      <c r="B78" s="15"/>
      <c r="C78" s="40" t="s">
        <v>221</v>
      </c>
      <c r="D78" s="32" t="s">
        <v>222</v>
      </c>
      <c r="E78" s="33" t="s">
        <v>223</v>
      </c>
      <c r="F78" s="29">
        <v>1</v>
      </c>
      <c r="G78" s="56">
        <f t="shared" si="3"/>
        <v>2521.739130434783</v>
      </c>
      <c r="H78" s="44">
        <v>2900</v>
      </c>
      <c r="I78" s="19">
        <f t="shared" si="2"/>
        <v>2521.739130434783</v>
      </c>
      <c r="J78" s="28"/>
      <c r="K78" s="28"/>
      <c r="L78" s="28"/>
      <c r="M78" s="28"/>
    </row>
    <row r="79" spans="1:13" s="22" customFormat="1" ht="25.5" customHeight="1">
      <c r="A79" s="14"/>
      <c r="B79" s="15"/>
      <c r="C79" s="58" t="s">
        <v>224</v>
      </c>
      <c r="D79" s="16" t="s">
        <v>225</v>
      </c>
      <c r="E79" s="17" t="s">
        <v>226</v>
      </c>
      <c r="F79" s="18">
        <v>1</v>
      </c>
      <c r="G79" s="56">
        <f t="shared" si="3"/>
        <v>1739.1304347826087</v>
      </c>
      <c r="H79" s="44">
        <v>2000</v>
      </c>
      <c r="I79" s="19">
        <f t="shared" si="2"/>
        <v>1739.1304347826087</v>
      </c>
      <c r="J79" s="28"/>
      <c r="K79" s="28"/>
      <c r="L79" s="28"/>
      <c r="M79" s="28"/>
    </row>
    <row r="80" spans="1:13" s="22" customFormat="1" ht="25.5" customHeight="1">
      <c r="A80" s="14">
        <v>10</v>
      </c>
      <c r="B80" s="15"/>
      <c r="C80" s="23" t="s">
        <v>227</v>
      </c>
      <c r="D80" s="26" t="s">
        <v>228</v>
      </c>
      <c r="E80" s="27" t="s">
        <v>229</v>
      </c>
      <c r="F80" s="25">
        <v>1</v>
      </c>
      <c r="G80" s="56">
        <f t="shared" si="3"/>
        <v>3338.2608695652175</v>
      </c>
      <c r="H80" s="44">
        <v>3839</v>
      </c>
      <c r="I80" s="19">
        <f t="shared" si="2"/>
        <v>3338.2608695652175</v>
      </c>
      <c r="J80" s="28"/>
      <c r="K80" s="28"/>
      <c r="L80" s="28"/>
      <c r="M80" s="28"/>
    </row>
    <row r="81" spans="1:13" s="22" customFormat="1" ht="25.5" customHeight="1">
      <c r="A81" s="14"/>
      <c r="B81" s="15"/>
      <c r="C81" s="23" t="s">
        <v>230</v>
      </c>
      <c r="D81" s="32" t="s">
        <v>231</v>
      </c>
      <c r="E81" s="33" t="s">
        <v>232</v>
      </c>
      <c r="F81" s="29">
        <v>2</v>
      </c>
      <c r="G81" s="56">
        <f t="shared" si="3"/>
        <v>1208.6956521739132</v>
      </c>
      <c r="H81" s="44">
        <v>1390</v>
      </c>
      <c r="I81" s="19">
        <f t="shared" si="2"/>
        <v>2417.3913043478265</v>
      </c>
      <c r="J81" s="39"/>
      <c r="K81" s="39"/>
      <c r="L81" s="39"/>
      <c r="M81" s="39"/>
    </row>
    <row r="82" spans="1:13" s="22" customFormat="1" ht="25.5" customHeight="1">
      <c r="A82" s="14">
        <v>75</v>
      </c>
      <c r="B82" s="15">
        <v>2006</v>
      </c>
      <c r="C82" s="23" t="s">
        <v>233</v>
      </c>
      <c r="D82" s="26" t="s">
        <v>234</v>
      </c>
      <c r="E82" s="27" t="s">
        <v>235</v>
      </c>
      <c r="F82" s="25">
        <v>1</v>
      </c>
      <c r="G82" s="56">
        <f t="shared" si="3"/>
        <v>869.5652173913044</v>
      </c>
      <c r="H82" s="44">
        <v>1000</v>
      </c>
      <c r="I82" s="19">
        <f t="shared" si="2"/>
        <v>869.5652173913044</v>
      </c>
      <c r="J82" s="28"/>
      <c r="K82" s="28"/>
      <c r="L82" s="28"/>
      <c r="M82" s="28"/>
    </row>
    <row r="83" spans="1:13" s="22" customFormat="1" ht="25.5" customHeight="1">
      <c r="A83" s="14"/>
      <c r="B83" s="15"/>
      <c r="C83" s="59" t="s">
        <v>236</v>
      </c>
      <c r="D83" s="35" t="s">
        <v>237</v>
      </c>
      <c r="E83" s="36" t="s">
        <v>238</v>
      </c>
      <c r="F83" s="29">
        <v>1</v>
      </c>
      <c r="G83" s="56">
        <f t="shared" si="3"/>
        <v>1043.4782608695652</v>
      </c>
      <c r="H83" s="44">
        <v>1200</v>
      </c>
      <c r="I83" s="19">
        <f t="shared" si="2"/>
        <v>1043.4782608695652</v>
      </c>
      <c r="J83" s="28"/>
      <c r="K83" s="28"/>
      <c r="L83" s="28"/>
      <c r="M83" s="28"/>
    </row>
    <row r="84" spans="1:13" s="22" customFormat="1" ht="25.5" customHeight="1">
      <c r="A84" s="14">
        <v>42</v>
      </c>
      <c r="B84" s="15"/>
      <c r="C84" s="23" t="s">
        <v>239</v>
      </c>
      <c r="D84" s="26" t="s">
        <v>240</v>
      </c>
      <c r="E84" s="27" t="s">
        <v>241</v>
      </c>
      <c r="F84" s="25">
        <v>1</v>
      </c>
      <c r="G84" s="56">
        <f t="shared" si="3"/>
        <v>2173.913043478261</v>
      </c>
      <c r="H84" s="44">
        <v>2500</v>
      </c>
      <c r="I84" s="19">
        <f t="shared" si="2"/>
        <v>2173.913043478261</v>
      </c>
      <c r="J84" s="28"/>
      <c r="K84" s="28"/>
      <c r="L84" s="28"/>
      <c r="M84" s="28"/>
    </row>
    <row r="85" spans="1:13" s="22" customFormat="1" ht="25.5" customHeight="1">
      <c r="A85" s="14"/>
      <c r="B85" s="15"/>
      <c r="C85" s="58" t="s">
        <v>242</v>
      </c>
      <c r="D85" s="16" t="s">
        <v>243</v>
      </c>
      <c r="E85" s="31" t="s">
        <v>244</v>
      </c>
      <c r="F85" s="18">
        <v>1</v>
      </c>
      <c r="G85" s="56">
        <f t="shared" si="3"/>
        <v>2260.8695652173915</v>
      </c>
      <c r="H85" s="44">
        <v>2600</v>
      </c>
      <c r="I85" s="19">
        <f t="shared" si="2"/>
        <v>2260.8695652173915</v>
      </c>
      <c r="J85" s="28"/>
      <c r="K85" s="28"/>
      <c r="L85" s="28"/>
      <c r="M85" s="28"/>
    </row>
    <row r="86" spans="1:13" s="22" customFormat="1" ht="25.5" customHeight="1">
      <c r="A86" s="14">
        <v>43</v>
      </c>
      <c r="B86" s="15"/>
      <c r="C86" s="23" t="s">
        <v>245</v>
      </c>
      <c r="D86" s="26" t="s">
        <v>246</v>
      </c>
      <c r="E86" s="27" t="s">
        <v>247</v>
      </c>
      <c r="F86" s="25">
        <v>1</v>
      </c>
      <c r="G86" s="56">
        <f t="shared" si="3"/>
        <v>2260.8695652173915</v>
      </c>
      <c r="H86" s="44">
        <v>2600</v>
      </c>
      <c r="I86" s="19">
        <f t="shared" si="2"/>
        <v>2260.8695652173915</v>
      </c>
      <c r="J86" s="39"/>
      <c r="K86" s="39"/>
      <c r="L86" s="39"/>
      <c r="M86" s="39"/>
    </row>
    <row r="87" spans="1:13" s="22" customFormat="1" ht="25.5" customHeight="1">
      <c r="A87" s="14">
        <v>5</v>
      </c>
      <c r="B87" s="15"/>
      <c r="C87" s="23" t="s">
        <v>277</v>
      </c>
      <c r="D87" s="30" t="s">
        <v>248</v>
      </c>
      <c r="E87" s="27" t="s">
        <v>249</v>
      </c>
      <c r="F87" s="25">
        <v>1</v>
      </c>
      <c r="G87" s="56">
        <f t="shared" si="3"/>
        <v>1739.1304347826087</v>
      </c>
      <c r="H87" s="44">
        <v>2000</v>
      </c>
      <c r="I87" s="19">
        <f t="shared" si="2"/>
        <v>1739.1304347826087</v>
      </c>
      <c r="J87" s="28"/>
      <c r="K87" s="28"/>
      <c r="L87" s="28"/>
      <c r="M87" s="28"/>
    </row>
    <row r="88" spans="1:13" s="22" customFormat="1" ht="51" customHeight="1">
      <c r="A88" s="14">
        <v>44</v>
      </c>
      <c r="B88" s="15"/>
      <c r="C88" s="23" t="s">
        <v>250</v>
      </c>
      <c r="D88" s="26" t="s">
        <v>251</v>
      </c>
      <c r="E88" s="27" t="s">
        <v>252</v>
      </c>
      <c r="F88" s="25">
        <v>1</v>
      </c>
      <c r="G88" s="56">
        <f t="shared" si="3"/>
        <v>1739.1304347826087</v>
      </c>
      <c r="H88" s="44">
        <v>2000</v>
      </c>
      <c r="I88" s="19">
        <f t="shared" si="2"/>
        <v>1739.1304347826087</v>
      </c>
      <c r="J88" s="28"/>
      <c r="K88" s="28"/>
      <c r="L88" s="28"/>
      <c r="M88" s="28"/>
    </row>
    <row r="89" spans="1:13" s="22" customFormat="1" ht="25.5" customHeight="1">
      <c r="A89" s="14"/>
      <c r="B89" s="15">
        <v>2010</v>
      </c>
      <c r="C89" s="48" t="s">
        <v>253</v>
      </c>
      <c r="D89" s="24" t="s">
        <v>254</v>
      </c>
      <c r="E89" s="25" t="s">
        <v>255</v>
      </c>
      <c r="F89" s="18">
        <v>1</v>
      </c>
      <c r="G89" s="56">
        <f t="shared" si="3"/>
        <v>1739.1304347826087</v>
      </c>
      <c r="H89" s="44">
        <v>2000</v>
      </c>
      <c r="I89" s="19">
        <f t="shared" si="2"/>
        <v>1739.1304347826087</v>
      </c>
      <c r="J89" s="28"/>
      <c r="K89" s="28"/>
      <c r="L89" s="28"/>
      <c r="M89" s="28"/>
    </row>
    <row r="90" spans="1:13" s="22" customFormat="1" ht="25.5" customHeight="1">
      <c r="A90" s="14">
        <v>89</v>
      </c>
      <c r="B90" s="15">
        <v>2009</v>
      </c>
      <c r="C90" s="23" t="s">
        <v>256</v>
      </c>
      <c r="D90" s="26" t="s">
        <v>257</v>
      </c>
      <c r="E90" s="25" t="s">
        <v>16</v>
      </c>
      <c r="F90" s="25">
        <v>2</v>
      </c>
      <c r="G90" s="56">
        <f t="shared" si="3"/>
        <v>1739.1304347826087</v>
      </c>
      <c r="H90" s="44">
        <v>2000</v>
      </c>
      <c r="I90" s="19">
        <f t="shared" si="2"/>
        <v>3478.2608695652175</v>
      </c>
      <c r="J90" s="39"/>
      <c r="K90" s="39"/>
      <c r="L90" s="39"/>
      <c r="M90" s="39"/>
    </row>
    <row r="91" spans="1:13" s="22" customFormat="1" ht="25.5" customHeight="1">
      <c r="A91" s="14">
        <v>90</v>
      </c>
      <c r="B91" s="15">
        <v>1996</v>
      </c>
      <c r="C91" s="23" t="s">
        <v>258</v>
      </c>
      <c r="D91" s="26" t="s">
        <v>259</v>
      </c>
      <c r="E91" s="25" t="s">
        <v>16</v>
      </c>
      <c r="F91" s="25">
        <v>2</v>
      </c>
      <c r="G91" s="56">
        <f t="shared" si="3"/>
        <v>1304.3478260869567</v>
      </c>
      <c r="H91" s="51">
        <v>1500</v>
      </c>
      <c r="I91" s="19">
        <f t="shared" si="2"/>
        <v>2608.6956521739135</v>
      </c>
      <c r="J91" s="28"/>
      <c r="K91" s="28"/>
      <c r="L91" s="28"/>
      <c r="M91" s="28"/>
    </row>
    <row r="92" spans="1:13" s="22" customFormat="1" ht="25.5" customHeight="1">
      <c r="A92" s="14"/>
      <c r="B92" s="15"/>
      <c r="C92" s="34" t="s">
        <v>260</v>
      </c>
      <c r="D92" s="16" t="s">
        <v>261</v>
      </c>
      <c r="E92" s="17" t="s">
        <v>262</v>
      </c>
      <c r="F92" s="18">
        <v>1</v>
      </c>
      <c r="G92" s="56">
        <f t="shared" si="3"/>
        <v>3043.4782608695655</v>
      </c>
      <c r="H92" s="51">
        <v>3500</v>
      </c>
      <c r="I92" s="19">
        <f t="shared" si="2"/>
        <v>3043.4782608695655</v>
      </c>
      <c r="J92" s="28"/>
      <c r="K92" s="28"/>
      <c r="L92" s="28"/>
      <c r="M92" s="28"/>
    </row>
    <row r="93" spans="1:13" s="22" customFormat="1" ht="25.5" customHeight="1">
      <c r="A93" s="14"/>
      <c r="B93" s="15"/>
      <c r="C93" s="62" t="s">
        <v>263</v>
      </c>
      <c r="D93" s="16" t="s">
        <v>264</v>
      </c>
      <c r="E93" s="17" t="s">
        <v>265</v>
      </c>
      <c r="F93" s="18">
        <v>1</v>
      </c>
      <c r="G93" s="56">
        <f t="shared" si="3"/>
        <v>1739.1304347826087</v>
      </c>
      <c r="H93" s="20">
        <v>2000</v>
      </c>
      <c r="I93" s="19">
        <f t="shared" si="2"/>
        <v>1739.1304347826087</v>
      </c>
      <c r="J93" s="28"/>
      <c r="K93" s="28"/>
      <c r="L93" s="28"/>
      <c r="M93" s="28"/>
    </row>
    <row r="94" spans="1:13" s="22" customFormat="1" ht="25.5" customHeight="1">
      <c r="A94" s="14">
        <v>45</v>
      </c>
      <c r="B94" s="15"/>
      <c r="C94" s="23" t="s">
        <v>266</v>
      </c>
      <c r="D94" s="26" t="s">
        <v>267</v>
      </c>
      <c r="E94" s="27" t="s">
        <v>268</v>
      </c>
      <c r="F94" s="25">
        <v>1</v>
      </c>
      <c r="G94" s="56">
        <f t="shared" si="3"/>
        <v>1739.1304347826087</v>
      </c>
      <c r="H94" s="20">
        <v>2000</v>
      </c>
      <c r="I94" s="19">
        <f t="shared" si="2"/>
        <v>1739.1304347826087</v>
      </c>
      <c r="J94" s="28"/>
      <c r="K94" s="28"/>
      <c r="L94" s="28"/>
      <c r="M94" s="28"/>
    </row>
    <row r="95" spans="1:13" ht="14.25" customHeight="1">
      <c r="A95" s="63" t="s">
        <v>269</v>
      </c>
      <c r="B95" s="63"/>
      <c r="C95" s="63"/>
      <c r="D95" s="63"/>
      <c r="E95" s="52" t="s">
        <v>270</v>
      </c>
      <c r="F95" s="53">
        <f>SUM(F2:F94)</f>
        <v>104</v>
      </c>
      <c r="G95" s="53"/>
      <c r="H95" s="54"/>
      <c r="I95" s="57">
        <f>SUM(I2:I94)</f>
        <v>207606.08695652187</v>
      </c>
      <c r="J95" s="55"/>
      <c r="K95" s="55"/>
      <c r="L95" s="55"/>
      <c r="M95" s="55"/>
    </row>
  </sheetData>
  <sheetProtection/>
  <mergeCells count="1">
    <mergeCell ref="A95:D95"/>
  </mergeCell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created xsi:type="dcterms:W3CDTF">2012-12-18T14:29:23Z</dcterms:created>
  <dcterms:modified xsi:type="dcterms:W3CDTF">2013-01-21T12:31:27Z</dcterms:modified>
  <cp:category/>
  <cp:version/>
  <cp:contentType/>
  <cp:contentStatus/>
</cp:coreProperties>
</file>