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gelova\Desktop\Byt.jádra_SKM_Lednice\"/>
    </mc:Choice>
  </mc:AlternateContent>
  <xr:revisionPtr revIDLastSave="0" documentId="8_{5A1FF4BB-31BE-4AA8-A80B-434DE03A7F1C}" xr6:coauthVersionLast="47" xr6:coauthVersionMax="47" xr10:uidLastSave="{00000000-0000-0000-0000-000000000000}"/>
  <bookViews>
    <workbookView xWindow="-120" yWindow="-120" windowWidth="578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D.1.4.0 Pol" sheetId="12" r:id="rId4"/>
    <sheet name="01 D.1.4.1 Pol" sheetId="13" r:id="rId5"/>
    <sheet name="01 D.1.4.2 Pol" sheetId="14" r:id="rId6"/>
    <sheet name="01 D.1.4.3 Pol" sheetId="15" r:id="rId7"/>
  </sheets>
  <externalReferences>
    <externalReference r:id="rId8"/>
  </externalReferences>
  <definedNames>
    <definedName name="CelkemDPHVypocet" localSheetId="1">Stavba!$H$45</definedName>
    <definedName name="CenaCelkem">Stavba!$G$29</definedName>
    <definedName name="CenaCelkemBezDPH">Stavba!$G$28</definedName>
    <definedName name="CenaCelkemVypocet" localSheetId="1">Stavba!$I$45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D.1.4.0 Pol'!$1:$7</definedName>
    <definedName name="_xlnm.Print_Titles" localSheetId="4">'01 D.1.4.1 Pol'!$1:$7</definedName>
    <definedName name="_xlnm.Print_Titles" localSheetId="5">'01 D.1.4.2 Pol'!$1:$7</definedName>
    <definedName name="_xlnm.Print_Titles" localSheetId="6">'01 D.1.4.3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D.1.4.0 Pol'!$A$1:$Y$209</definedName>
    <definedName name="_xlnm.Print_Area" localSheetId="4">'01 D.1.4.1 Pol'!$A$1:$Y$199</definedName>
    <definedName name="_xlnm.Print_Area" localSheetId="5">'01 D.1.4.2 Pol'!$A$1:$Y$52</definedName>
    <definedName name="_xlnm.Print_Area" localSheetId="6">'01 D.1.4.3 Pol'!$A$1:$Y$46</definedName>
    <definedName name="_xlnm.Print_Area" localSheetId="1">Stavba!$A$1:$J$90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Stavba!$F$45</definedName>
    <definedName name="ZakladDPHZakl">Stavba!$G$25</definedName>
    <definedName name="ZakladDPHZaklVypocet" localSheetId="1">Stavba!$G$45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9" i="1" l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G44" i="1"/>
  <c r="F44" i="1"/>
  <c r="G43" i="1"/>
  <c r="F43" i="1"/>
  <c r="G42" i="1"/>
  <c r="F42" i="1"/>
  <c r="G41" i="1"/>
  <c r="F41" i="1"/>
  <c r="G40" i="1"/>
  <c r="F40" i="1"/>
  <c r="G39" i="1"/>
  <c r="F39" i="1"/>
  <c r="G36" i="15"/>
  <c r="G9" i="15"/>
  <c r="G8" i="15" s="1"/>
  <c r="I9" i="15"/>
  <c r="I8" i="15" s="1"/>
  <c r="K9" i="15"/>
  <c r="K8" i="15" s="1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5" i="15"/>
  <c r="M25" i="15" s="1"/>
  <c r="I25" i="15"/>
  <c r="I24" i="15" s="1"/>
  <c r="K25" i="15"/>
  <c r="K24" i="15" s="1"/>
  <c r="O25" i="15"/>
  <c r="O24" i="15" s="1"/>
  <c r="Q25" i="15"/>
  <c r="Q24" i="15" s="1"/>
  <c r="V25" i="15"/>
  <c r="V24" i="15" s="1"/>
  <c r="G26" i="15"/>
  <c r="G24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I34" i="15"/>
  <c r="K34" i="15"/>
  <c r="M34" i="15"/>
  <c r="O34" i="15"/>
  <c r="Q34" i="15"/>
  <c r="V34" i="15"/>
  <c r="AE36" i="15"/>
  <c r="AF36" i="15"/>
  <c r="G42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0" i="14"/>
  <c r="M10" i="14" s="1"/>
  <c r="I10" i="14"/>
  <c r="K10" i="14"/>
  <c r="O10" i="14"/>
  <c r="Q10" i="14"/>
  <c r="V10" i="14"/>
  <c r="G11" i="14"/>
  <c r="I11" i="14"/>
  <c r="K11" i="14"/>
  <c r="M11" i="14"/>
  <c r="O11" i="14"/>
  <c r="Q11" i="14"/>
  <c r="V11" i="14"/>
  <c r="G12" i="14"/>
  <c r="AE42" i="14" s="1"/>
  <c r="I12" i="14"/>
  <c r="K12" i="14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V27" i="14"/>
  <c r="G28" i="14"/>
  <c r="G27" i="14" s="1"/>
  <c r="I28" i="14"/>
  <c r="I27" i="14" s="1"/>
  <c r="K28" i="14"/>
  <c r="K27" i="14" s="1"/>
  <c r="O28" i="14"/>
  <c r="Q28" i="14"/>
  <c r="V28" i="14"/>
  <c r="G29" i="14"/>
  <c r="I29" i="14"/>
  <c r="K29" i="14"/>
  <c r="M29" i="14"/>
  <c r="O29" i="14"/>
  <c r="Q29" i="14"/>
  <c r="V29" i="14"/>
  <c r="G30" i="14"/>
  <c r="I30" i="14"/>
  <c r="K30" i="14"/>
  <c r="M30" i="14"/>
  <c r="O30" i="14"/>
  <c r="O27" i="14" s="1"/>
  <c r="Q30" i="14"/>
  <c r="Q27" i="14" s="1"/>
  <c r="V30" i="14"/>
  <c r="G31" i="14"/>
  <c r="I31" i="14"/>
  <c r="K31" i="14"/>
  <c r="M31" i="14"/>
  <c r="O31" i="14"/>
  <c r="Q31" i="14"/>
  <c r="V31" i="14"/>
  <c r="G32" i="14"/>
  <c r="I32" i="14"/>
  <c r="K32" i="14"/>
  <c r="O32" i="14"/>
  <c r="Q32" i="14"/>
  <c r="G33" i="14"/>
  <c r="M33" i="14" s="1"/>
  <c r="M32" i="14" s="1"/>
  <c r="I33" i="14"/>
  <c r="K33" i="14"/>
  <c r="O33" i="14"/>
  <c r="Q33" i="14"/>
  <c r="V33" i="14"/>
  <c r="V32" i="14" s="1"/>
  <c r="K34" i="14"/>
  <c r="O34" i="14"/>
  <c r="Q34" i="14"/>
  <c r="V34" i="14"/>
  <c r="G35" i="14"/>
  <c r="M35" i="14" s="1"/>
  <c r="M34" i="14" s="1"/>
  <c r="I35" i="14"/>
  <c r="I34" i="14" s="1"/>
  <c r="K35" i="14"/>
  <c r="O35" i="14"/>
  <c r="Q35" i="14"/>
  <c r="V35" i="14"/>
  <c r="I36" i="14"/>
  <c r="O36" i="14"/>
  <c r="G37" i="14"/>
  <c r="G36" i="14" s="1"/>
  <c r="I37" i="14"/>
  <c r="K37" i="14"/>
  <c r="K36" i="14" s="1"/>
  <c r="O37" i="14"/>
  <c r="Q37" i="14"/>
  <c r="V37" i="14"/>
  <c r="G38" i="14"/>
  <c r="I38" i="14"/>
  <c r="K38" i="14"/>
  <c r="M38" i="14"/>
  <c r="O38" i="14"/>
  <c r="Q38" i="14"/>
  <c r="V38" i="14"/>
  <c r="V36" i="14" s="1"/>
  <c r="G39" i="14"/>
  <c r="I39" i="14"/>
  <c r="K39" i="14"/>
  <c r="M39" i="14"/>
  <c r="O39" i="14"/>
  <c r="Q39" i="14"/>
  <c r="Q36" i="14" s="1"/>
  <c r="V39" i="14"/>
  <c r="G40" i="14"/>
  <c r="M40" i="14" s="1"/>
  <c r="I40" i="14"/>
  <c r="K40" i="14"/>
  <c r="O40" i="14"/>
  <c r="Q40" i="14"/>
  <c r="V40" i="14"/>
  <c r="AF42" i="14"/>
  <c r="G189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2" i="13"/>
  <c r="M12" i="13" s="1"/>
  <c r="I12" i="13"/>
  <c r="K12" i="13"/>
  <c r="O12" i="13"/>
  <c r="Q12" i="13"/>
  <c r="V12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I17" i="13"/>
  <c r="K17" i="13"/>
  <c r="M17" i="13"/>
  <c r="O17" i="13"/>
  <c r="Q17" i="13"/>
  <c r="V17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M23" i="13" s="1"/>
  <c r="I23" i="13"/>
  <c r="K23" i="13"/>
  <c r="O23" i="13"/>
  <c r="Q23" i="13"/>
  <c r="V23" i="13"/>
  <c r="G24" i="13"/>
  <c r="I24" i="13"/>
  <c r="K24" i="13"/>
  <c r="M24" i="13"/>
  <c r="O24" i="13"/>
  <c r="Q24" i="13"/>
  <c r="V24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Q26" i="13"/>
  <c r="V26" i="13"/>
  <c r="G27" i="13"/>
  <c r="M27" i="13" s="1"/>
  <c r="I27" i="13"/>
  <c r="K27" i="13"/>
  <c r="O27" i="13"/>
  <c r="Q27" i="13"/>
  <c r="V27" i="13"/>
  <c r="G28" i="13"/>
  <c r="I28" i="13"/>
  <c r="K28" i="13"/>
  <c r="M28" i="13"/>
  <c r="O28" i="13"/>
  <c r="Q28" i="13"/>
  <c r="V28" i="13"/>
  <c r="G29" i="13"/>
  <c r="I29" i="13"/>
  <c r="K29" i="13"/>
  <c r="M29" i="13"/>
  <c r="O29" i="13"/>
  <c r="Q29" i="13"/>
  <c r="V29" i="13"/>
  <c r="G30" i="13"/>
  <c r="M30" i="13" s="1"/>
  <c r="I30" i="13"/>
  <c r="K30" i="13"/>
  <c r="O30" i="13"/>
  <c r="Q30" i="13"/>
  <c r="V30" i="13"/>
  <c r="G33" i="13"/>
  <c r="I33" i="13"/>
  <c r="K33" i="13"/>
  <c r="M33" i="13"/>
  <c r="O33" i="13"/>
  <c r="Q33" i="13"/>
  <c r="V33" i="13"/>
  <c r="G35" i="13"/>
  <c r="M35" i="13" s="1"/>
  <c r="I35" i="13"/>
  <c r="K35" i="13"/>
  <c r="O35" i="13"/>
  <c r="Q35" i="13"/>
  <c r="V35" i="13"/>
  <c r="G36" i="13"/>
  <c r="I36" i="13"/>
  <c r="K36" i="13"/>
  <c r="M36" i="13"/>
  <c r="O36" i="13"/>
  <c r="Q36" i="13"/>
  <c r="V36" i="13"/>
  <c r="G37" i="13"/>
  <c r="M37" i="13" s="1"/>
  <c r="I37" i="13"/>
  <c r="K37" i="13"/>
  <c r="O37" i="13"/>
  <c r="Q37" i="13"/>
  <c r="V37" i="13"/>
  <c r="G39" i="13"/>
  <c r="G38" i="13" s="1"/>
  <c r="I39" i="13"/>
  <c r="I38" i="13" s="1"/>
  <c r="K39" i="13"/>
  <c r="K38" i="13" s="1"/>
  <c r="M39" i="13"/>
  <c r="O39" i="13"/>
  <c r="O38" i="13" s="1"/>
  <c r="Q39" i="13"/>
  <c r="Q38" i="13" s="1"/>
  <c r="V39" i="13"/>
  <c r="G40" i="13"/>
  <c r="I40" i="13"/>
  <c r="K40" i="13"/>
  <c r="M40" i="13"/>
  <c r="O40" i="13"/>
  <c r="Q40" i="13"/>
  <c r="V40" i="13"/>
  <c r="V38" i="13" s="1"/>
  <c r="G41" i="13"/>
  <c r="I41" i="13"/>
  <c r="K41" i="13"/>
  <c r="M41" i="13"/>
  <c r="O41" i="13"/>
  <c r="Q41" i="13"/>
  <c r="V41" i="13"/>
  <c r="G43" i="13"/>
  <c r="M43" i="13" s="1"/>
  <c r="I43" i="13"/>
  <c r="K43" i="13"/>
  <c r="O43" i="13"/>
  <c r="Q43" i="13"/>
  <c r="V43" i="13"/>
  <c r="G44" i="13"/>
  <c r="I44" i="13"/>
  <c r="K44" i="13"/>
  <c r="M44" i="13"/>
  <c r="O44" i="13"/>
  <c r="Q44" i="13"/>
  <c r="V44" i="13"/>
  <c r="G45" i="13"/>
  <c r="M45" i="13" s="1"/>
  <c r="I45" i="13"/>
  <c r="K45" i="13"/>
  <c r="O45" i="13"/>
  <c r="Q45" i="13"/>
  <c r="V45" i="13"/>
  <c r="V47" i="13"/>
  <c r="G48" i="13"/>
  <c r="G47" i="13" s="1"/>
  <c r="I48" i="13"/>
  <c r="I47" i="13" s="1"/>
  <c r="K48" i="13"/>
  <c r="K47" i="13" s="1"/>
  <c r="O48" i="13"/>
  <c r="O47" i="13" s="1"/>
  <c r="Q48" i="13"/>
  <c r="V48" i="13"/>
  <c r="G49" i="13"/>
  <c r="I49" i="13"/>
  <c r="K49" i="13"/>
  <c r="M49" i="13"/>
  <c r="O49" i="13"/>
  <c r="Q49" i="13"/>
  <c r="Q47" i="13" s="1"/>
  <c r="V49" i="13"/>
  <c r="G50" i="13"/>
  <c r="I50" i="13"/>
  <c r="K50" i="13"/>
  <c r="M50" i="13"/>
  <c r="O50" i="13"/>
  <c r="Q50" i="13"/>
  <c r="V50" i="13"/>
  <c r="G52" i="13"/>
  <c r="G51" i="13" s="1"/>
  <c r="I52" i="13"/>
  <c r="I51" i="13" s="1"/>
  <c r="K52" i="13"/>
  <c r="K51" i="13" s="1"/>
  <c r="M52" i="13"/>
  <c r="O52" i="13"/>
  <c r="O51" i="13" s="1"/>
  <c r="Q52" i="13"/>
  <c r="Q51" i="13" s="1"/>
  <c r="V52" i="13"/>
  <c r="V51" i="13" s="1"/>
  <c r="G53" i="13"/>
  <c r="M53" i="13" s="1"/>
  <c r="I53" i="13"/>
  <c r="K53" i="13"/>
  <c r="O53" i="13"/>
  <c r="Q53" i="13"/>
  <c r="V53" i="13"/>
  <c r="G55" i="13"/>
  <c r="I55" i="13"/>
  <c r="K55" i="13"/>
  <c r="M55" i="13"/>
  <c r="O55" i="13"/>
  <c r="Q55" i="13"/>
  <c r="V55" i="13"/>
  <c r="G57" i="13"/>
  <c r="M57" i="13" s="1"/>
  <c r="I57" i="13"/>
  <c r="K57" i="13"/>
  <c r="O57" i="13"/>
  <c r="Q57" i="13"/>
  <c r="V57" i="13"/>
  <c r="G60" i="13"/>
  <c r="M60" i="13" s="1"/>
  <c r="I60" i="13"/>
  <c r="K60" i="13"/>
  <c r="O60" i="13"/>
  <c r="Q60" i="13"/>
  <c r="V60" i="13"/>
  <c r="G62" i="13"/>
  <c r="I62" i="13"/>
  <c r="K62" i="13"/>
  <c r="M62" i="13"/>
  <c r="O62" i="13"/>
  <c r="Q62" i="13"/>
  <c r="V62" i="13"/>
  <c r="G63" i="13"/>
  <c r="I63" i="13"/>
  <c r="K63" i="13"/>
  <c r="M63" i="13"/>
  <c r="O63" i="13"/>
  <c r="Q63" i="13"/>
  <c r="V63" i="13"/>
  <c r="G65" i="13"/>
  <c r="I65" i="13"/>
  <c r="K65" i="13"/>
  <c r="M65" i="13"/>
  <c r="O65" i="13"/>
  <c r="Q65" i="13"/>
  <c r="V65" i="13"/>
  <c r="G67" i="13"/>
  <c r="M67" i="13" s="1"/>
  <c r="I67" i="13"/>
  <c r="K67" i="13"/>
  <c r="O67" i="13"/>
  <c r="Q67" i="13"/>
  <c r="V67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3" i="13"/>
  <c r="I73" i="13"/>
  <c r="K73" i="13"/>
  <c r="M73" i="13"/>
  <c r="O73" i="13"/>
  <c r="Q73" i="13"/>
  <c r="V73" i="13"/>
  <c r="G75" i="13"/>
  <c r="M75" i="13" s="1"/>
  <c r="I75" i="13"/>
  <c r="K75" i="13"/>
  <c r="O75" i="13"/>
  <c r="Q75" i="13"/>
  <c r="V75" i="13"/>
  <c r="G81" i="13"/>
  <c r="I81" i="13"/>
  <c r="K81" i="13"/>
  <c r="M81" i="13"/>
  <c r="O81" i="13"/>
  <c r="Q81" i="13"/>
  <c r="V81" i="13"/>
  <c r="G83" i="13"/>
  <c r="I83" i="13"/>
  <c r="K83" i="13"/>
  <c r="M83" i="13"/>
  <c r="O83" i="13"/>
  <c r="Q83" i="13"/>
  <c r="V83" i="13"/>
  <c r="G84" i="13"/>
  <c r="I84" i="13"/>
  <c r="K84" i="13"/>
  <c r="K82" i="13" s="1"/>
  <c r="M84" i="13"/>
  <c r="O84" i="13"/>
  <c r="Q84" i="13"/>
  <c r="Q82" i="13" s="1"/>
  <c r="V84" i="13"/>
  <c r="V82" i="13" s="1"/>
  <c r="G85" i="13"/>
  <c r="M85" i="13" s="1"/>
  <c r="I85" i="13"/>
  <c r="K85" i="13"/>
  <c r="O85" i="13"/>
  <c r="Q85" i="13"/>
  <c r="V85" i="13"/>
  <c r="G86" i="13"/>
  <c r="I86" i="13"/>
  <c r="K86" i="13"/>
  <c r="M86" i="13"/>
  <c r="O86" i="13"/>
  <c r="O82" i="13" s="1"/>
  <c r="Q86" i="13"/>
  <c r="V86" i="13"/>
  <c r="G87" i="13"/>
  <c r="G82" i="13" s="1"/>
  <c r="I87" i="13"/>
  <c r="I82" i="13" s="1"/>
  <c r="K87" i="13"/>
  <c r="O87" i="13"/>
  <c r="Q87" i="13"/>
  <c r="V87" i="13"/>
  <c r="G88" i="13"/>
  <c r="M88" i="13" s="1"/>
  <c r="I88" i="13"/>
  <c r="K88" i="13"/>
  <c r="O88" i="13"/>
  <c r="Q88" i="13"/>
  <c r="V88" i="13"/>
  <c r="G89" i="13"/>
  <c r="I89" i="13"/>
  <c r="K89" i="13"/>
  <c r="M89" i="13"/>
  <c r="O89" i="13"/>
  <c r="Q89" i="13"/>
  <c r="V89" i="13"/>
  <c r="G90" i="13"/>
  <c r="I90" i="13"/>
  <c r="K90" i="13"/>
  <c r="M90" i="13"/>
  <c r="O90" i="13"/>
  <c r="Q90" i="13"/>
  <c r="V90" i="13"/>
  <c r="G94" i="13"/>
  <c r="I94" i="13"/>
  <c r="K94" i="13"/>
  <c r="M94" i="13"/>
  <c r="O94" i="13"/>
  <c r="Q94" i="13"/>
  <c r="V94" i="13"/>
  <c r="G97" i="13"/>
  <c r="M97" i="13" s="1"/>
  <c r="I97" i="13"/>
  <c r="K97" i="13"/>
  <c r="O97" i="13"/>
  <c r="Q97" i="13"/>
  <c r="V97" i="13"/>
  <c r="G99" i="13"/>
  <c r="I99" i="13"/>
  <c r="K99" i="13"/>
  <c r="M99" i="13"/>
  <c r="O99" i="13"/>
  <c r="Q99" i="13"/>
  <c r="V99" i="13"/>
  <c r="G101" i="13"/>
  <c r="M101" i="13" s="1"/>
  <c r="I101" i="13"/>
  <c r="K101" i="13"/>
  <c r="O101" i="13"/>
  <c r="Q101" i="13"/>
  <c r="V101" i="13"/>
  <c r="G103" i="13"/>
  <c r="I103" i="13"/>
  <c r="K103" i="13"/>
  <c r="M103" i="13"/>
  <c r="O103" i="13"/>
  <c r="Q103" i="13"/>
  <c r="V103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G109" i="13"/>
  <c r="I109" i="13"/>
  <c r="K109" i="13"/>
  <c r="M109" i="13"/>
  <c r="O109" i="13"/>
  <c r="Q109" i="13"/>
  <c r="V109" i="13"/>
  <c r="G110" i="13"/>
  <c r="I110" i="13"/>
  <c r="K110" i="13"/>
  <c r="M110" i="13"/>
  <c r="O110" i="13"/>
  <c r="Q110" i="13"/>
  <c r="V110" i="13"/>
  <c r="G111" i="13"/>
  <c r="I111" i="13"/>
  <c r="K111" i="13"/>
  <c r="M111" i="13"/>
  <c r="O111" i="13"/>
  <c r="Q111" i="13"/>
  <c r="V111" i="13"/>
  <c r="G113" i="13"/>
  <c r="M113" i="13" s="1"/>
  <c r="I113" i="13"/>
  <c r="K113" i="13"/>
  <c r="O113" i="13"/>
  <c r="Q113" i="13"/>
  <c r="V113" i="13"/>
  <c r="G115" i="13"/>
  <c r="G114" i="13" s="1"/>
  <c r="I115" i="13"/>
  <c r="I114" i="13" s="1"/>
  <c r="K115" i="13"/>
  <c r="O115" i="13"/>
  <c r="Q115" i="13"/>
  <c r="V115" i="13"/>
  <c r="G116" i="13"/>
  <c r="M116" i="13" s="1"/>
  <c r="I116" i="13"/>
  <c r="K116" i="13"/>
  <c r="O116" i="13"/>
  <c r="Q116" i="13"/>
  <c r="V116" i="13"/>
  <c r="V114" i="13" s="1"/>
  <c r="G117" i="13"/>
  <c r="I117" i="13"/>
  <c r="K117" i="13"/>
  <c r="K114" i="13" s="1"/>
  <c r="M117" i="13"/>
  <c r="O117" i="13"/>
  <c r="Q117" i="13"/>
  <c r="V117" i="13"/>
  <c r="G118" i="13"/>
  <c r="I118" i="13"/>
  <c r="K118" i="13"/>
  <c r="M118" i="13"/>
  <c r="O118" i="13"/>
  <c r="Q118" i="13"/>
  <c r="V118" i="13"/>
  <c r="G119" i="13"/>
  <c r="I119" i="13"/>
  <c r="K119" i="13"/>
  <c r="M119" i="13"/>
  <c r="O119" i="13"/>
  <c r="O114" i="13" s="1"/>
  <c r="Q119" i="13"/>
  <c r="Q114" i="13" s="1"/>
  <c r="V119" i="13"/>
  <c r="G120" i="13"/>
  <c r="M120" i="13" s="1"/>
  <c r="I120" i="13"/>
  <c r="K120" i="13"/>
  <c r="O120" i="13"/>
  <c r="Q120" i="13"/>
  <c r="V120" i="13"/>
  <c r="G122" i="13"/>
  <c r="I122" i="13"/>
  <c r="K122" i="13"/>
  <c r="M122" i="13"/>
  <c r="O122" i="13"/>
  <c r="Q122" i="13"/>
  <c r="V122" i="13"/>
  <c r="G123" i="13"/>
  <c r="M123" i="13" s="1"/>
  <c r="I123" i="13"/>
  <c r="K123" i="13"/>
  <c r="O123" i="13"/>
  <c r="Q123" i="13"/>
  <c r="V123" i="13"/>
  <c r="G124" i="13"/>
  <c r="I124" i="13"/>
  <c r="K124" i="13"/>
  <c r="M124" i="13"/>
  <c r="O124" i="13"/>
  <c r="Q124" i="13"/>
  <c r="V124" i="13"/>
  <c r="G125" i="13"/>
  <c r="M125" i="13" s="1"/>
  <c r="I125" i="13"/>
  <c r="K125" i="13"/>
  <c r="O125" i="13"/>
  <c r="Q125" i="13"/>
  <c r="V125" i="13"/>
  <c r="G126" i="13"/>
  <c r="I126" i="13"/>
  <c r="K126" i="13"/>
  <c r="M126" i="13"/>
  <c r="O126" i="13"/>
  <c r="Q126" i="13"/>
  <c r="V126" i="13"/>
  <c r="G127" i="13"/>
  <c r="I127" i="13"/>
  <c r="K127" i="13"/>
  <c r="M127" i="13"/>
  <c r="O127" i="13"/>
  <c r="Q127" i="13"/>
  <c r="V127" i="13"/>
  <c r="G128" i="13"/>
  <c r="I128" i="13"/>
  <c r="K128" i="13"/>
  <c r="M128" i="13"/>
  <c r="O128" i="13"/>
  <c r="Q128" i="13"/>
  <c r="V128" i="13"/>
  <c r="G129" i="13"/>
  <c r="I129" i="13"/>
  <c r="K129" i="13"/>
  <c r="M129" i="13"/>
  <c r="O129" i="13"/>
  <c r="Q129" i="13"/>
  <c r="V129" i="13"/>
  <c r="G130" i="13"/>
  <c r="M130" i="13" s="1"/>
  <c r="I130" i="13"/>
  <c r="K130" i="13"/>
  <c r="O130" i="13"/>
  <c r="Q130" i="13"/>
  <c r="V130" i="13"/>
  <c r="G131" i="13"/>
  <c r="I131" i="13"/>
  <c r="K131" i="13"/>
  <c r="M131" i="13"/>
  <c r="O131" i="13"/>
  <c r="Q131" i="13"/>
  <c r="V131" i="13"/>
  <c r="G132" i="13"/>
  <c r="M132" i="13" s="1"/>
  <c r="I132" i="13"/>
  <c r="K132" i="13"/>
  <c r="O132" i="13"/>
  <c r="Q132" i="13"/>
  <c r="V132" i="13"/>
  <c r="G134" i="13"/>
  <c r="M134" i="13" s="1"/>
  <c r="I134" i="13"/>
  <c r="K134" i="13"/>
  <c r="O134" i="13"/>
  <c r="Q134" i="13"/>
  <c r="V134" i="13"/>
  <c r="G135" i="13"/>
  <c r="I135" i="13"/>
  <c r="K135" i="13"/>
  <c r="M135" i="13"/>
  <c r="O135" i="13"/>
  <c r="Q135" i="13"/>
  <c r="V135" i="13"/>
  <c r="G136" i="13"/>
  <c r="I136" i="13"/>
  <c r="K136" i="13"/>
  <c r="M136" i="13"/>
  <c r="O136" i="13"/>
  <c r="Q136" i="13"/>
  <c r="V136" i="13"/>
  <c r="I137" i="13"/>
  <c r="O137" i="13"/>
  <c r="Q137" i="13"/>
  <c r="G138" i="13"/>
  <c r="M138" i="13" s="1"/>
  <c r="I138" i="13"/>
  <c r="K138" i="13"/>
  <c r="O138" i="13"/>
  <c r="Q138" i="13"/>
  <c r="V138" i="13"/>
  <c r="G139" i="13"/>
  <c r="I139" i="13"/>
  <c r="K139" i="13"/>
  <c r="K137" i="13" s="1"/>
  <c r="M139" i="13"/>
  <c r="O139" i="13"/>
  <c r="Q139" i="13"/>
  <c r="V139" i="13"/>
  <c r="V137" i="13" s="1"/>
  <c r="G140" i="13"/>
  <c r="M140" i="13" s="1"/>
  <c r="I140" i="13"/>
  <c r="K140" i="13"/>
  <c r="O140" i="13"/>
  <c r="Q140" i="13"/>
  <c r="V140" i="13"/>
  <c r="Q141" i="13"/>
  <c r="G142" i="13"/>
  <c r="G141" i="13" s="1"/>
  <c r="I142" i="13"/>
  <c r="I141" i="13" s="1"/>
  <c r="K142" i="13"/>
  <c r="K141" i="13" s="1"/>
  <c r="O142" i="13"/>
  <c r="Q142" i="13"/>
  <c r="V142" i="13"/>
  <c r="G143" i="13"/>
  <c r="I143" i="13"/>
  <c r="K143" i="13"/>
  <c r="M143" i="13"/>
  <c r="O143" i="13"/>
  <c r="Q143" i="13"/>
  <c r="V143" i="13"/>
  <c r="V141" i="13" s="1"/>
  <c r="G144" i="13"/>
  <c r="I144" i="13"/>
  <c r="K144" i="13"/>
  <c r="M144" i="13"/>
  <c r="O144" i="13"/>
  <c r="O141" i="13" s="1"/>
  <c r="Q144" i="13"/>
  <c r="V144" i="13"/>
  <c r="G145" i="13"/>
  <c r="I145" i="13"/>
  <c r="K145" i="13"/>
  <c r="M145" i="13"/>
  <c r="O145" i="13"/>
  <c r="Q145" i="13"/>
  <c r="V145" i="13"/>
  <c r="V146" i="13"/>
  <c r="G147" i="13"/>
  <c r="M147" i="13" s="1"/>
  <c r="I147" i="13"/>
  <c r="K147" i="13"/>
  <c r="O147" i="13"/>
  <c r="Q147" i="13"/>
  <c r="V147" i="13"/>
  <c r="G148" i="13"/>
  <c r="I148" i="13"/>
  <c r="K148" i="13"/>
  <c r="M148" i="13"/>
  <c r="O148" i="13"/>
  <c r="O146" i="13" s="1"/>
  <c r="Q148" i="13"/>
  <c r="V148" i="13"/>
  <c r="G150" i="13"/>
  <c r="G146" i="13" s="1"/>
  <c r="I150" i="13"/>
  <c r="I146" i="13" s="1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I152" i="13"/>
  <c r="K152" i="13"/>
  <c r="K146" i="13" s="1"/>
  <c r="M152" i="13"/>
  <c r="O152" i="13"/>
  <c r="Q152" i="13"/>
  <c r="V152" i="13"/>
  <c r="G153" i="13"/>
  <c r="I153" i="13"/>
  <c r="K153" i="13"/>
  <c r="M153" i="13"/>
  <c r="O153" i="13"/>
  <c r="Q153" i="13"/>
  <c r="V153" i="13"/>
  <c r="G154" i="13"/>
  <c r="I154" i="13"/>
  <c r="K154" i="13"/>
  <c r="M154" i="13"/>
  <c r="O154" i="13"/>
  <c r="Q154" i="13"/>
  <c r="Q146" i="13" s="1"/>
  <c r="V154" i="13"/>
  <c r="G156" i="13"/>
  <c r="I156" i="13"/>
  <c r="I155" i="13" s="1"/>
  <c r="K156" i="13"/>
  <c r="K155" i="13" s="1"/>
  <c r="M156" i="13"/>
  <c r="O156" i="13"/>
  <c r="O155" i="13" s="1"/>
  <c r="Q156" i="13"/>
  <c r="Q155" i="13" s="1"/>
  <c r="V156" i="13"/>
  <c r="V155" i="13" s="1"/>
  <c r="G158" i="13"/>
  <c r="M158" i="13" s="1"/>
  <c r="I158" i="13"/>
  <c r="K158" i="13"/>
  <c r="O158" i="13"/>
  <c r="Q158" i="13"/>
  <c r="V158" i="13"/>
  <c r="G159" i="13"/>
  <c r="I159" i="13"/>
  <c r="K159" i="13"/>
  <c r="M159" i="13"/>
  <c r="O159" i="13"/>
  <c r="Q159" i="13"/>
  <c r="V159" i="13"/>
  <c r="G160" i="13"/>
  <c r="M160" i="13" s="1"/>
  <c r="I160" i="13"/>
  <c r="K160" i="13"/>
  <c r="O160" i="13"/>
  <c r="Q160" i="13"/>
  <c r="V160" i="13"/>
  <c r="G162" i="13"/>
  <c r="I162" i="13"/>
  <c r="K162" i="13"/>
  <c r="M162" i="13"/>
  <c r="O162" i="13"/>
  <c r="Q162" i="13"/>
  <c r="V162" i="13"/>
  <c r="G163" i="13"/>
  <c r="I163" i="13"/>
  <c r="K163" i="13"/>
  <c r="M163" i="13"/>
  <c r="O163" i="13"/>
  <c r="Q163" i="13"/>
  <c r="V163" i="13"/>
  <c r="G164" i="13"/>
  <c r="I164" i="13"/>
  <c r="K164" i="13"/>
  <c r="M164" i="13"/>
  <c r="O164" i="13"/>
  <c r="Q164" i="13"/>
  <c r="V164" i="13"/>
  <c r="G166" i="13"/>
  <c r="M166" i="13" s="1"/>
  <c r="I166" i="13"/>
  <c r="K166" i="13"/>
  <c r="O166" i="13"/>
  <c r="Q166" i="13"/>
  <c r="V166" i="13"/>
  <c r="G168" i="13"/>
  <c r="I168" i="13"/>
  <c r="K168" i="13"/>
  <c r="M168" i="13"/>
  <c r="O168" i="13"/>
  <c r="O165" i="13" s="1"/>
  <c r="Q168" i="13"/>
  <c r="V168" i="13"/>
  <c r="G172" i="13"/>
  <c r="G165" i="13" s="1"/>
  <c r="I172" i="13"/>
  <c r="I165" i="13" s="1"/>
  <c r="K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I174" i="13"/>
  <c r="K174" i="13"/>
  <c r="K165" i="13" s="1"/>
  <c r="M174" i="13"/>
  <c r="O174" i="13"/>
  <c r="Q174" i="13"/>
  <c r="V174" i="13"/>
  <c r="G175" i="13"/>
  <c r="I175" i="13"/>
  <c r="K175" i="13"/>
  <c r="M175" i="13"/>
  <c r="O175" i="13"/>
  <c r="Q175" i="13"/>
  <c r="V175" i="13"/>
  <c r="G176" i="13"/>
  <c r="I176" i="13"/>
  <c r="K176" i="13"/>
  <c r="M176" i="13"/>
  <c r="O176" i="13"/>
  <c r="Q176" i="13"/>
  <c r="Q165" i="13" s="1"/>
  <c r="V176" i="13"/>
  <c r="G177" i="13"/>
  <c r="M177" i="13" s="1"/>
  <c r="I177" i="13"/>
  <c r="K177" i="13"/>
  <c r="O177" i="13"/>
  <c r="Q177" i="13"/>
  <c r="V177" i="13"/>
  <c r="G178" i="13"/>
  <c r="I178" i="13"/>
  <c r="K178" i="13"/>
  <c r="M178" i="13"/>
  <c r="O178" i="13"/>
  <c r="Q178" i="13"/>
  <c r="V178" i="13"/>
  <c r="V165" i="13" s="1"/>
  <c r="G179" i="13"/>
  <c r="M179" i="13" s="1"/>
  <c r="I179" i="13"/>
  <c r="K179" i="13"/>
  <c r="O179" i="13"/>
  <c r="Q179" i="13"/>
  <c r="V179" i="13"/>
  <c r="O180" i="13"/>
  <c r="Q180" i="13"/>
  <c r="V180" i="13"/>
  <c r="G181" i="13"/>
  <c r="G180" i="13" s="1"/>
  <c r="I181" i="13"/>
  <c r="I180" i="13" s="1"/>
  <c r="K181" i="13"/>
  <c r="K180" i="13" s="1"/>
  <c r="O181" i="13"/>
  <c r="Q181" i="13"/>
  <c r="V181" i="13"/>
  <c r="G183" i="13"/>
  <c r="I183" i="13"/>
  <c r="K183" i="13"/>
  <c r="M183" i="13"/>
  <c r="O183" i="13"/>
  <c r="Q183" i="13"/>
  <c r="V183" i="13"/>
  <c r="G185" i="13"/>
  <c r="I185" i="13"/>
  <c r="K185" i="13"/>
  <c r="M185" i="13"/>
  <c r="O185" i="13"/>
  <c r="G186" i="13"/>
  <c r="I186" i="13"/>
  <c r="K186" i="13"/>
  <c r="M186" i="13"/>
  <c r="O186" i="13"/>
  <c r="Q186" i="13"/>
  <c r="V186" i="13"/>
  <c r="G187" i="13"/>
  <c r="I187" i="13"/>
  <c r="K187" i="13"/>
  <c r="M187" i="13"/>
  <c r="O187" i="13"/>
  <c r="Q187" i="13"/>
  <c r="Q185" i="13" s="1"/>
  <c r="V187" i="13"/>
  <c r="V185" i="13" s="1"/>
  <c r="AF189" i="13"/>
  <c r="G199" i="12"/>
  <c r="G9" i="12"/>
  <c r="G8" i="12" s="1"/>
  <c r="I9" i="12"/>
  <c r="I8" i="12" s="1"/>
  <c r="K9" i="12"/>
  <c r="K8" i="12" s="1"/>
  <c r="M9" i="12"/>
  <c r="O9" i="12"/>
  <c r="O8" i="12" s="1"/>
  <c r="Q9" i="12"/>
  <c r="Q8" i="12" s="1"/>
  <c r="V9" i="12"/>
  <c r="V8" i="12" s="1"/>
  <c r="G12" i="12"/>
  <c r="M12" i="12" s="1"/>
  <c r="I12" i="12"/>
  <c r="K12" i="12"/>
  <c r="O12" i="12"/>
  <c r="Q12" i="12"/>
  <c r="V12" i="12"/>
  <c r="G15" i="12"/>
  <c r="I15" i="12"/>
  <c r="K15" i="12"/>
  <c r="M15" i="12"/>
  <c r="O15" i="12"/>
  <c r="Q15" i="12"/>
  <c r="V15" i="12"/>
  <c r="G16" i="12"/>
  <c r="I16" i="12"/>
  <c r="G17" i="12"/>
  <c r="I17" i="12"/>
  <c r="K17" i="12"/>
  <c r="M17" i="12"/>
  <c r="O17" i="12"/>
  <c r="O16" i="12" s="1"/>
  <c r="Q17" i="12"/>
  <c r="Q16" i="12" s="1"/>
  <c r="V17" i="12"/>
  <c r="V16" i="12" s="1"/>
  <c r="G19" i="12"/>
  <c r="I19" i="12"/>
  <c r="K19" i="12"/>
  <c r="K16" i="12" s="1"/>
  <c r="M19" i="12"/>
  <c r="M16" i="12" s="1"/>
  <c r="O19" i="12"/>
  <c r="Q19" i="12"/>
  <c r="V19" i="12"/>
  <c r="G22" i="12"/>
  <c r="G21" i="12" s="1"/>
  <c r="I22" i="12"/>
  <c r="I21" i="12" s="1"/>
  <c r="K22" i="12"/>
  <c r="K21" i="12" s="1"/>
  <c r="M22" i="12"/>
  <c r="M21" i="12" s="1"/>
  <c r="O22" i="12"/>
  <c r="O21" i="12" s="1"/>
  <c r="Q22" i="12"/>
  <c r="Q21" i="12" s="1"/>
  <c r="V22" i="12"/>
  <c r="V21" i="12" s="1"/>
  <c r="G23" i="12"/>
  <c r="G24" i="12"/>
  <c r="I24" i="12"/>
  <c r="I23" i="12" s="1"/>
  <c r="K24" i="12"/>
  <c r="K23" i="12" s="1"/>
  <c r="M24" i="12"/>
  <c r="M23" i="12" s="1"/>
  <c r="O24" i="12"/>
  <c r="O23" i="12" s="1"/>
  <c r="Q24" i="12"/>
  <c r="Q23" i="12" s="1"/>
  <c r="V24" i="12"/>
  <c r="V23" i="12" s="1"/>
  <c r="G26" i="12"/>
  <c r="M26" i="12" s="1"/>
  <c r="I26" i="12"/>
  <c r="K26" i="12"/>
  <c r="O26" i="12"/>
  <c r="Q26" i="12"/>
  <c r="V26" i="12"/>
  <c r="G28" i="12"/>
  <c r="I28" i="12"/>
  <c r="K28" i="12"/>
  <c r="M28" i="12"/>
  <c r="O28" i="12"/>
  <c r="Q28" i="12"/>
  <c r="V28" i="12"/>
  <c r="G30" i="12"/>
  <c r="I30" i="12"/>
  <c r="O30" i="12"/>
  <c r="G31" i="12"/>
  <c r="I31" i="12"/>
  <c r="K31" i="12"/>
  <c r="M31" i="12"/>
  <c r="O31" i="12"/>
  <c r="Q31" i="12"/>
  <c r="Q30" i="12" s="1"/>
  <c r="V31" i="12"/>
  <c r="V30" i="12" s="1"/>
  <c r="G34" i="12"/>
  <c r="I34" i="12"/>
  <c r="K34" i="12"/>
  <c r="K30" i="12" s="1"/>
  <c r="M34" i="12"/>
  <c r="M30" i="12" s="1"/>
  <c r="O34" i="12"/>
  <c r="Q34" i="12"/>
  <c r="V34" i="12"/>
  <c r="G36" i="12"/>
  <c r="M36" i="12" s="1"/>
  <c r="I36" i="12"/>
  <c r="K36" i="12"/>
  <c r="O36" i="12"/>
  <c r="Q36" i="12"/>
  <c r="V36" i="12"/>
  <c r="O40" i="12"/>
  <c r="Q40" i="12"/>
  <c r="G41" i="12"/>
  <c r="M41" i="12" s="1"/>
  <c r="I41" i="12"/>
  <c r="I40" i="12" s="1"/>
  <c r="K41" i="12"/>
  <c r="O41" i="12"/>
  <c r="Q41" i="12"/>
  <c r="V41" i="12"/>
  <c r="G43" i="12"/>
  <c r="I43" i="12"/>
  <c r="K43" i="12"/>
  <c r="K40" i="12" s="1"/>
  <c r="M43" i="12"/>
  <c r="O43" i="12"/>
  <c r="Q43" i="12"/>
  <c r="V43" i="12"/>
  <c r="V40" i="12" s="1"/>
  <c r="G45" i="12"/>
  <c r="G40" i="12" s="1"/>
  <c r="I45" i="12"/>
  <c r="K45" i="12"/>
  <c r="O45" i="12"/>
  <c r="Q45" i="12"/>
  <c r="V45" i="12"/>
  <c r="O47" i="12"/>
  <c r="V47" i="12"/>
  <c r="G48" i="12"/>
  <c r="G47" i="12" s="1"/>
  <c r="I48" i="12"/>
  <c r="I47" i="12" s="1"/>
  <c r="K48" i="12"/>
  <c r="K47" i="12" s="1"/>
  <c r="M48" i="12"/>
  <c r="M47" i="12" s="1"/>
  <c r="O48" i="12"/>
  <c r="Q48" i="12"/>
  <c r="Q47" i="12" s="1"/>
  <c r="V48" i="12"/>
  <c r="V51" i="12"/>
  <c r="G52" i="12"/>
  <c r="G51" i="12" s="1"/>
  <c r="I52" i="12"/>
  <c r="I51" i="12" s="1"/>
  <c r="K52" i="12"/>
  <c r="K51" i="12" s="1"/>
  <c r="M52" i="12"/>
  <c r="O52" i="12"/>
  <c r="O51" i="12" s="1"/>
  <c r="Q52" i="12"/>
  <c r="Q51" i="12" s="1"/>
  <c r="V52" i="12"/>
  <c r="G57" i="12"/>
  <c r="M57" i="12" s="1"/>
  <c r="I57" i="12"/>
  <c r="K57" i="12"/>
  <c r="O57" i="12"/>
  <c r="Q57" i="12"/>
  <c r="V57" i="12"/>
  <c r="G61" i="12"/>
  <c r="M61" i="12" s="1"/>
  <c r="I61" i="12"/>
  <c r="K61" i="12"/>
  <c r="K60" i="12" s="1"/>
  <c r="O61" i="12"/>
  <c r="Q61" i="12"/>
  <c r="V61" i="12"/>
  <c r="G65" i="12"/>
  <c r="I65" i="12"/>
  <c r="K65" i="12"/>
  <c r="M65" i="12"/>
  <c r="O65" i="12"/>
  <c r="Q65" i="12"/>
  <c r="V65" i="12"/>
  <c r="G67" i="12"/>
  <c r="G60" i="12" s="1"/>
  <c r="I67" i="12"/>
  <c r="I60" i="12" s="1"/>
  <c r="K67" i="12"/>
  <c r="O67" i="12"/>
  <c r="O60" i="12" s="1"/>
  <c r="Q67" i="12"/>
  <c r="V67" i="12"/>
  <c r="G69" i="12"/>
  <c r="I69" i="12"/>
  <c r="K69" i="12"/>
  <c r="M69" i="12"/>
  <c r="O69" i="12"/>
  <c r="Q69" i="12"/>
  <c r="Q60" i="12" s="1"/>
  <c r="V69" i="12"/>
  <c r="G71" i="12"/>
  <c r="I71" i="12"/>
  <c r="K71" i="12"/>
  <c r="M71" i="12"/>
  <c r="O71" i="12"/>
  <c r="Q71" i="12"/>
  <c r="V71" i="12"/>
  <c r="G73" i="12"/>
  <c r="I73" i="12"/>
  <c r="K73" i="12"/>
  <c r="M73" i="12"/>
  <c r="O73" i="12"/>
  <c r="Q73" i="12"/>
  <c r="V73" i="12"/>
  <c r="G74" i="12"/>
  <c r="M74" i="12" s="1"/>
  <c r="I74" i="12"/>
  <c r="K74" i="12"/>
  <c r="O74" i="12"/>
  <c r="Q74" i="12"/>
  <c r="V74" i="12"/>
  <c r="G76" i="12"/>
  <c r="M76" i="12" s="1"/>
  <c r="I76" i="12"/>
  <c r="K76" i="12"/>
  <c r="O76" i="12"/>
  <c r="Q76" i="12"/>
  <c r="V76" i="12"/>
  <c r="G78" i="12"/>
  <c r="I78" i="12"/>
  <c r="K78" i="12"/>
  <c r="M78" i="12"/>
  <c r="O78" i="12"/>
  <c r="Q78" i="12"/>
  <c r="V78" i="12"/>
  <c r="G81" i="12"/>
  <c r="M81" i="12" s="1"/>
  <c r="I81" i="12"/>
  <c r="K81" i="12"/>
  <c r="O81" i="12"/>
  <c r="Q81" i="12"/>
  <c r="V81" i="12"/>
  <c r="G84" i="12"/>
  <c r="I84" i="12"/>
  <c r="K84" i="12"/>
  <c r="M84" i="12"/>
  <c r="O84" i="12"/>
  <c r="Q84" i="12"/>
  <c r="V84" i="12"/>
  <c r="G89" i="12"/>
  <c r="I89" i="12"/>
  <c r="K89" i="12"/>
  <c r="M89" i="12"/>
  <c r="O89" i="12"/>
  <c r="Q89" i="12"/>
  <c r="V89" i="12"/>
  <c r="G91" i="12"/>
  <c r="M91" i="12" s="1"/>
  <c r="I91" i="12"/>
  <c r="K91" i="12"/>
  <c r="O91" i="12"/>
  <c r="Q91" i="12"/>
  <c r="V91" i="12"/>
  <c r="V60" i="12" s="1"/>
  <c r="G93" i="12"/>
  <c r="I93" i="12"/>
  <c r="K93" i="12"/>
  <c r="M93" i="12"/>
  <c r="O93" i="12"/>
  <c r="Q93" i="12"/>
  <c r="V93" i="12"/>
  <c r="G94" i="12"/>
  <c r="M94" i="12" s="1"/>
  <c r="I94" i="12"/>
  <c r="K94" i="12"/>
  <c r="O94" i="12"/>
  <c r="Q94" i="12"/>
  <c r="V94" i="12"/>
  <c r="G95" i="12"/>
  <c r="M95" i="12" s="1"/>
  <c r="I95" i="12"/>
  <c r="K95" i="12"/>
  <c r="O95" i="12"/>
  <c r="Q95" i="12"/>
  <c r="V95" i="12"/>
  <c r="G97" i="12"/>
  <c r="I97" i="12"/>
  <c r="K97" i="12"/>
  <c r="G98" i="12"/>
  <c r="I98" i="12"/>
  <c r="K98" i="12"/>
  <c r="M98" i="12"/>
  <c r="M97" i="12" s="1"/>
  <c r="O98" i="12"/>
  <c r="O97" i="12" s="1"/>
  <c r="Q98" i="12"/>
  <c r="Q97" i="12" s="1"/>
  <c r="V98" i="12"/>
  <c r="V97" i="12" s="1"/>
  <c r="G99" i="12"/>
  <c r="I99" i="12"/>
  <c r="K99" i="12"/>
  <c r="M99" i="12"/>
  <c r="G100" i="12"/>
  <c r="I100" i="12"/>
  <c r="K100" i="12"/>
  <c r="M100" i="12"/>
  <c r="O100" i="12"/>
  <c r="O99" i="12" s="1"/>
  <c r="Q100" i="12"/>
  <c r="Q99" i="12" s="1"/>
  <c r="V100" i="12"/>
  <c r="V99" i="12" s="1"/>
  <c r="G101" i="12"/>
  <c r="I101" i="12"/>
  <c r="K101" i="12"/>
  <c r="M101" i="12"/>
  <c r="O101" i="12"/>
  <c r="Q101" i="12"/>
  <c r="G102" i="12"/>
  <c r="I102" i="12"/>
  <c r="K102" i="12"/>
  <c r="M102" i="12"/>
  <c r="O102" i="12"/>
  <c r="Q102" i="12"/>
  <c r="V102" i="12"/>
  <c r="V101" i="12" s="1"/>
  <c r="Q103" i="12"/>
  <c r="V103" i="12"/>
  <c r="G104" i="12"/>
  <c r="M104" i="12" s="1"/>
  <c r="I104" i="12"/>
  <c r="I103" i="12" s="1"/>
  <c r="K104" i="12"/>
  <c r="O104" i="12"/>
  <c r="Q104" i="12"/>
  <c r="V104" i="12"/>
  <c r="G105" i="12"/>
  <c r="I105" i="12"/>
  <c r="K105" i="12"/>
  <c r="K103" i="12" s="1"/>
  <c r="M105" i="12"/>
  <c r="O105" i="12"/>
  <c r="Q105" i="12"/>
  <c r="V105" i="12"/>
  <c r="G106" i="12"/>
  <c r="G103" i="12" s="1"/>
  <c r="I106" i="12"/>
  <c r="K106" i="12"/>
  <c r="O106" i="12"/>
  <c r="Q106" i="12"/>
  <c r="V106" i="12"/>
  <c r="G107" i="12"/>
  <c r="I107" i="12"/>
  <c r="K107" i="12"/>
  <c r="M107" i="12"/>
  <c r="O107" i="12"/>
  <c r="O103" i="12" s="1"/>
  <c r="Q107" i="12"/>
  <c r="V107" i="12"/>
  <c r="G108" i="12"/>
  <c r="I108" i="12"/>
  <c r="K108" i="12"/>
  <c r="M108" i="12"/>
  <c r="O108" i="12"/>
  <c r="Q108" i="12"/>
  <c r="V108" i="12"/>
  <c r="G110" i="12"/>
  <c r="G109" i="12" s="1"/>
  <c r="I110" i="12"/>
  <c r="I109" i="12" s="1"/>
  <c r="K110" i="12"/>
  <c r="K109" i="12" s="1"/>
  <c r="M110" i="12"/>
  <c r="O110" i="12"/>
  <c r="O109" i="12" s="1"/>
  <c r="Q110" i="12"/>
  <c r="Q109" i="12" s="1"/>
  <c r="V110" i="12"/>
  <c r="G112" i="12"/>
  <c r="M112" i="12" s="1"/>
  <c r="I112" i="12"/>
  <c r="K112" i="12"/>
  <c r="O112" i="12"/>
  <c r="Q112" i="12"/>
  <c r="V112" i="12"/>
  <c r="G113" i="12"/>
  <c r="M113" i="12" s="1"/>
  <c r="I113" i="12"/>
  <c r="K113" i="12"/>
  <c r="O113" i="12"/>
  <c r="Q113" i="12"/>
  <c r="V113" i="12"/>
  <c r="V109" i="12" s="1"/>
  <c r="G114" i="12"/>
  <c r="M114" i="12" s="1"/>
  <c r="I114" i="12"/>
  <c r="K114" i="12"/>
  <c r="O114" i="12"/>
  <c r="Q114" i="12"/>
  <c r="V114" i="12"/>
  <c r="G116" i="12"/>
  <c r="I116" i="12"/>
  <c r="K116" i="12"/>
  <c r="M116" i="12"/>
  <c r="O116" i="12"/>
  <c r="Q116" i="12"/>
  <c r="V116" i="12"/>
  <c r="G118" i="12"/>
  <c r="M118" i="12" s="1"/>
  <c r="I118" i="12"/>
  <c r="K118" i="12"/>
  <c r="O118" i="12"/>
  <c r="Q118" i="12"/>
  <c r="V118" i="12"/>
  <c r="G120" i="12"/>
  <c r="G119" i="12" s="1"/>
  <c r="I120" i="12"/>
  <c r="I119" i="12" s="1"/>
  <c r="K120" i="12"/>
  <c r="K119" i="12" s="1"/>
  <c r="M120" i="12"/>
  <c r="O120" i="12"/>
  <c r="O119" i="12" s="1"/>
  <c r="Q120" i="12"/>
  <c r="V120" i="12"/>
  <c r="V119" i="12" s="1"/>
  <c r="G123" i="12"/>
  <c r="I123" i="12"/>
  <c r="K123" i="12"/>
  <c r="M123" i="12"/>
  <c r="O123" i="12"/>
  <c r="Q123" i="12"/>
  <c r="V123" i="12"/>
  <c r="G126" i="12"/>
  <c r="M126" i="12" s="1"/>
  <c r="I126" i="12"/>
  <c r="K126" i="12"/>
  <c r="O126" i="12"/>
  <c r="Q126" i="12"/>
  <c r="Q119" i="12" s="1"/>
  <c r="V126" i="12"/>
  <c r="G129" i="12"/>
  <c r="M129" i="12" s="1"/>
  <c r="I129" i="12"/>
  <c r="K129" i="12"/>
  <c r="O129" i="12"/>
  <c r="Q129" i="12"/>
  <c r="V129" i="12"/>
  <c r="G130" i="12"/>
  <c r="I130" i="12"/>
  <c r="K130" i="12"/>
  <c r="M130" i="12"/>
  <c r="O130" i="12"/>
  <c r="Q130" i="12"/>
  <c r="V130" i="12"/>
  <c r="G133" i="12"/>
  <c r="M133" i="12" s="1"/>
  <c r="I133" i="12"/>
  <c r="K133" i="12"/>
  <c r="O133" i="12"/>
  <c r="Q133" i="12"/>
  <c r="V133" i="12"/>
  <c r="G135" i="12"/>
  <c r="I135" i="12"/>
  <c r="K135" i="12"/>
  <c r="M135" i="12"/>
  <c r="O135" i="12"/>
  <c r="Q135" i="12"/>
  <c r="V135" i="12"/>
  <c r="G137" i="12"/>
  <c r="M137" i="12" s="1"/>
  <c r="I137" i="12"/>
  <c r="K137" i="12"/>
  <c r="O137" i="12"/>
  <c r="Q137" i="12"/>
  <c r="Q136" i="12" s="1"/>
  <c r="V137" i="12"/>
  <c r="V136" i="12" s="1"/>
  <c r="G139" i="12"/>
  <c r="I139" i="12"/>
  <c r="K139" i="12"/>
  <c r="M139" i="12"/>
  <c r="O139" i="12"/>
  <c r="O136" i="12" s="1"/>
  <c r="Q139" i="12"/>
  <c r="V139" i="12"/>
  <c r="G145" i="12"/>
  <c r="M145" i="12" s="1"/>
  <c r="I145" i="12"/>
  <c r="K145" i="12"/>
  <c r="O145" i="12"/>
  <c r="Q145" i="12"/>
  <c r="V145" i="12"/>
  <c r="G146" i="12"/>
  <c r="M146" i="12" s="1"/>
  <c r="I146" i="12"/>
  <c r="K146" i="12"/>
  <c r="O146" i="12"/>
  <c r="Q146" i="12"/>
  <c r="V146" i="12"/>
  <c r="G148" i="12"/>
  <c r="M148" i="12" s="1"/>
  <c r="I148" i="12"/>
  <c r="K148" i="12"/>
  <c r="O148" i="12"/>
  <c r="Q148" i="12"/>
  <c r="V148" i="12"/>
  <c r="G150" i="12"/>
  <c r="I150" i="12"/>
  <c r="K150" i="12"/>
  <c r="M150" i="12"/>
  <c r="O150" i="12"/>
  <c r="Q150" i="12"/>
  <c r="V150" i="12"/>
  <c r="G152" i="12"/>
  <c r="M152" i="12" s="1"/>
  <c r="I152" i="12"/>
  <c r="I136" i="12" s="1"/>
  <c r="K152" i="12"/>
  <c r="K136" i="12" s="1"/>
  <c r="O152" i="12"/>
  <c r="Q152" i="12"/>
  <c r="V152" i="12"/>
  <c r="G154" i="12"/>
  <c r="M154" i="12" s="1"/>
  <c r="I154" i="12"/>
  <c r="K154" i="12"/>
  <c r="O154" i="12"/>
  <c r="Q154" i="12"/>
  <c r="V154" i="12"/>
  <c r="I155" i="12"/>
  <c r="K155" i="12"/>
  <c r="M155" i="12"/>
  <c r="O155" i="12"/>
  <c r="G156" i="12"/>
  <c r="I156" i="12"/>
  <c r="K156" i="12"/>
  <c r="M156" i="12"/>
  <c r="O156" i="12"/>
  <c r="Q156" i="12"/>
  <c r="V156" i="12"/>
  <c r="G157" i="12"/>
  <c r="G155" i="12" s="1"/>
  <c r="I157" i="12"/>
  <c r="K157" i="12"/>
  <c r="M157" i="12"/>
  <c r="O157" i="12"/>
  <c r="Q157" i="12"/>
  <c r="Q155" i="12" s="1"/>
  <c r="V157" i="12"/>
  <c r="V155" i="12" s="1"/>
  <c r="G160" i="12"/>
  <c r="I160" i="12"/>
  <c r="K160" i="12"/>
  <c r="K159" i="12" s="1"/>
  <c r="M160" i="12"/>
  <c r="O160" i="12"/>
  <c r="O159" i="12" s="1"/>
  <c r="Q160" i="12"/>
  <c r="Q159" i="12" s="1"/>
  <c r="V160" i="12"/>
  <c r="V159" i="12" s="1"/>
  <c r="G163" i="12"/>
  <c r="G159" i="12" s="1"/>
  <c r="I163" i="12"/>
  <c r="I159" i="12" s="1"/>
  <c r="K163" i="12"/>
  <c r="O163" i="12"/>
  <c r="Q163" i="12"/>
  <c r="V163" i="12"/>
  <c r="G169" i="12"/>
  <c r="I169" i="12"/>
  <c r="K169" i="12"/>
  <c r="M169" i="12"/>
  <c r="O169" i="12"/>
  <c r="Q169" i="12"/>
  <c r="V169" i="12"/>
  <c r="G170" i="12"/>
  <c r="I170" i="12"/>
  <c r="K170" i="12"/>
  <c r="M170" i="12"/>
  <c r="O170" i="12"/>
  <c r="Q170" i="12"/>
  <c r="V170" i="12"/>
  <c r="G175" i="12"/>
  <c r="G174" i="12" s="1"/>
  <c r="I175" i="12"/>
  <c r="I174" i="12" s="1"/>
  <c r="K175" i="12"/>
  <c r="K174" i="12" s="1"/>
  <c r="M175" i="12"/>
  <c r="O175" i="12"/>
  <c r="O174" i="12" s="1"/>
  <c r="Q175" i="12"/>
  <c r="Q174" i="12" s="1"/>
  <c r="V175" i="12"/>
  <c r="G176" i="12"/>
  <c r="M176" i="12" s="1"/>
  <c r="I176" i="12"/>
  <c r="K176" i="12"/>
  <c r="O176" i="12"/>
  <c r="Q176" i="12"/>
  <c r="V176" i="12"/>
  <c r="G177" i="12"/>
  <c r="I177" i="12"/>
  <c r="K177" i="12"/>
  <c r="M177" i="12"/>
  <c r="O177" i="12"/>
  <c r="Q177" i="12"/>
  <c r="V177" i="12"/>
  <c r="V174" i="12" s="1"/>
  <c r="G178" i="12"/>
  <c r="M178" i="12" s="1"/>
  <c r="I178" i="12"/>
  <c r="K178" i="12"/>
  <c r="O178" i="12"/>
  <c r="Q178" i="12"/>
  <c r="V178" i="12"/>
  <c r="G179" i="12"/>
  <c r="I179" i="12"/>
  <c r="K179" i="12"/>
  <c r="M179" i="12"/>
  <c r="O179" i="12"/>
  <c r="Q179" i="12"/>
  <c r="V179" i="12"/>
  <c r="G180" i="12"/>
  <c r="M180" i="12" s="1"/>
  <c r="I180" i="12"/>
  <c r="K180" i="12"/>
  <c r="O180" i="12"/>
  <c r="Q180" i="12"/>
  <c r="V180" i="12"/>
  <c r="G181" i="12"/>
  <c r="M181" i="12" s="1"/>
  <c r="I181" i="12"/>
  <c r="K181" i="12"/>
  <c r="O181" i="12"/>
  <c r="Q181" i="12"/>
  <c r="V181" i="12"/>
  <c r="G182" i="12"/>
  <c r="I182" i="12"/>
  <c r="K182" i="12"/>
  <c r="M182" i="12"/>
  <c r="O182" i="12"/>
  <c r="Q182" i="12"/>
  <c r="V182" i="12"/>
  <c r="G184" i="12"/>
  <c r="G183" i="12" s="1"/>
  <c r="I184" i="12"/>
  <c r="I183" i="12" s="1"/>
  <c r="K184" i="12"/>
  <c r="K183" i="12" s="1"/>
  <c r="M184" i="12"/>
  <c r="O184" i="12"/>
  <c r="O183" i="12" s="1"/>
  <c r="Q184" i="12"/>
  <c r="Q183" i="12" s="1"/>
  <c r="V184" i="12"/>
  <c r="V183" i="12" s="1"/>
  <c r="G185" i="12"/>
  <c r="M185" i="12" s="1"/>
  <c r="I185" i="12"/>
  <c r="K185" i="12"/>
  <c r="O185" i="12"/>
  <c r="Q185" i="12"/>
  <c r="V185" i="12"/>
  <c r="G186" i="12"/>
  <c r="I186" i="12"/>
  <c r="K186" i="12"/>
  <c r="M186" i="12"/>
  <c r="O186" i="12"/>
  <c r="Q186" i="12"/>
  <c r="V186" i="12"/>
  <c r="G187" i="12"/>
  <c r="M187" i="12" s="1"/>
  <c r="I187" i="12"/>
  <c r="K187" i="12"/>
  <c r="O187" i="12"/>
  <c r="Q187" i="12"/>
  <c r="V187" i="12"/>
  <c r="G188" i="12"/>
  <c r="I188" i="12"/>
  <c r="K188" i="12"/>
  <c r="M188" i="12"/>
  <c r="O188" i="12"/>
  <c r="Q188" i="12"/>
  <c r="V188" i="12"/>
  <c r="G189" i="12"/>
  <c r="I189" i="12"/>
  <c r="K189" i="12"/>
  <c r="M189" i="12"/>
  <c r="O189" i="12"/>
  <c r="Q189" i="12"/>
  <c r="V189" i="12"/>
  <c r="G190" i="12"/>
  <c r="M190" i="12" s="1"/>
  <c r="I190" i="12"/>
  <c r="K190" i="12"/>
  <c r="O190" i="12"/>
  <c r="Q190" i="12"/>
  <c r="V190" i="12"/>
  <c r="G191" i="12"/>
  <c r="I191" i="12"/>
  <c r="K191" i="12"/>
  <c r="O191" i="12"/>
  <c r="Q191" i="12"/>
  <c r="V191" i="12"/>
  <c r="G192" i="12"/>
  <c r="M192" i="12" s="1"/>
  <c r="M191" i="12" s="1"/>
  <c r="I192" i="12"/>
  <c r="K192" i="12"/>
  <c r="O192" i="12"/>
  <c r="Q192" i="12"/>
  <c r="V192" i="12"/>
  <c r="O193" i="12"/>
  <c r="Q193" i="12"/>
  <c r="V193" i="12"/>
  <c r="G194" i="12"/>
  <c r="M194" i="12" s="1"/>
  <c r="I194" i="12"/>
  <c r="K194" i="12"/>
  <c r="O194" i="12"/>
  <c r="Q194" i="12"/>
  <c r="V194" i="12"/>
  <c r="G195" i="12"/>
  <c r="I195" i="12"/>
  <c r="K195" i="12"/>
  <c r="M195" i="12"/>
  <c r="O195" i="12"/>
  <c r="Q195" i="12"/>
  <c r="V195" i="12"/>
  <c r="G196" i="12"/>
  <c r="M196" i="12" s="1"/>
  <c r="I196" i="12"/>
  <c r="I193" i="12" s="1"/>
  <c r="K196" i="12"/>
  <c r="K193" i="12" s="1"/>
  <c r="O196" i="12"/>
  <c r="Q196" i="12"/>
  <c r="V196" i="12"/>
  <c r="G197" i="12"/>
  <c r="M197" i="12" s="1"/>
  <c r="I197" i="12"/>
  <c r="K197" i="12"/>
  <c r="O197" i="12"/>
  <c r="Q197" i="12"/>
  <c r="V197" i="12"/>
  <c r="AF199" i="12"/>
  <c r="I20" i="1"/>
  <c r="I19" i="1"/>
  <c r="I18" i="1"/>
  <c r="I17" i="1"/>
  <c r="I16" i="1"/>
  <c r="I90" i="1"/>
  <c r="J83" i="1" s="1"/>
  <c r="F45" i="1"/>
  <c r="G23" i="1" s="1"/>
  <c r="A23" i="1" s="1"/>
  <c r="G45" i="1"/>
  <c r="H44" i="1"/>
  <c r="I44" i="1" s="1"/>
  <c r="H43" i="1"/>
  <c r="I43" i="1" s="1"/>
  <c r="H42" i="1"/>
  <c r="I42" i="1" s="1"/>
  <c r="H41" i="1"/>
  <c r="I41" i="1" s="1"/>
  <c r="H40" i="1"/>
  <c r="I40" i="1" s="1"/>
  <c r="H39" i="1"/>
  <c r="H45" i="1" s="1"/>
  <c r="J28" i="1"/>
  <c r="J26" i="1"/>
  <c r="G38" i="1"/>
  <c r="F38" i="1"/>
  <c r="J23" i="1"/>
  <c r="J24" i="1"/>
  <c r="J25" i="1"/>
  <c r="J27" i="1"/>
  <c r="E24" i="1"/>
  <c r="E26" i="1"/>
  <c r="J86" i="1" l="1"/>
  <c r="J60" i="1"/>
  <c r="J85" i="1"/>
  <c r="J61" i="1"/>
  <c r="J62" i="1"/>
  <c r="J76" i="1"/>
  <c r="J77" i="1"/>
  <c r="J78" i="1"/>
  <c r="J56" i="1"/>
  <c r="J79" i="1"/>
  <c r="J52" i="1"/>
  <c r="J53" i="1"/>
  <c r="J54" i="1"/>
  <c r="J68" i="1"/>
  <c r="J69" i="1"/>
  <c r="J70" i="1"/>
  <c r="J87" i="1"/>
  <c r="J55" i="1"/>
  <c r="J63" i="1"/>
  <c r="J71" i="1"/>
  <c r="J88" i="1"/>
  <c r="J80" i="1"/>
  <c r="J64" i="1"/>
  <c r="J72" i="1"/>
  <c r="J81" i="1"/>
  <c r="J57" i="1"/>
  <c r="J65" i="1"/>
  <c r="J73" i="1"/>
  <c r="J82" i="1"/>
  <c r="J58" i="1"/>
  <c r="J66" i="1"/>
  <c r="J74" i="1"/>
  <c r="J59" i="1"/>
  <c r="J67" i="1"/>
  <c r="J84" i="1"/>
  <c r="J89" i="1"/>
  <c r="J75" i="1"/>
  <c r="G28" i="1"/>
  <c r="G25" i="1"/>
  <c r="A25" i="1" s="1"/>
  <c r="G24" i="1"/>
  <c r="A24" i="1"/>
  <c r="M9" i="15"/>
  <c r="M8" i="15" s="1"/>
  <c r="M26" i="15"/>
  <c r="M24" i="15" s="1"/>
  <c r="M28" i="14"/>
  <c r="M27" i="14" s="1"/>
  <c r="M12" i="14"/>
  <c r="M8" i="14" s="1"/>
  <c r="M37" i="14"/>
  <c r="M36" i="14" s="1"/>
  <c r="G34" i="14"/>
  <c r="M38" i="13"/>
  <c r="M51" i="13"/>
  <c r="M155" i="13"/>
  <c r="M8" i="13"/>
  <c r="M137" i="13"/>
  <c r="M172" i="13"/>
  <c r="M165" i="13" s="1"/>
  <c r="G155" i="13"/>
  <c r="M150" i="13"/>
  <c r="M146" i="13" s="1"/>
  <c r="M115" i="13"/>
  <c r="M114" i="13" s="1"/>
  <c r="M87" i="13"/>
  <c r="M82" i="13" s="1"/>
  <c r="AE189" i="13"/>
  <c r="M181" i="13"/>
  <c r="M180" i="13" s="1"/>
  <c r="M142" i="13"/>
  <c r="M141" i="13" s="1"/>
  <c r="M48" i="13"/>
  <c r="M47" i="13" s="1"/>
  <c r="G137" i="13"/>
  <c r="M119" i="12"/>
  <c r="M51" i="12"/>
  <c r="M183" i="12"/>
  <c r="M109" i="12"/>
  <c r="M60" i="12"/>
  <c r="M8" i="12"/>
  <c r="M174" i="12"/>
  <c r="M136" i="12"/>
  <c r="M193" i="12"/>
  <c r="AE199" i="12"/>
  <c r="M106" i="12"/>
  <c r="M103" i="12" s="1"/>
  <c r="M45" i="12"/>
  <c r="M40" i="12" s="1"/>
  <c r="M163" i="12"/>
  <c r="M159" i="12" s="1"/>
  <c r="M67" i="12"/>
  <c r="G136" i="12"/>
  <c r="G193" i="12"/>
  <c r="I21" i="1"/>
  <c r="I39" i="1"/>
  <c r="I45" i="1" s="1"/>
  <c r="J39" i="1" s="1"/>
  <c r="J45" i="1" s="1"/>
  <c r="J90" i="1" l="1"/>
  <c r="G26" i="1"/>
  <c r="A27" i="1" s="1"/>
  <c r="A26" i="1"/>
  <c r="J42" i="1"/>
  <c r="J40" i="1"/>
  <c r="J44" i="1"/>
  <c r="J43" i="1"/>
  <c r="J41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Kagelova</author>
  </authors>
  <commentList>
    <comment ref="S6" authorId="0" shapeId="0" xr:uid="{E191BBB1-35F9-4A8E-975F-A66DCBAD7F1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165E428-AE3A-4F55-B6F9-F9C3DFCA89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Kagelova</author>
  </authors>
  <commentList>
    <comment ref="S6" authorId="0" shapeId="0" xr:uid="{0D2B4121-03F6-4F85-AF58-7635C57AB71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94D3D8E-AAE8-4F77-990B-01948A7D534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Kagelova</author>
  </authors>
  <commentList>
    <comment ref="S6" authorId="0" shapeId="0" xr:uid="{4ECEBDFD-E4C0-43DA-BC65-28EBF21CE37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23EF3B0-B4EB-4516-87B6-89AD40FF177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Kagelova</author>
  </authors>
  <commentList>
    <comment ref="S6" authorId="0" shapeId="0" xr:uid="{96FD2D13-F0B4-4F61-9ADE-BD919BC857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1800ED-D754-4AC7-9071-FFC1204AB6F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<sst xmlns="http://schemas.openxmlformats.org/spreadsheetml/2006/main" count="2871" uniqueCount="823">
  <si>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</si>
  <si>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</si>
  <si>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</si>
  <si>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</si>
  <si>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</si>
  <si>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</si>
  <si>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</si>
  <si>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</si>
  <si>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</si>
  <si>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</si>
  <si>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</si>
  <si>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</si>
  <si>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</si>
  <si>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</si>
  <si>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</si>
  <si>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</si>
  <si>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</si>
  <si>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</si>
  <si>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</si>
  <si>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</si>
  <si>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</si>
  <si>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</si>
  <si>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</si>
  <si>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</si>
  <si>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</si>
  <si>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</si>
  <si>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</si>
  <si>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</si>
  <si>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</si>
  <si>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</si>
  <si>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</si>
  <si>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</si>
  <si>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</si>
  <si>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</si>
  <si>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</si>
  <si>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</si>
  <si>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</si>
  <si>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</si>
  <si>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</si>
  <si>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</si>
  <si>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</si>
  <si>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</si>
  <si>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</si>
  <si>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R260311</t>
  </si>
  <si>
    <t>VŠ Koleje Lednice na Moravě</t>
  </si>
  <si>
    <t>Stavba</t>
  </si>
  <si>
    <t>01</t>
  </si>
  <si>
    <t>Oprava instalačních jader a rozvodů - Blok A</t>
  </si>
  <si>
    <t>D.1.4.0</t>
  </si>
  <si>
    <t>Rozpočet ASŘ</t>
  </si>
  <si>
    <t>D.1.4.1</t>
  </si>
  <si>
    <t>Zdravotechnické instalace</t>
  </si>
  <si>
    <t>D.1.4.2</t>
  </si>
  <si>
    <t>Elektroinstalace</t>
  </si>
  <si>
    <t>D.1.4.3</t>
  </si>
  <si>
    <t>Vzduchotechnická zařízení</t>
  </si>
  <si>
    <t>Celkem za stavbu</t>
  </si>
  <si>
    <t>CZK</t>
  </si>
  <si>
    <t>Rekapitulace dílů</t>
  </si>
  <si>
    <t>Typ dílu</t>
  </si>
  <si>
    <t>_2</t>
  </si>
  <si>
    <t>HODINOVE ZUCTOVACI SAZBY</t>
  </si>
  <si>
    <t>_3</t>
  </si>
  <si>
    <t>SPOLUPRACE S DODAVATELEM PRI</t>
  </si>
  <si>
    <t>_4</t>
  </si>
  <si>
    <t>KOORDINACE POSTUPU PRACI</t>
  </si>
  <si>
    <t>_5</t>
  </si>
  <si>
    <t>PROVEDENI REVIZNICH ZKOUSEK</t>
  </si>
  <si>
    <t>000.</t>
  </si>
  <si>
    <t>VRN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</si>
  <si>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</si>
  <si>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</si>
  <si>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</si>
  <si>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</si>
  <si>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</si>
  <si>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</si>
  <si>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</si>
  <si>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</si>
  <si>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</si>
  <si>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</si>
  <si>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</si>
  <si>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</si>
  <si>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</si>
  <si>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</si>
  <si>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</si>
  <si>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</si>
  <si>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</si>
  <si>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</si>
  <si>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</si>
  <si>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</si>
  <si>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</si>
  <si>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</si>
  <si>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VZT.1.</t>
  </si>
  <si>
    <t>Stoupací potrubí</t>
  </si>
  <si>
    <t>700B</t>
  </si>
  <si>
    <t>Demontáže</t>
  </si>
  <si>
    <t>713</t>
  </si>
  <si>
    <t>Izolace tepelné</t>
  </si>
  <si>
    <t>715</t>
  </si>
  <si>
    <t>Izolace chemické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</si>
  <si>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</si>
  <si>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</si>
  <si>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</si>
  <si>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</si>
  <si>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</si>
  <si>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</si>
  <si>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</si>
  <si>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</si>
  <si>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734</t>
  </si>
  <si>
    <t>Armatury</t>
  </si>
  <si>
    <t>735</t>
  </si>
  <si>
    <t>Otopná tělesa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</si>
  <si>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</si>
  <si>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</si>
  <si>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</si>
  <si>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</si>
  <si>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</si>
  <si>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</si>
  <si>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</si>
  <si>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</si>
  <si>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</si>
  <si>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</si>
  <si>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</si>
  <si>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</si>
  <si>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</si>
  <si>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</si>
  <si>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</si>
  <si>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</si>
  <si>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</si>
  <si>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</si>
  <si>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</si>
  <si>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</si>
  <si>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</si>
  <si>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</si>
  <si>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</si>
  <si>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</si>
  <si>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</si>
  <si>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</si>
  <si>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</si>
  <si>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</si>
  <si>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</si>
  <si>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</si>
  <si>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</si>
  <si>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</si>
  <si>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</si>
  <si>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</si>
  <si>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</si>
  <si>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</si>
  <si>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</si>
  <si>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</si>
  <si>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</si>
  <si>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</si>
  <si>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</si>
  <si>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</si>
  <si>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</si>
  <si>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</si>
  <si>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</si>
  <si>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</si>
  <si>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</si>
  <si>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</si>
  <si>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</si>
  <si>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</si>
  <si>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</si>
  <si>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342255022</t>
  </si>
  <si>
    <t>Příčky z desek  tl. 80 mm</t>
  </si>
  <si>
    <t>m2</t>
  </si>
  <si>
    <t>RTS 26/ I</t>
  </si>
  <si>
    <t>Práce</t>
  </si>
  <si>
    <t>Běžná</t>
  </si>
  <si>
    <t>POL1_</t>
  </si>
  <si>
    <t>1,2*2,8*8</t>
  </si>
  <si>
    <t>VV</t>
  </si>
  <si>
    <t>0,82*2,8*8</t>
  </si>
  <si>
    <t>342941113</t>
  </si>
  <si>
    <t>Připojení příček ke stáv.konstr. kotva+turbošrouby</t>
  </si>
  <si>
    <t>m</t>
  </si>
  <si>
    <t>2,8*4*8</t>
  </si>
  <si>
    <t>(1,2+0,825)*8</t>
  </si>
  <si>
    <t>346244313</t>
  </si>
  <si>
    <t>Podezdívka sprchových vaniček</t>
  </si>
  <si>
    <t>kpl</t>
  </si>
  <si>
    <t>Indiv</t>
  </si>
  <si>
    <t>347051222</t>
  </si>
  <si>
    <t>Stěna šachty sádrokartonová tl. 75 mm, 2x ocelová konstr.CW 50, izolace, 2x opláštěná,RF tl. 12,5 mm</t>
  </si>
  <si>
    <t>1.PP : 1,3*2,8*2</t>
  </si>
  <si>
    <t>347016233X</t>
  </si>
  <si>
    <t>Předstěna sádrokartonová tl. 220 mm, 1x ocelová konstr.CW 100,bez izolace,2x opláštěná,RBI tl.12,5mm</t>
  </si>
  <si>
    <t>Vlastní</t>
  </si>
  <si>
    <t>wc : 0,82*1,5*8</t>
  </si>
  <si>
    <t>411320044X</t>
  </si>
  <si>
    <t>Dobetonávka stropní desky vč. navrtávek, kotvení, výztuže, bednění - instalační šachty</t>
  </si>
  <si>
    <t>416021123</t>
  </si>
  <si>
    <t>Podhled sádrokartonový, 1x ocelová konstrukce CD, bez izolace, 1x opláštěná, RBI tl. 12,5 mm</t>
  </si>
  <si>
    <t>wc : 0,4*1,175*8</t>
  </si>
  <si>
    <t>416093123</t>
  </si>
  <si>
    <t>Čelo podhledu ze sádrokartonu, výšky do 500 mm, 1x ocelová konstr. CD, 1x opláštěná, RBI tl. 12,5 mm</t>
  </si>
  <si>
    <t>1,175*0,45*8</t>
  </si>
  <si>
    <t>416091081</t>
  </si>
  <si>
    <t>Příplatek k sádrokartonovému podhledu za plochu do 2 m2</t>
  </si>
  <si>
    <t>3,76</t>
  </si>
  <si>
    <t>611421133</t>
  </si>
  <si>
    <t>Omítka vnitřní stropů, rovných, vápenocementová, štuková</t>
  </si>
  <si>
    <t>(12,96+0,99+3,2+3,2)*4</t>
  </si>
  <si>
    <t>(14,96+3,2+0,99+3,2)*4</t>
  </si>
  <si>
    <t>612421626</t>
  </si>
  <si>
    <t>Omítka vnitřní stěn, vápenocementová, hladká</t>
  </si>
  <si>
    <t>((1,755+2,455)*2*2,8-0,6*2+(0,82+1,175)*2*2,8-0,6*2)*8</t>
  </si>
  <si>
    <t>612421637</t>
  </si>
  <si>
    <t>Omítka vnitřní stěn, vápenocementová, štuková</t>
  </si>
  <si>
    <t>((1,755+2,45)*2*2,8-0,6*2+(2,5+1,63)*2*2,8-0,8*2*2+(0,82+1,175)*2*2,8-0,6*2+(5,26+2,06)*2*2,8-0,8*2*5-0,6*2*3)*4</t>
  </si>
  <si>
    <t>((1,755+2,45)*2*2,8-0,6*2+(2,5+1,63)*2*2,8-0,8*2*2+(0,82+1,175)*2*2,8-0,6*2+(5,26+2,06)*2*2,8-0,8*2*5-0,6*2*3+(1,075+1,71)*2*2,8-0,8*2*2-0,9*2)*4</t>
  </si>
  <si>
    <t>-258,784</t>
  </si>
  <si>
    <t>632411904</t>
  </si>
  <si>
    <t xml:space="preserve">Penetrace savých podkladů </t>
  </si>
  <si>
    <t>33,52</t>
  </si>
  <si>
    <t>632421460</t>
  </si>
  <si>
    <t>Provedení potěru, ruční zpracování, tloušťky 50 mm, bez penetrace podkladu</t>
  </si>
  <si>
    <t>(3,2+0,99)*8</t>
  </si>
  <si>
    <t>58556678762</t>
  </si>
  <si>
    <t>Potěr cementový, tl. vrstvy 15 - 50 mm</t>
  </si>
  <si>
    <t>t</t>
  </si>
  <si>
    <t>SPCM</t>
  </si>
  <si>
    <t>Specifikace</t>
  </si>
  <si>
    <t>POL3_</t>
  </si>
  <si>
    <t>33,52*90/1000</t>
  </si>
  <si>
    <t>941955002</t>
  </si>
  <si>
    <t>Lešení lehké pomocné, výška podlahy do 1,9 m</t>
  </si>
  <si>
    <t>1.PP : 2</t>
  </si>
  <si>
    <t>sdk podhledy : 0,99*8</t>
  </si>
  <si>
    <t>952901111</t>
  </si>
  <si>
    <t>Vyčištění budov o výšce podlaží do 4 m</t>
  </si>
  <si>
    <t>(5,82+3,2+3,2+0,99+14,96)*4</t>
  </si>
  <si>
    <t>(5,82+3,2+3,2+0,99+12,96)*4</t>
  </si>
  <si>
    <t>schodiště : 16,96*4</t>
  </si>
  <si>
    <t>1.PP : 16*2+4,15+14</t>
  </si>
  <si>
    <t>952902110</t>
  </si>
  <si>
    <t>Zametání v místnostech, chodbách, na schodišti a na půdách</t>
  </si>
  <si>
    <t>schodiště : 16,96*4*30</t>
  </si>
  <si>
    <t>1.PP : (4,15+20+13,87)*4</t>
  </si>
  <si>
    <t>962031142</t>
  </si>
  <si>
    <t>Bourání příček z tvárnic pórobetonových tl. 75 mm</t>
  </si>
  <si>
    <t>kuchyň : 1,2*2,8*8</t>
  </si>
  <si>
    <t>sprcha : 0,4*2,8*8</t>
  </si>
  <si>
    <t>wc : 0,82*2,8*8</t>
  </si>
  <si>
    <t>962052211</t>
  </si>
  <si>
    <t>Bourání betonové kapotáže potrubí pozn. B5</t>
  </si>
  <si>
    <t>m3</t>
  </si>
  <si>
    <t>(0,8*0,8)*2,8*0,1*8</t>
  </si>
  <si>
    <t>963012510</t>
  </si>
  <si>
    <t>Bourání stropů z železobetonových desek, do š. 300 mm, do tl. 140 mm pozn. B11</t>
  </si>
  <si>
    <t>požární předěl : 0,45*0,82*0,08*8</t>
  </si>
  <si>
    <t>965042131</t>
  </si>
  <si>
    <t>Bourání betonových mazanin, plochy do 4 m2, do tl. 100 mm ručně, mazanina tl. 50 - 80 mm</t>
  </si>
  <si>
    <t>(3,2+0,99)*0,05*8</t>
  </si>
  <si>
    <t>965042231</t>
  </si>
  <si>
    <t>Bourání betonových mazanin, plochy do 4 m2, nad tl. 100 mm ručně, mazanina tl. 150 - 200 mm</t>
  </si>
  <si>
    <t>betonová podezdívka van : 0,82*1,2*0,17*8</t>
  </si>
  <si>
    <t>965048150</t>
  </si>
  <si>
    <t>Dočištění povrchu po vybourání dlažeb, tmel do 50%</t>
  </si>
  <si>
    <t>965081713</t>
  </si>
  <si>
    <t>Bourání dlažeb keramických tl.10 mm, nad 1 m2 ručně, dlaždice keramické</t>
  </si>
  <si>
    <t>968061125</t>
  </si>
  <si>
    <t>Vyvěšení dřevěných a plastových dveřních křídel pl. do 2 m2</t>
  </si>
  <si>
    <t>kus</t>
  </si>
  <si>
    <t>8*3</t>
  </si>
  <si>
    <t>978011191</t>
  </si>
  <si>
    <t>Otlučení omítek vnitřních vápenných stropů do 100%</t>
  </si>
  <si>
    <t>978013191</t>
  </si>
  <si>
    <t>Otlučení omítek vnitřních stěn v rozsahu do 100 %</t>
  </si>
  <si>
    <t>978059531</t>
  </si>
  <si>
    <t>Odsekání vnitřních obkladů stěn nad 2 m2</t>
  </si>
  <si>
    <t>kuch. linka : (1,55+0,75*2)*0,6*8</t>
  </si>
  <si>
    <t>wc : (0,82+1,175*2)*1,3*8</t>
  </si>
  <si>
    <t>sprcha : ((0,82+1,2)*2*2,3-0,8*2)*8</t>
  </si>
  <si>
    <t>koupelna : ((0,855+2,45)*2*1,8-0,8*1,6-0,7*2)*8</t>
  </si>
  <si>
    <t>96001</t>
  </si>
  <si>
    <t>Demontáž a likvidace betonové kapotáže potrubí - pozn. B1</t>
  </si>
  <si>
    <t>96002</t>
  </si>
  <si>
    <t>Úprava stavebního otvoru pro nové potrubí VZT - pozn. B2</t>
  </si>
  <si>
    <t>96003</t>
  </si>
  <si>
    <t>Demontáž a likvidace garnýže, zapravení zdiva pozn. B13</t>
  </si>
  <si>
    <t>ks</t>
  </si>
  <si>
    <t>96004</t>
  </si>
  <si>
    <t>Demontáž a likvidace dřevotřískového panelu pozn. B14</t>
  </si>
  <si>
    <t xml:space="preserve">900      </t>
  </si>
  <si>
    <t>Demontáže VZT mřížek, hyg. doplňků, revizních dvířek  apod., stavební dělník v tarifní třídě 4</t>
  </si>
  <si>
    <t>h</t>
  </si>
  <si>
    <t>Prav.M</t>
  </si>
  <si>
    <t>HZS</t>
  </si>
  <si>
    <t>POL10_</t>
  </si>
  <si>
    <t>8*4</t>
  </si>
  <si>
    <t>999281148</t>
  </si>
  <si>
    <t>Přesun hmot pro opravy a údržbu do v. 12 m,nošením</t>
  </si>
  <si>
    <t>Přesun hmot</t>
  </si>
  <si>
    <t>POL7_</t>
  </si>
  <si>
    <t>725220851</t>
  </si>
  <si>
    <t>Demontáž vaniček včetně vybourání obezdezdívky</t>
  </si>
  <si>
    <t>soubor</t>
  </si>
  <si>
    <t>735151811</t>
  </si>
  <si>
    <t>Demontáž otopných těles panelových jednořadých, délky do1500 mm</t>
  </si>
  <si>
    <t>766812830</t>
  </si>
  <si>
    <t>Demontáž kuchyňských linek do 1,8 m vč. horních skříňěk a spotřebičů</t>
  </si>
  <si>
    <t>T01</t>
  </si>
  <si>
    <t>D+M Dveří 600x1970 vč. příslušenství, podrobně viz výpis prvků Koupelna, WC</t>
  </si>
  <si>
    <t>T02</t>
  </si>
  <si>
    <t>D+M Dveří 600x1970 včetně příslušenství, podrobný popis viz výpis prvků šatna</t>
  </si>
  <si>
    <t>T03</t>
  </si>
  <si>
    <t>D+M Dveří 800x1970 vč. příslušenství, podrobný popis viz výpis prvků Vstupy</t>
  </si>
  <si>
    <t>998766202</t>
  </si>
  <si>
    <t>Přesun hmot pro truhlářské konstrukce, v objektech výšky do 12 m</t>
  </si>
  <si>
    <t>771101101</t>
  </si>
  <si>
    <t>Vysávání podlah prům.vysavačem pro pokládku dlažby</t>
  </si>
  <si>
    <t>771101210</t>
  </si>
  <si>
    <t>Penetrace podkladu pod dlažby</t>
  </si>
  <si>
    <t>771575118</t>
  </si>
  <si>
    <t>Montáž podlah keram.,hladké, tmel, 60x60 cm</t>
  </si>
  <si>
    <t>771579791</t>
  </si>
  <si>
    <t>Příplatek za plochu do 5 m2 jednotlivě, podlahy z dlaždic  keramických</t>
  </si>
  <si>
    <t>(0,99+3,2)*8</t>
  </si>
  <si>
    <t>597642032</t>
  </si>
  <si>
    <t xml:space="preserve">Dlažba  600x600 </t>
  </si>
  <si>
    <t>RTS 24/ II</t>
  </si>
  <si>
    <t>(3,2+0,99)*8*1,15</t>
  </si>
  <si>
    <t>998771102</t>
  </si>
  <si>
    <t>Přesun hmot pro podlahy z dlaždic, v objektech výšky do 12 m</t>
  </si>
  <si>
    <t>776101101</t>
  </si>
  <si>
    <t>Vysávání podlahy průmyslovým vysavačem pod povlakové podlahy</t>
  </si>
  <si>
    <t>(14,96+3,2)*4</t>
  </si>
  <si>
    <t>(12,96+3,2)*4</t>
  </si>
  <si>
    <t>776421100</t>
  </si>
  <si>
    <t>Lepení podlahových soklíků z PVC a vinylu včetně dodávky soklíku PVC</t>
  </si>
  <si>
    <t>(1,63-0,8+1,55+0,75+2,45+(5,26+2,06)*2-0,8*5-0,6*3+0,5)*4</t>
  </si>
  <si>
    <t>(1,63-0,8+1,55+0,75+2,45+(5,26+2,06)*2-0,8*5-0,6*3+0,5+(1,71+1,075)*2-0,8*2-0,9)*4</t>
  </si>
  <si>
    <t>776511810</t>
  </si>
  <si>
    <t>Odstranění povlakové podlahy z PVC a koberců lepených bez podložky</t>
  </si>
  <si>
    <t>776521100</t>
  </si>
  <si>
    <t>Lepení povlakové podlahy z pásů PVC na lepidlo</t>
  </si>
  <si>
    <t>777531025</t>
  </si>
  <si>
    <t>Vyrovnání podlahy, samonivelační hmota  tl. 5 mm</t>
  </si>
  <si>
    <t>2841233X</t>
  </si>
  <si>
    <t>Podlahovina PVC role</t>
  </si>
  <si>
    <t>137,28*1,1</t>
  </si>
  <si>
    <t>998776102</t>
  </si>
  <si>
    <t>Přesun hmot pro podlahy povlakové, v objektech výšky do 12 m</t>
  </si>
  <si>
    <t>711212002</t>
  </si>
  <si>
    <t>Stěrka hydroizolační, vč. dodávky HI hmoty</t>
  </si>
  <si>
    <t>3,2*1,2*8+(0,9*2+1,2)*2,4*8</t>
  </si>
  <si>
    <t>781101210</t>
  </si>
  <si>
    <t>Penetrace podkladu pod obklady</t>
  </si>
  <si>
    <t>kuchyň : (1,55+0,75*2)*0,6*8</t>
  </si>
  <si>
    <t>(0,8+0,1+0,3*2+0,82)*1,5</t>
  </si>
  <si>
    <t>koupelna : (0,9+1,2+0,9)*2,4*8+(0,855+2,455+1,255)*1,8*8</t>
  </si>
  <si>
    <t>wc : ((0,82+1,175)*2*1,5-0,6*1,5)*8</t>
  </si>
  <si>
    <t>0,82*0,22*8</t>
  </si>
  <si>
    <t>781475120</t>
  </si>
  <si>
    <t>Obklad vnitřní stěn keramický, do tmele, 30 x 60 cm</t>
  </si>
  <si>
    <t>781497114</t>
  </si>
  <si>
    <t>Lišta hliníková dekorativní do plochy</t>
  </si>
  <si>
    <t>koupelna : ((2,45+1,755)*2-0,6)*8</t>
  </si>
  <si>
    <t>781497111</t>
  </si>
  <si>
    <t xml:space="preserve">Lišta hliníková ukončovacích k obkladům </t>
  </si>
  <si>
    <t>((2,455+1,755)*2-0,6+0,82+0,4+0,18+(0,75*2+1,55)*2+0,6*2+(1,175+0,82)*2-0,6)*8</t>
  </si>
  <si>
    <t>781497121</t>
  </si>
  <si>
    <t xml:space="preserve">Lišta hliníková rohová k obkladům </t>
  </si>
  <si>
    <t>2,4*8+0,82*8+1,5*2*8</t>
  </si>
  <si>
    <t>59782102</t>
  </si>
  <si>
    <t>Obkládačka 300 x 600 mm</t>
  </si>
  <si>
    <t>183,5792*1,15</t>
  </si>
  <si>
    <t>998781102</t>
  </si>
  <si>
    <t>Přesun hmot pro obklady keramické, v objektech výšky do 12 m</t>
  </si>
  <si>
    <t>POL7_7</t>
  </si>
  <si>
    <t>783201811</t>
  </si>
  <si>
    <t>Odstranění nátěrů z kovových konstrukcí oškrábáním</t>
  </si>
  <si>
    <t>783225400</t>
  </si>
  <si>
    <t>Nátěr syntetický kov. konstr. 2x + 1x email + tmel</t>
  </si>
  <si>
    <t>Zárubně : 8*3</t>
  </si>
  <si>
    <t>784403801</t>
  </si>
  <si>
    <t>Odstranění maleb omytím v místnosti H do 3,8 m</t>
  </si>
  <si>
    <t>1.PP : ((3,46+4,625)*2*2,8-0,8*2-0,88*1*2)*2</t>
  </si>
  <si>
    <t>storp : 16*2</t>
  </si>
  <si>
    <t>784191101</t>
  </si>
  <si>
    <t>Penetrace podkladu univerzální 1x</t>
  </si>
  <si>
    <t>strop : 16*2</t>
  </si>
  <si>
    <t>omítka stropů 1.NP-4.NP : 170,8</t>
  </si>
  <si>
    <t>omítka stěn 1.NP-4.NP : 436,72</t>
  </si>
  <si>
    <t>jídelna 1.NP-4.NP stěny+strop : ((3,46+1,685)*2*2,8-0,8*2-2,1*1,6)*8+5,82*8</t>
  </si>
  <si>
    <t>784115312</t>
  </si>
  <si>
    <t>Malba, bílá, bez penetrace, 2 x</t>
  </si>
  <si>
    <t>784011222</t>
  </si>
  <si>
    <t>Zakrytí podlah, včetně odstranění</t>
  </si>
  <si>
    <t>1.PP : 16*2</t>
  </si>
  <si>
    <t>1.NP-4.NP A1 : (14,96+0,99+5,82)*4</t>
  </si>
  <si>
    <t>1.NP-4.NP A2 : (12,96+0,99+5,82)*4</t>
  </si>
  <si>
    <t>OV01</t>
  </si>
  <si>
    <t>D+M Revizní dvířka do zdiva s PO 600x600 viz výpis prvků</t>
  </si>
  <si>
    <t>OV02</t>
  </si>
  <si>
    <t>D+M Závěsný držák toal. papíru viz výpis prvků</t>
  </si>
  <si>
    <t>OV03</t>
  </si>
  <si>
    <t>D+M Zrcadlo 600x400mm viz výpis prvků</t>
  </si>
  <si>
    <t>OV05</t>
  </si>
  <si>
    <t>D+M Čtyřháček na nalepení viz výpis prvků</t>
  </si>
  <si>
    <t>OV06</t>
  </si>
  <si>
    <t>D+M Dvojháček na nalepení viz výpis prvků</t>
  </si>
  <si>
    <t>OV07</t>
  </si>
  <si>
    <t>D+M Rohová police dvoupatrová viz výpis prvků</t>
  </si>
  <si>
    <t>OV08</t>
  </si>
  <si>
    <t>D+M Rohová police třípatrová viz výpis prvků</t>
  </si>
  <si>
    <t>OV10</t>
  </si>
  <si>
    <t>D+M Posuvné sprchové dveře viz výpis prvků</t>
  </si>
  <si>
    <t>979082219</t>
  </si>
  <si>
    <t>Příplatek za dopravu suti po suchu za další 1 km</t>
  </si>
  <si>
    <t>Přesun suti</t>
  </si>
  <si>
    <t>POL8_</t>
  </si>
  <si>
    <t>979082113</t>
  </si>
  <si>
    <t>Vodorovná doprava suti po suchu do 1000 m</t>
  </si>
  <si>
    <t>979011219</t>
  </si>
  <si>
    <t>Přípl.k svislé dopr.suti za každé další NP nošením</t>
  </si>
  <si>
    <t>979011221</t>
  </si>
  <si>
    <t>Svislá doprava suti a vybour. hmot za 1.PP nošením</t>
  </si>
  <si>
    <t>979990107</t>
  </si>
  <si>
    <t>Poplatek za uložení suti - směs betonu, cihel, dřeva, skupina odpadu 170904</t>
  </si>
  <si>
    <t>979087311</t>
  </si>
  <si>
    <t>Vodorovné přemístění suti nošením do 10 m</t>
  </si>
  <si>
    <t>979087391</t>
  </si>
  <si>
    <t>Příplatek za nošení suti každých dalších 10 m</t>
  </si>
  <si>
    <t>005124010R</t>
  </si>
  <si>
    <t>Koordinační činnost</t>
  </si>
  <si>
    <t>Soubor</t>
  </si>
  <si>
    <t>POL99_2</t>
  </si>
  <si>
    <t>005121 R</t>
  </si>
  <si>
    <t>Zařízení staveniště</t>
  </si>
  <si>
    <t>005211080R</t>
  </si>
  <si>
    <t xml:space="preserve">Bezpečnostní a hygienická opatření na staveništi </t>
  </si>
  <si>
    <t>POL99_8</t>
  </si>
  <si>
    <t>005241010R</t>
  </si>
  <si>
    <t xml:space="preserve">Dokumentace skutečného provedení </t>
  </si>
  <si>
    <t>004111X</t>
  </si>
  <si>
    <t>Vypracování postupu bouracích prací</t>
  </si>
  <si>
    <t>SUM</t>
  </si>
  <si>
    <t>Poznámky uchazeče k zadání</t>
  </si>
  <si>
    <t>POPUZIV</t>
  </si>
  <si>
    <t>END</t>
  </si>
  <si>
    <t>721171803R00</t>
  </si>
  <si>
    <t>Demontáž potrubí z novodurových trub do D 75 mm</t>
  </si>
  <si>
    <t>Odkaz na mn. položky pořadí 33 : 32,50000</t>
  </si>
  <si>
    <t>Odkaz na mn. položky pořadí 34 : 9,00000</t>
  </si>
  <si>
    <t>721171808R00</t>
  </si>
  <si>
    <t>Demontáž potrubí z novodurových trub přes D 75 mm do D 114 mm</t>
  </si>
  <si>
    <t>Odkaz na mn. položky pořadí 36 : 9,00000</t>
  </si>
  <si>
    <t>Odkaz na mn. položky pořadí 37 : 28,00000</t>
  </si>
  <si>
    <t>721210817R00</t>
  </si>
  <si>
    <t>Demontáž vpusti vanové, DN 70</t>
  </si>
  <si>
    <t>721290822R00</t>
  </si>
  <si>
    <t>Vnitrostaveništní přemístění vybouraných hmot svislý , v objektech výšky přes 6 do 12 m</t>
  </si>
  <si>
    <t>722181812R00</t>
  </si>
  <si>
    <t>Demontáž plstěných pásů z trub do D 50</t>
  </si>
  <si>
    <t>POL1_7</t>
  </si>
  <si>
    <t>Odkaz na mn. položky pořadí 16 : 151,00000</t>
  </si>
  <si>
    <t>Odkaz na mn. položky pořadí 17 : 40,00000</t>
  </si>
  <si>
    <t>722220861R00</t>
  </si>
  <si>
    <t>Demontáž armatur závitových se dvěma závity, G 3/4"</t>
  </si>
  <si>
    <t>722290822R00</t>
  </si>
  <si>
    <t>Vnitrostaveništní přemístění vybouraných hmot svislé, v objektech výšky přes 6 do 12 m</t>
  </si>
  <si>
    <t>725110811R00</t>
  </si>
  <si>
    <t>Demontáž klozetů splachovacích</t>
  </si>
  <si>
    <t>725210821R00</t>
  </si>
  <si>
    <t>Demontáž umyvadel umyvadel bez výtokových armatur</t>
  </si>
  <si>
    <t>725210984R00</t>
  </si>
  <si>
    <t>Opravy umyvadel odmontování rohového ventilu G 1/2</t>
  </si>
  <si>
    <t>725240811R00</t>
  </si>
  <si>
    <t>Demontáž sprchových kabin a mís kabin bez výtokových armatur</t>
  </si>
  <si>
    <t>725310821R00</t>
  </si>
  <si>
    <t>Demontáž dřezů jednodílných na konzolách</t>
  </si>
  <si>
    <t>725590812R00</t>
  </si>
  <si>
    <t>Vnitrostaveništní  přemístění vybouraných hmot svislé, v objektech výšky přes 6 do 12 m</t>
  </si>
  <si>
    <t>725820801R00</t>
  </si>
  <si>
    <t>Demontáž baterií nástěnných do G 3/4"</t>
  </si>
  <si>
    <t>725840860R00</t>
  </si>
  <si>
    <t>Demontáž baterií sprchových sprchových ramen nebo nebo sprch táhlových</t>
  </si>
  <si>
    <t>733170801R00</t>
  </si>
  <si>
    <t>Demontáž potrubí z plastových trubek do D 25 mm</t>
  </si>
  <si>
    <t>Odkaz na mn. položky pořadí 52 : 34,00000</t>
  </si>
  <si>
    <t>Odkaz na mn. položky pořadí 51 : 117,00000</t>
  </si>
  <si>
    <t>733170804R00</t>
  </si>
  <si>
    <t>Demontáž potrubí z plastových trubek přes D 25 mm do D 50 mm</t>
  </si>
  <si>
    <t>Odkaz na mn. položky pořadí 53 : 40,00000</t>
  </si>
  <si>
    <t>734200821R00</t>
  </si>
  <si>
    <t>Demontáž závitových armatur se dvěma závity, do G 1/2"</t>
  </si>
  <si>
    <t>735161812R00</t>
  </si>
  <si>
    <t>Demontáž otopných těles trubkových s hliníkovými lamelami, stavební délky do 2660 mm</t>
  </si>
  <si>
    <t>979981101R00</t>
  </si>
  <si>
    <t>Kontejner, přistavení na 24 h, odvoz a likvidace, kapacita 3 t, suť bez příměsí</t>
  </si>
  <si>
    <t>722181211RT7</t>
  </si>
  <si>
    <t>Izolace vodovodního potrubí návleková z trubic z pěnového polyetylenu, tloušťka stěny 6 mm, d 22 mm</t>
  </si>
  <si>
    <t>722181212RT9</t>
  </si>
  <si>
    <t>Izolace vodovodního potrubí návleková z trubic z pěnového polyetylenu, tloušťka stěny 9 mm, d 28 mm</t>
  </si>
  <si>
    <t>722181212RU1</t>
  </si>
  <si>
    <t>Izolace vodovodního potrubí návleková z trubic z pěnového polyetylenu, tloušťka stěny 9 mm, d 32 mm</t>
  </si>
  <si>
    <t>Odkaz na mn. položky pořadí 53 : 40,00000*0,5</t>
  </si>
  <si>
    <t>722181213RT7</t>
  </si>
  <si>
    <t>Izolace vodovodního potrubí návleková z trubic z pěnového polyetylenu, tloušťka stěny 13 mm, d 22 mm</t>
  </si>
  <si>
    <t>722181214RT9</t>
  </si>
  <si>
    <t>Izolace vodovodního potrubí návleková z trubic z pěnového polyetylenu, tloušťka stěny 20 mm, d 28 mm</t>
  </si>
  <si>
    <t>722181214RU1</t>
  </si>
  <si>
    <t>Izolace vodovodního potrubí návleková z trubic z pěnového polyetylenu, tloušťka stěny 20 mm, d 32 mm</t>
  </si>
  <si>
    <t>713552119PP1</t>
  </si>
  <si>
    <t>Protipožární prostup vodovodního PPR potrubí 2xD32-D40, 1xD25</t>
  </si>
  <si>
    <t>713571115R00</t>
  </si>
  <si>
    <t>Požárně ochranná manžeta EI 90, D 110 mm</t>
  </si>
  <si>
    <t>998715102R00</t>
  </si>
  <si>
    <t>Přesun hmot pro izolace proti chemickým vlivům v objektech výšky do 12 m</t>
  </si>
  <si>
    <t>28615443.AR</t>
  </si>
  <si>
    <t>Kus čisticí plastový kanalizační materiál: PP; DN/OD = 110; těsnění: pryž</t>
  </si>
  <si>
    <t>721170965R00</t>
  </si>
  <si>
    <t>Opravy odpadního potrubí novodurového propojení dosavadního potrubí PVC, D 110 mm</t>
  </si>
  <si>
    <t>2*2</t>
  </si>
  <si>
    <t>721176101R00</t>
  </si>
  <si>
    <t>Potrubí HT připojovací vnější průměr D 32 mm, tloušťka stěny 1,8 mm, DN 30</t>
  </si>
  <si>
    <t>1*2</t>
  </si>
  <si>
    <t>721176102R003</t>
  </si>
  <si>
    <t>Potrubí HT připojovací, D 40 x 1,8 mm</t>
  </si>
  <si>
    <t>(2,875*8)+8 : 31</t>
  </si>
  <si>
    <t>1,5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</si>
  <si>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</si>
  <si>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</si>
  <si>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</si>
  <si>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</si>
  <si>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</si>
  <si>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</si>
  <si>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721176115R00</t>
  </si>
  <si>
    <t>Potrubí HT odpadní svislé vnější průměr D 110 mm, tloušťka stěny 2,7 mm, DN 100</t>
  </si>
  <si>
    <t>14*2</t>
  </si>
  <si>
    <t>721194103R00</t>
  </si>
  <si>
    <t>Zřízení přípojek na potrubí D 32 mm</t>
  </si>
  <si>
    <t>721194104R00</t>
  </si>
  <si>
    <t>Zřízení přípojek na potrubí D 40 mm</t>
  </si>
  <si>
    <t>U : 2*4*2+1</t>
  </si>
  <si>
    <t>721194105R0112</t>
  </si>
  <si>
    <t>Vyvedení odpadních výpustek, D 50 x 1,8 mm</t>
  </si>
  <si>
    <t>S : 4*2</t>
  </si>
  <si>
    <t>D : 4*2</t>
  </si>
  <si>
    <t>721194109R00</t>
  </si>
  <si>
    <t>Zřízení přípojek na potrubí D 110  mm</t>
  </si>
  <si>
    <t>WC : 4*2</t>
  </si>
  <si>
    <t>721290111R00</t>
  </si>
  <si>
    <t>Zkouška těsnosti kanalizace v objektech vodou, DN 125</t>
  </si>
  <si>
    <t>Odkaz na mn. položky pořadí 32 : 2,00000</t>
  </si>
  <si>
    <t>998721102R00</t>
  </si>
  <si>
    <t>Přesun hmot pro vnitřní kanalizaci v objektech výšky do 12 m</t>
  </si>
  <si>
    <t>28654297R</t>
  </si>
  <si>
    <t>Spojka plastová typ: přechodová; materiál: PP-RCT; ds = 20,0 mm; R; 3/4"; PN 20; teplota média do 70 °C</t>
  </si>
  <si>
    <t>28654298R</t>
  </si>
  <si>
    <t>T-kus mosazný typ: jednoznačný; značka: CW617N; 2 1/2"; PN 10; teplota média do 120 °C</t>
  </si>
  <si>
    <t>28654299R</t>
  </si>
  <si>
    <t>T-kus mosazný typ: jednoznačný; značka: CW617N; 4"; PN 10; teplota média do 120 °C</t>
  </si>
  <si>
    <t>722172361R00</t>
  </si>
  <si>
    <t>Potrubí z plastických hmot doplňky pro potrubí z plastických hmot kompenzační smyčka, D 20 mm</t>
  </si>
  <si>
    <t>722172363R00</t>
  </si>
  <si>
    <t>Potrubí z plastických hmot doplňky pro potrubí z plastických hmot kompenzační smyčka, D 32 mm</t>
  </si>
  <si>
    <t>722172912R00</t>
  </si>
  <si>
    <t>Opravy vodovodního potrubí z plastových trubek propojení plastového potrubí polyfuzí, D 20 mm</t>
  </si>
  <si>
    <t>722172914R00</t>
  </si>
  <si>
    <t>Opravy vodovodního potrubí z plastových trubek propojení plastového potrubí polyfuzí, D 32 mm</t>
  </si>
  <si>
    <t>722178711R00</t>
  </si>
  <si>
    <t>Potrubí vícevrstvé PP-RCT/ PP-RCT+BF/ PP-RCT, D 20 mm, s 2,8 mm, S 3,2, polyfúzně svařované</t>
  </si>
  <si>
    <t>SV+TV : (3+1,5+0,5+0,5)*2*4*2</t>
  </si>
  <si>
    <t>CV : 12*2</t>
  </si>
  <si>
    <t>1.PP - UM : 5</t>
  </si>
  <si>
    <t>722178712R00</t>
  </si>
  <si>
    <t>Potrubí vícevrstvé PP-RCT/ PP-RCT+BF/ PP-RCT, D 25 mm, s 3,5 mm, S 3,2, polyfúzně svařované</t>
  </si>
  <si>
    <t>SV+TV : 1,5*2*4*2</t>
  </si>
  <si>
    <t>2,5*2*2</t>
  </si>
  <si>
    <t>722178713R00</t>
  </si>
  <si>
    <t>Potrubí vícevrstvé PP-RCT/ PP-RCT+BF/ PP-RCT, D 32 mm, s 4,4 mm, S 3,2, polyfúzně svařované</t>
  </si>
  <si>
    <t>SV+TV : (2+8)*2*2</t>
  </si>
  <si>
    <t>722190401R00</t>
  </si>
  <si>
    <t>Vyvedení a upevnění výpustek DN 15</t>
  </si>
  <si>
    <t>(4*2+1)*4*2+2</t>
  </si>
  <si>
    <t>722190901R00</t>
  </si>
  <si>
    <t>Uzavření nebo otevření vodovodního potrubí při opravě</t>
  </si>
  <si>
    <t>722224111R00</t>
  </si>
  <si>
    <t>Kohout kulový, vypouštěcí a napouštěcí, vnější závit, mosazný, DN 15, PN 10, včetně dodávky materiálu</t>
  </si>
  <si>
    <t>722237122R00</t>
  </si>
  <si>
    <t>Kohout kulový, mosazný, vnitřní-vnitřní závit, DN 20, PN 42</t>
  </si>
  <si>
    <t>722280106R00</t>
  </si>
  <si>
    <t>Tlaková zkouška vodovodního potrubí do DN 32</t>
  </si>
  <si>
    <t>722237123R00</t>
  </si>
  <si>
    <t>Kohout kulový, mosazný, vnitřní-vnitřní závit, DN 25, PN 35</t>
  </si>
  <si>
    <t>722237121R00</t>
  </si>
  <si>
    <t>Kohout kulový, mosazný, vnitřní-vnitřní závit, DN 15, PN 42</t>
  </si>
  <si>
    <t>722290234R00</t>
  </si>
  <si>
    <t>Proplach a dezinfekce vodovodního potrubí do DN 80</t>
  </si>
  <si>
    <t>Odkaz na mn. položky pořadí 58 : 191,00000</t>
  </si>
  <si>
    <t>998722102R00</t>
  </si>
  <si>
    <t>Přesun hmot pro vnitřní vodovod v objektech výšky do 12 m</t>
  </si>
  <si>
    <t>55145352R</t>
  </si>
  <si>
    <t>Kombinace sprchová držák pevný; ruční sprcha d 68 mm; hadice 150 cm; povrch chrom</t>
  </si>
  <si>
    <t>POL3_0</t>
  </si>
  <si>
    <t>55161627R</t>
  </si>
  <si>
    <t>Sifon ke sprchové vaničce; plast; 90/50</t>
  </si>
  <si>
    <t>551674505R</t>
  </si>
  <si>
    <t>Sedátko záchodové s poklopem; materiál: plast; tvar: oválný</t>
  </si>
  <si>
    <t>64240062R</t>
  </si>
  <si>
    <t>Mísa záchodová keramická se samostatným přívodem vody; zabudování: nástěnné; tvar: oválný; splachování: hluboké; odpad: vodorovný; povrchová úprava: lesklá glazura</t>
  </si>
  <si>
    <t>725119306R00</t>
  </si>
  <si>
    <t>Klozetové mísy montáž  závěsné</t>
  </si>
  <si>
    <t>725119402R00</t>
  </si>
  <si>
    <t>Doplňky Montáž doplňků zařízení záchodů předstěnový systém do sádrokartonu</t>
  </si>
  <si>
    <t>Odkaz na mn. položky pořadí 85 : 8,00000</t>
  </si>
  <si>
    <t>725219401R00</t>
  </si>
  <si>
    <t>Umyvadlo montáž na šrouby do zdiva</t>
  </si>
  <si>
    <t>725249102R00</t>
  </si>
  <si>
    <t>Montáž sprchové mísy a vaničky sprchových mís a vaniček</t>
  </si>
  <si>
    <t>725829202R00</t>
  </si>
  <si>
    <t>Montáž baterií umyvadlových a dřezových umyvadlové a dřezové nástěnné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</si>
  <si>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</si>
  <si>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</si>
  <si>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725849200R00</t>
  </si>
  <si>
    <t>Montáž baterie sprchové nastavitelná výška</t>
  </si>
  <si>
    <t>725849302R00</t>
  </si>
  <si>
    <t>Montáž baterie sprchové držáku sprchy</t>
  </si>
  <si>
    <t>998725102R00</t>
  </si>
  <si>
    <t>Přesun hmot pro zařizovací předměty v objektech výšky do 12 m</t>
  </si>
  <si>
    <t>D.01</t>
  </si>
  <si>
    <t>Nástěnná baterie dřezová, rameno otočné dl. 210mm, rozteč 150mm</t>
  </si>
  <si>
    <t>S.01</t>
  </si>
  <si>
    <t>Nástěnná baterie směšovací sprchová, rozteč 150mm, páková, chrom</t>
  </si>
  <si>
    <t>S.02</t>
  </si>
  <si>
    <t>Vanička sprch. litý mramor 120x90 cm, bílá</t>
  </si>
  <si>
    <t>725860251R00</t>
  </si>
  <si>
    <t>Zápachová uzávěrka (sifon) pro zařizovací předměty umyvadlová, chromovaný kov, včetně dodávky materiálu</t>
  </si>
  <si>
    <t>8</t>
  </si>
  <si>
    <t>U.01</t>
  </si>
  <si>
    <t>Nástěnná baterie umyvadlová, rameno otočné dl. 150mm, rozteč 150mm</t>
  </si>
  <si>
    <t>U1</t>
  </si>
  <si>
    <t>Umyvadlo keramické bez otvoru pro baterii 550 x 450 mm</t>
  </si>
  <si>
    <t>U2</t>
  </si>
  <si>
    <t>Umyvadlo keramické nábytkové (obdélníkové) bez otvoru pro baterii 550 x 450 mm</t>
  </si>
  <si>
    <t>551070101R</t>
  </si>
  <si>
    <t>Příslušenství ZTI armatury - ovládací tlačítko splachovacího systému; mechanické spouštění; bílý plast; rozměr: 247 x 165 x 17,5 mm</t>
  </si>
  <si>
    <t>998726122R00</t>
  </si>
  <si>
    <t>Přesun hmot pro předstěnové systémy v objektech výšky do 12 m</t>
  </si>
  <si>
    <t>WC.02</t>
  </si>
  <si>
    <t>Předstěnový WC systém pro závěsné klozety se samonosným ocelovým rámem, 1120x195x500</t>
  </si>
  <si>
    <t>55121100134R</t>
  </si>
  <si>
    <t>Ventil radiátorový pro topné a chladicí systémy; s přednastavením omezení průtoku, s odečítatelnými hodnotami přednastavení; přímý; DN 15 mm; 1/2"; PN 1,00 MPa; ovládání manuální; pracovní teplota</t>
  </si>
  <si>
    <t>55137306.AR</t>
  </si>
  <si>
    <t>Hlavice termostatická; regulační rozsah 6 až 28 °C; ovládání ruční; provedení kapalinová</t>
  </si>
  <si>
    <t>734266122R00</t>
  </si>
  <si>
    <t>Šroubení regulační a uzavírací, přímé, bronzové, DN 15, PN 10, včetně dodávky materiálu</t>
  </si>
  <si>
    <t>998734103R0011</t>
  </si>
  <si>
    <t>Přesun hmot pro armatury, výšky do 24 m</t>
  </si>
  <si>
    <t>735179110R00</t>
  </si>
  <si>
    <t>Otopná tělesa koupelnová montáž  topných žebříků, bez dodávky materiálu</t>
  </si>
  <si>
    <t>735191905R0033</t>
  </si>
  <si>
    <t>Oprava - odvzdušnění otopných těles</t>
  </si>
  <si>
    <t>Odkaz na mn. položky pořadí 19 : 8,00000</t>
  </si>
  <si>
    <t>735191910R0022</t>
  </si>
  <si>
    <t>Napuštění vody do otopného systému - bez kotle</t>
  </si>
  <si>
    <t>735494811R001</t>
  </si>
  <si>
    <t>Vypuštění vody z otopných těles</t>
  </si>
  <si>
    <t>904      R02</t>
  </si>
  <si>
    <t>Hzs-zkousky v ramci montaz.praci, Topná zkouška</t>
  </si>
  <si>
    <t>998735203R00</t>
  </si>
  <si>
    <t>Přesun hmot pro otopná tělesa v objektech výšky do 24 m</t>
  </si>
  <si>
    <t>ZP1</t>
  </si>
  <si>
    <t>Radiátor koupelnový výška 900 mm, délka 450 mm, spodní připojení</t>
  </si>
  <si>
    <t>55399994R</t>
  </si>
  <si>
    <t>Výrobek kovový zámečnický, atypický</t>
  </si>
  <si>
    <t>kg</t>
  </si>
  <si>
    <t>Odkaz na mn. položky pořadí 58 : 191,00000*0,25</t>
  </si>
  <si>
    <t>767885002R00</t>
  </si>
  <si>
    <t>Žlab podpůrný pozinkovaný, pro vedení plastového potrubí, D 25 mm</t>
  </si>
  <si>
    <t>767885003R00</t>
  </si>
  <si>
    <t>Žlab podpůrný pozinkovaný, pro vedení plastového potrubí, D 32 mm</t>
  </si>
  <si>
    <t>767995101R00</t>
  </si>
  <si>
    <t>Výroba a montáž atypických kovovových doplňků staveb hmotnosti do 5 kg</t>
  </si>
  <si>
    <t>Odkaz na mn. položky pořadí 97 : 47,75000</t>
  </si>
  <si>
    <t>998767102R00</t>
  </si>
  <si>
    <t>Přesun hmot pro kovové stavební doplňk. konstrukce v objektech výšky do 12 m</t>
  </si>
  <si>
    <t>910T01</t>
  </si>
  <si>
    <t>Hzs-nezměřitelné stavební práce a přípomoci</t>
  </si>
  <si>
    <t>POL1_1</t>
  </si>
  <si>
    <t>972054341R00</t>
  </si>
  <si>
    <t>Vybourání otvorů ve stropech nebo klenbách železobetonových plochy do 0,25 m2, tloušťky do 150 mm</t>
  </si>
  <si>
    <t>4*2</t>
  </si>
  <si>
    <t>974031133R00</t>
  </si>
  <si>
    <t>Vysekání rýh v jakémkoliv zdivu cihelném v ploše  do hloubky 50 mm, šířky do 100 mm</t>
  </si>
  <si>
    <t xml:space="preserve">Vodovod-připoj.potrubí : </t>
  </si>
  <si>
    <t>5*4*2</t>
  </si>
  <si>
    <t>kanalizace : 1,5*4*2</t>
  </si>
  <si>
    <t>979011211R00</t>
  </si>
  <si>
    <t>Svislá doprava suti a vybouraných hmot nošením za prvé podlaží nad základním podlažím</t>
  </si>
  <si>
    <t>979011219R00</t>
  </si>
  <si>
    <t>Svislá doprava suti a vybouraných hmot nošením příplatek zakaždé další podlaží nad prvním základním podlažím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</si>
  <si>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</si>
  <si>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</si>
  <si>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</si>
  <si>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</si>
  <si>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</si>
  <si>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</si>
  <si>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</si>
  <si>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</si>
  <si>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979093111R00</t>
  </si>
  <si>
    <t>Uložení suti na skládku bez zhutnění</t>
  </si>
  <si>
    <t>979990101R00</t>
  </si>
  <si>
    <t>za uložení, směsi betonu a cihel,  , skupina 17 01 01 a 17 01 02 z Katalogu odpadů</t>
  </si>
  <si>
    <t>00523  R</t>
  </si>
  <si>
    <t>Zkoušky a revize</t>
  </si>
  <si>
    <t>požární rev.manžet : 1</t>
  </si>
  <si>
    <t>005231020R</t>
  </si>
  <si>
    <t>Individuální a komplexní vyzkoušení</t>
  </si>
  <si>
    <t>hygienický rozbor vody : 1</t>
  </si>
  <si>
    <t>POL99_</t>
  </si>
  <si>
    <t>Pol__0001</t>
  </si>
  <si>
    <t>krabice přístrojová lištová</t>
  </si>
  <si>
    <t>POL1_9</t>
  </si>
  <si>
    <t>Pol__0002</t>
  </si>
  <si>
    <t>LIŠTA ROHOVÁ</t>
  </si>
  <si>
    <t>Pol__0003</t>
  </si>
  <si>
    <t>CYKY-O 3x1,5 , pevně</t>
  </si>
  <si>
    <t>Pol__0004</t>
  </si>
  <si>
    <t>CYKY-J 3x1,5 , pevně</t>
  </si>
  <si>
    <t>Pol__0005</t>
  </si>
  <si>
    <t>CYKY-J 3x2,5 , pevně</t>
  </si>
  <si>
    <t>Pol__0006</t>
  </si>
  <si>
    <t>ukončení kabelu SZ do 4x4  mm2</t>
  </si>
  <si>
    <t>Pol__0007</t>
  </si>
  <si>
    <t>Přístroj spínače jednopólového (bezšroubové svorky); řazení 1, 1So (do hořl. podkladů B až E)</t>
  </si>
  <si>
    <t>Pol__0008</t>
  </si>
  <si>
    <t>Přístroj přepínače střídavého (bezšroubové svorky); řazení 6, 6So (do hořl. podkladů B až E)</t>
  </si>
  <si>
    <t>Pol__0009</t>
  </si>
  <si>
    <t>Přístroj přepínače křížového (bezšroubové svorky); řazení 7, 7So (do hořl. podkladů B až E)</t>
  </si>
  <si>
    <t>Pol__0010</t>
  </si>
  <si>
    <t>Přístroj ovládače zapínacího se svorkou N (bezšroubové svorky); řazení 1/0, 1/0So, 1/0S (do hořl. podkladů B až E)</t>
  </si>
  <si>
    <t>Pol__0011</t>
  </si>
  <si>
    <t>Kryt spínače kolébkového;  b. bílá (do hořl. podkladů B až E - při použití bezšroubových přístrojů)</t>
  </si>
  <si>
    <t>Pol__0012</t>
  </si>
  <si>
    <t>Kryt spínače kolébkového, s čirým průzorem b. bílá (do hořl. podkladů B až E - při použití bezšroubových přístrojů)</t>
  </si>
  <si>
    <t>Pol__0013</t>
  </si>
  <si>
    <t>Rámeček pro elektroinstalační přístroje, jednonásobný; b. bílá (do hořl. podkladů B až E - při použití bezšroubových přístrojů)</t>
  </si>
  <si>
    <t>Pol__0014</t>
  </si>
  <si>
    <t>Zásuvka jednonásobná (bezšroubové svorky), s ochranným kolíkem, s clonkami; řazení 2P+PE; b. bílá (do hořl. podkladů B až E)</t>
  </si>
  <si>
    <t>Pol__0015</t>
  </si>
  <si>
    <t>Pol__0016</t>
  </si>
  <si>
    <t>Zásuvka dvojnásobná (bezšroubové svorky), s ochrannými kolíky, s natočenou dutinou, s clonkami; řazení 2x(2P+PE);  b. bílá (do hořl. podkladů B až E)</t>
  </si>
  <si>
    <t>Pol__0017</t>
  </si>
  <si>
    <t>nástěnné svítidlo LED 15 W, 3000 K</t>
  </si>
  <si>
    <t>Pol__0018</t>
  </si>
  <si>
    <t>B16/1 Jistič char B, 1-pólový, Icn=10kA, In=16A</t>
  </si>
  <si>
    <t>Pol__0019</t>
  </si>
  <si>
    <t>Demontaz stavajiciho zarizeni</t>
  </si>
  <si>
    <t>hod</t>
  </si>
  <si>
    <t>Pol__0020</t>
  </si>
  <si>
    <t>Uprava stavajiciho zarizeni</t>
  </si>
  <si>
    <t>Pol__0021</t>
  </si>
  <si>
    <t>Uprava stavajiciho rozvadece</t>
  </si>
  <si>
    <t>Pol__0022</t>
  </si>
  <si>
    <t>Napojeni na stavajici zarizeni</t>
  </si>
  <si>
    <t>Pol__0023</t>
  </si>
  <si>
    <t>zapojovani a zkouskach</t>
  </si>
  <si>
    <t>Pol__0024</t>
  </si>
  <si>
    <t>S ostatnimi profesemi</t>
  </si>
  <si>
    <t>Pol__0025</t>
  </si>
  <si>
    <t>Revizni technik</t>
  </si>
  <si>
    <t>Pol__0026</t>
  </si>
  <si>
    <t>Spoluprace s reviz.technikem</t>
  </si>
  <si>
    <t>Pol__0027</t>
  </si>
  <si>
    <t>Podružný materiál</t>
  </si>
  <si>
    <t>Pol__0028</t>
  </si>
  <si>
    <t>PPV 6,00% z montáže: materiál + práce</t>
  </si>
  <si>
    <t>VZT.1.01</t>
  </si>
  <si>
    <t>Nástěnný axiální ventilátor s doběhem a zpětnou klapkou, průtok 50 m3/h při ex. tlak ztrátě 30 Pa, napětí 230V, příkon 0,02 kW, D+M</t>
  </si>
  <si>
    <t>VZT.1.02</t>
  </si>
  <si>
    <t>Recirkulační podvěsný odsavač par, uhlíkový filtr, výkon min. 150 m3/h, 3 stupně výkonu, LED, osvětlení, 230V</t>
  </si>
  <si>
    <t>VZT.1.06</t>
  </si>
  <si>
    <t>Demontáž ventilátoru vč. napojení stoupacího potrubí pod střešní konstrukcí, D+M</t>
  </si>
  <si>
    <t>VZT.1.05</t>
  </si>
  <si>
    <t>Kruhové potrubí SPIRO z poz. Plech, D+M- běžné provedení, třída těsnosti A - DN160- včetně tvarovek, , D+M</t>
  </si>
  <si>
    <t>bm</t>
  </si>
  <si>
    <t>VZT.1.03</t>
  </si>
  <si>
    <t>Nástěnný axiální ventilátor s doběhem a zpětnou klapkou, průtok 90 m3/h při ex. tlak ztrátě 30 Pa, napětí 230V, příkon 0,02 kW, D+M</t>
  </si>
  <si>
    <t>VZT.1.04</t>
  </si>
  <si>
    <t>Kruhové potrubí SPIRO z poz. Plech, D+M- běžné provedení, třída těsnosti A - DN225- včetně tvarovek,</t>
  </si>
  <si>
    <t>VZT.1.05a</t>
  </si>
  <si>
    <t>Kruhové potrubí SPIRO z poz. Plech, D+M- běžné provedení, třída těsnosti A - DN125- včetně tvarovek, , D+M</t>
  </si>
  <si>
    <t>VZT.1.07</t>
  </si>
  <si>
    <t>Ohebná hluktlumící hadice DN 125, D+M</t>
  </si>
  <si>
    <t>VZT.1.08</t>
  </si>
  <si>
    <t>Tepelná izolace tloušťky 40 mm, hlíníková folie - zaizolování po demontáži ventilátoru</t>
  </si>
  <si>
    <t>VZT.1.09</t>
  </si>
  <si>
    <t>Protipožární ucpávky dle specifikace PBŘ</t>
  </si>
  <si>
    <t>VZT.1.10</t>
  </si>
  <si>
    <t>Demontáž stávajího SPIRO potrubí do DN 250, popř. 4hr potrubí do rozměrů 500x500 vč. souvisejích, tvarovek, výdechů, kotvení apod.</t>
  </si>
  <si>
    <t>VZT.1.12</t>
  </si>
  <si>
    <t>Odvodů kondenzátu od stoupacích potrubí do kanalizace - dod. ZTI</t>
  </si>
  <si>
    <t>VZT.1.14</t>
  </si>
  <si>
    <t>Veškeré stavební práce související s demontáží a montáží VZT vč. finálních povrchových úprav  a, protiotřesových úprav - dodávka stavby</t>
  </si>
  <si>
    <t>VZT.1.15</t>
  </si>
  <si>
    <t>Podřezání dveří o výšce 3-5 mm - dodávka stavby</t>
  </si>
  <si>
    <t>VZT.1.16</t>
  </si>
  <si>
    <t>Silové napájení ventilátorů a digestoří vč. ovládání (viz. tabulka zařízení) - dod. profese ELE</t>
  </si>
  <si>
    <t>000.1</t>
  </si>
  <si>
    <t>Montážní materiál a spojovací materiál</t>
  </si>
  <si>
    <t>000.2</t>
  </si>
  <si>
    <t>Těsnící materiál</t>
  </si>
  <si>
    <t>000.4</t>
  </si>
  <si>
    <t>000.6</t>
  </si>
  <si>
    <t>KoordinačnÍ činnost a náklady spojené s koordinácí</t>
  </si>
  <si>
    <t>000.7</t>
  </si>
  <si>
    <t>Zkušební a revizní úkony, zaregulování systému, zaškolení obsluhy</t>
  </si>
  <si>
    <t>000.8</t>
  </si>
  <si>
    <t>Koordinační práce s ostatními profesemi</t>
  </si>
  <si>
    <t>000.9</t>
  </si>
  <si>
    <t>Náklady na dopravu materiálu</t>
  </si>
  <si>
    <t>OPN</t>
  </si>
  <si>
    <t>POL13_0</t>
  </si>
  <si>
    <t>000.10</t>
  </si>
  <si>
    <t>Vnitrostaveništní doprava (přesuny montováného a demontovaného materiálu po patrech budovy)</t>
  </si>
  <si>
    <t>000.11</t>
  </si>
  <si>
    <t>Předávací a výrobní dokumentace</t>
  </si>
  <si>
    <t>000.12</t>
  </si>
  <si>
    <t>Dokumentace skutečného provedení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</si>
</sst>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E21" sqref="AE21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3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SUMIF(F52:F89,A16,I52:I89)+SUMIF(F52:F89,"PSU",I52:I89)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SUMIF(F52:F89,A17,I52:I89)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SUMIF(F52:F89,A18,I52:I89)</f>
        <v>0</v>
      </c>
      <c r="J18" s="85"/>
    </row>
    <row r="19" spans="1:10" ht="23.25" customHeight="1" x14ac:dyDescent="0.2">
      <c r="A19" s="194" t="s">
        <v>133</v>
      </c>
      <c r="B19" s="38" t="s">
        <v>29</v>
      </c>
      <c r="C19" s="62"/>
      <c r="D19" s="63"/>
      <c r="E19" s="83"/>
      <c r="F19" s="84"/>
      <c r="G19" s="83"/>
      <c r="H19" s="84"/>
      <c r="I19" s="83">
        <f>SUMIF(F52:F89,A19,I52:I89)</f>
        <v>0</v>
      </c>
      <c r="J19" s="85"/>
    </row>
    <row r="20" spans="1:10" ht="23.25" customHeight="1" x14ac:dyDescent="0.2">
      <c r="A20" s="194" t="s">
        <v>134</v>
      </c>
      <c r="B20" s="38" t="s">
        <v>30</v>
      </c>
      <c r="C20" s="62"/>
      <c r="D20" s="63"/>
      <c r="E20" s="83"/>
      <c r="F20" s="84"/>
      <c r="G20" s="83"/>
      <c r="H20" s="84"/>
      <c r="I20" s="83">
        <f>SUMIF(F52:F89,A20,I52:I89)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D.1.4.0 Pol'!AE199+'01 D.1.4.1 Pol'!AE189+'01 D.1.4.2 Pol'!AE42+'01 D.1.4.3 Pol'!AE36</f>
        <v>0</v>
      </c>
      <c r="G39" s="147">
        <f>'01 D.1.4.0 Pol'!AF199+'01 D.1.4.1 Pol'!AF189+'01 D.1.4.2 Pol'!AF42+'01 D.1.4.3 Pol'!AF36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'01 D.1.4.0 Pol'!AE199+'01 D.1.4.1 Pol'!AE189+'01 D.1.4.2 Pol'!AE42+'01 D.1.4.3 Pol'!AE36</f>
        <v>0</v>
      </c>
      <c r="G40" s="153">
        <f>'01 D.1.4.0 Pol'!AF199+'01 D.1.4.1 Pol'!AF189+'01 D.1.4.2 Pol'!AF42+'01 D.1.4.3 Pol'!AF36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48</v>
      </c>
      <c r="C41" s="145" t="s">
        <v>49</v>
      </c>
      <c r="D41" s="145"/>
      <c r="E41" s="145"/>
      <c r="F41" s="156">
        <f>'01 D.1.4.0 Pol'!AE199</f>
        <v>0</v>
      </c>
      <c r="G41" s="148">
        <f>'01 D.1.4.0 Pol'!AF199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'01 D.1.4.1 Pol'!AE189</f>
        <v>0</v>
      </c>
      <c r="G42" s="148">
        <f>'01 D.1.4.1 Pol'!AF189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'01 D.1.4.2 Pol'!AE42</f>
        <v>0</v>
      </c>
      <c r="G43" s="148">
        <f>'01 D.1.4.2 Pol'!AF42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'01 D.1.4.3 Pol'!AE36</f>
        <v>0</v>
      </c>
      <c r="G44" s="148">
        <f>'01 D.1.4.3 Pol'!AF36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/>
      <c r="B45" s="157" t="s">
        <v>56</v>
      </c>
      <c r="C45" s="158"/>
      <c r="D45" s="158"/>
      <c r="E45" s="159"/>
      <c r="F45" s="160">
        <f>SUMIF(A39:A44,"=1",F39:F44)</f>
        <v>0</v>
      </c>
      <c r="G45" s="161">
        <f>SUMIF(A39:A44,"=1",G39:G44)</f>
        <v>0</v>
      </c>
      <c r="H45" s="161">
        <f>SUMIF(A39:A44,"=1",H39:H44)</f>
        <v>0</v>
      </c>
      <c r="I45" s="161">
        <f>SUMIF(A39:A44,"=1",I39:I44)</f>
        <v>0</v>
      </c>
      <c r="J45" s="162">
        <f>SUMIF(A39:A44,"=1",J39:J44)</f>
        <v>0</v>
      </c>
    </row>
    <row r="49" spans="1:10" ht="15.75" x14ac:dyDescent="0.25">
      <c r="B49" s="173" t="s">
        <v>58</v>
      </c>
    </row>
    <row r="51" spans="1:10" ht="25.5" customHeight="1" x14ac:dyDescent="0.2">
      <c r="A51" s="175"/>
      <c r="B51" s="178" t="s">
        <v>18</v>
      </c>
      <c r="C51" s="178" t="s">
        <v>6</v>
      </c>
      <c r="D51" s="179"/>
      <c r="E51" s="179"/>
      <c r="F51" s="180" t="s">
        <v>59</v>
      </c>
      <c r="G51" s="180"/>
      <c r="H51" s="180"/>
      <c r="I51" s="180" t="s">
        <v>31</v>
      </c>
      <c r="J51" s="180" t="s">
        <v>0</v>
      </c>
    </row>
    <row r="52" spans="1:10" ht="36.75" customHeight="1" x14ac:dyDescent="0.2">
      <c r="A52" s="176"/>
      <c r="B52" s="181" t="s">
        <v>60</v>
      </c>
      <c r="C52" s="182" t="s">
        <v>61</v>
      </c>
      <c r="D52" s="183"/>
      <c r="E52" s="183"/>
      <c r="F52" s="190" t="s">
        <v>26</v>
      </c>
      <c r="G52" s="191"/>
      <c r="H52" s="191"/>
      <c r="I52" s="191">
        <f>'01 D.1.4.2 Pol'!G27</f>
        <v>0</v>
      </c>
      <c r="J52" s="187" t="str">
        <f>IF(I90=0,"",I52/I90*100)</f>
        <v/>
      </c>
    </row>
    <row r="53" spans="1:10" ht="36.75" customHeight="1" x14ac:dyDescent="0.2">
      <c r="A53" s="176"/>
      <c r="B53" s="181" t="s">
        <v>62</v>
      </c>
      <c r="C53" s="182" t="s">
        <v>63</v>
      </c>
      <c r="D53" s="183"/>
      <c r="E53" s="183"/>
      <c r="F53" s="190" t="s">
        <v>26</v>
      </c>
      <c r="G53" s="191"/>
      <c r="H53" s="191"/>
      <c r="I53" s="191">
        <f>'01 D.1.4.2 Pol'!G32</f>
        <v>0</v>
      </c>
      <c r="J53" s="187" t="str">
        <f>IF(I90=0,"",I53/I90*100)</f>
        <v/>
      </c>
    </row>
    <row r="54" spans="1:10" ht="36.75" customHeight="1" x14ac:dyDescent="0.2">
      <c r="A54" s="176"/>
      <c r="B54" s="181" t="s">
        <v>64</v>
      </c>
      <c r="C54" s="182" t="s">
        <v>65</v>
      </c>
      <c r="D54" s="183"/>
      <c r="E54" s="183"/>
      <c r="F54" s="190" t="s">
        <v>26</v>
      </c>
      <c r="G54" s="191"/>
      <c r="H54" s="191"/>
      <c r="I54" s="191">
        <f>'01 D.1.4.2 Pol'!G34</f>
        <v>0</v>
      </c>
      <c r="J54" s="187" t="str">
        <f>IF(I90=0,"",I54/I90*100)</f>
        <v/>
      </c>
    </row>
    <row r="55" spans="1:10" ht="36.75" customHeight="1" x14ac:dyDescent="0.2">
      <c r="A55" s="176"/>
      <c r="B55" s="181" t="s">
        <v>66</v>
      </c>
      <c r="C55" s="182" t="s">
        <v>67</v>
      </c>
      <c r="D55" s="183"/>
      <c r="E55" s="183"/>
      <c r="F55" s="190" t="s">
        <v>26</v>
      </c>
      <c r="G55" s="191"/>
      <c r="H55" s="191"/>
      <c r="I55" s="191">
        <f>'01 D.1.4.2 Pol'!G36</f>
        <v>0</v>
      </c>
      <c r="J55" s="187" t="str">
        <f>IF(I90=0,"",I55/I90*100)</f>
        <v/>
      </c>
    </row>
    <row r="56" spans="1:10" ht="36.75" customHeight="1" x14ac:dyDescent="0.2">
      <c r="A56" s="176"/>
      <c r="B56" s="181" t="s">
        <v>68</v>
      </c>
      <c r="C56" s="182" t="s">
        <v>69</v>
      </c>
      <c r="D56" s="183"/>
      <c r="E56" s="183"/>
      <c r="F56" s="190" t="s">
        <v>26</v>
      </c>
      <c r="G56" s="191"/>
      <c r="H56" s="191"/>
      <c r="I56" s="191">
        <f>'01 D.1.4.3 Pol'!G24</f>
        <v>0</v>
      </c>
      <c r="J56" s="187" t="str">
        <f>IF(I90=0,"",I56/I90*100)</f>
        <v/>
      </c>
    </row>
    <row r="57" spans="1:10" ht="36.75" customHeight="1" x14ac:dyDescent="0.2">
      <c r="A57" s="176"/>
      <c r="B57" s="181" t="s">
        <v>70</v>
      </c>
      <c r="C57" s="182" t="s">
        <v>71</v>
      </c>
      <c r="D57" s="183"/>
      <c r="E57" s="183"/>
      <c r="F57" s="190" t="s">
        <v>26</v>
      </c>
      <c r="G57" s="191"/>
      <c r="H57" s="191"/>
      <c r="I57" s="191">
        <f>'01 D.1.4.0 Pol'!G8</f>
        <v>0</v>
      </c>
      <c r="J57" s="187" t="str">
        <f>IF(I90=0,"",I57/I90*100)</f>
        <v/>
      </c>
    </row>
    <row r="58" spans="1:10" ht="36.75" customHeight="1" x14ac:dyDescent="0.2">
      <c r="A58" s="176"/>
      <c r="B58" s="181" t="s">
        <v>72</v>
      </c>
      <c r="C58" s="182" t="s">
        <v>73</v>
      </c>
      <c r="D58" s="183"/>
      <c r="E58" s="183"/>
      <c r="F58" s="190" t="s">
        <v>26</v>
      </c>
      <c r="G58" s="191"/>
      <c r="H58" s="191"/>
      <c r="I58" s="191">
        <f>'01 D.1.4.0 Pol'!G16</f>
        <v>0</v>
      </c>
      <c r="J58" s="187" t="str">
        <f>IF(I90=0,"",I58/I90*100)</f>
        <v/>
      </c>
    </row>
    <row r="59" spans="1:10" ht="36.75" customHeight="1" x14ac:dyDescent="0.2">
      <c r="A59" s="176"/>
      <c r="B59" s="181" t="s">
        <v>74</v>
      </c>
      <c r="C59" s="182" t="s">
        <v>75</v>
      </c>
      <c r="D59" s="183"/>
      <c r="E59" s="183"/>
      <c r="F59" s="190" t="s">
        <v>26</v>
      </c>
      <c r="G59" s="191"/>
      <c r="H59" s="191"/>
      <c r="I59" s="191">
        <f>'01 D.1.4.0 Pol'!G21</f>
        <v>0</v>
      </c>
      <c r="J59" s="187" t="str">
        <f>IF(I90=0,"",I59/I90*100)</f>
        <v/>
      </c>
    </row>
    <row r="60" spans="1:10" ht="36.75" customHeight="1" x14ac:dyDescent="0.2">
      <c r="A60" s="176"/>
      <c r="B60" s="181" t="s">
        <v>76</v>
      </c>
      <c r="C60" s="182" t="s">
        <v>77</v>
      </c>
      <c r="D60" s="183"/>
      <c r="E60" s="183"/>
      <c r="F60" s="190" t="s">
        <v>26</v>
      </c>
      <c r="G60" s="191"/>
      <c r="H60" s="191"/>
      <c r="I60" s="191">
        <f>'01 D.1.4.0 Pol'!G23</f>
        <v>0</v>
      </c>
      <c r="J60" s="187" t="str">
        <f>IF(I90=0,"",I60/I90*100)</f>
        <v/>
      </c>
    </row>
    <row r="61" spans="1:10" ht="36.75" customHeight="1" x14ac:dyDescent="0.2">
      <c r="A61" s="176"/>
      <c r="B61" s="181" t="s">
        <v>78</v>
      </c>
      <c r="C61" s="182" t="s">
        <v>79</v>
      </c>
      <c r="D61" s="183"/>
      <c r="E61" s="183"/>
      <c r="F61" s="190" t="s">
        <v>26</v>
      </c>
      <c r="G61" s="191"/>
      <c r="H61" s="191"/>
      <c r="I61" s="191">
        <f>'01 D.1.4.0 Pol'!G30</f>
        <v>0</v>
      </c>
      <c r="J61" s="187" t="str">
        <f>IF(I90=0,"",I61/I90*100)</f>
        <v/>
      </c>
    </row>
    <row r="62" spans="1:10" ht="36.75" customHeight="1" x14ac:dyDescent="0.2">
      <c r="A62" s="176"/>
      <c r="B62" s="181" t="s">
        <v>80</v>
      </c>
      <c r="C62" s="182" t="s">
        <v>81</v>
      </c>
      <c r="D62" s="183"/>
      <c r="E62" s="183"/>
      <c r="F62" s="190" t="s">
        <v>26</v>
      </c>
      <c r="G62" s="191"/>
      <c r="H62" s="191"/>
      <c r="I62" s="191">
        <f>'01 D.1.4.0 Pol'!G40</f>
        <v>0</v>
      </c>
      <c r="J62" s="187" t="str">
        <f>IF(I90=0,"",I62/I90*100)</f>
        <v/>
      </c>
    </row>
    <row r="63" spans="1:10" ht="36.75" customHeight="1" x14ac:dyDescent="0.2">
      <c r="A63" s="176"/>
      <c r="B63" s="181" t="s">
        <v>82</v>
      </c>
      <c r="C63" s="182" t="s">
        <v>83</v>
      </c>
      <c r="D63" s="183"/>
      <c r="E63" s="183"/>
      <c r="F63" s="190" t="s">
        <v>26</v>
      </c>
      <c r="G63" s="191"/>
      <c r="H63" s="191"/>
      <c r="I63" s="191">
        <f>'01 D.1.4.1 Pol'!G163</f>
        <v>0</v>
      </c>
      <c r="J63" s="187" t="str">
        <f>IF(I90=0,"",I63/I90*100)</f>
        <v/>
      </c>
    </row>
    <row r="64" spans="1:10" ht="36.75" customHeight="1" x14ac:dyDescent="0.2">
      <c r="A64" s="176"/>
      <c r="B64" s="181" t="s">
        <v>84</v>
      </c>
      <c r="C64" s="182" t="s">
        <v>85</v>
      </c>
      <c r="D64" s="183"/>
      <c r="E64" s="183"/>
      <c r="F64" s="190" t="s">
        <v>26</v>
      </c>
      <c r="G64" s="191"/>
      <c r="H64" s="191"/>
      <c r="I64" s="191">
        <f>'01 D.1.4.0 Pol'!G47</f>
        <v>0</v>
      </c>
      <c r="J64" s="187" t="str">
        <f>IF(I90=0,"",I64/I90*100)</f>
        <v/>
      </c>
    </row>
    <row r="65" spans="1:10" ht="36.75" customHeight="1" x14ac:dyDescent="0.2">
      <c r="A65" s="176"/>
      <c r="B65" s="181" t="s">
        <v>86</v>
      </c>
      <c r="C65" s="182" t="s">
        <v>87</v>
      </c>
      <c r="D65" s="183"/>
      <c r="E65" s="183"/>
      <c r="F65" s="190" t="s">
        <v>26</v>
      </c>
      <c r="G65" s="191"/>
      <c r="H65" s="191"/>
      <c r="I65" s="191">
        <f>'01 D.1.4.0 Pol'!G51</f>
        <v>0</v>
      </c>
      <c r="J65" s="187" t="str">
        <f>IF(I90=0,"",I65/I90*100)</f>
        <v/>
      </c>
    </row>
    <row r="66" spans="1:10" ht="36.75" customHeight="1" x14ac:dyDescent="0.2">
      <c r="A66" s="176"/>
      <c r="B66" s="181" t="s">
        <v>88</v>
      </c>
      <c r="C66" s="182" t="s">
        <v>89</v>
      </c>
      <c r="D66" s="183"/>
      <c r="E66" s="183"/>
      <c r="F66" s="190" t="s">
        <v>26</v>
      </c>
      <c r="G66" s="191"/>
      <c r="H66" s="191"/>
      <c r="I66" s="191">
        <f>'01 D.1.4.0 Pol'!G60+'01 D.1.4.1 Pol'!G165</f>
        <v>0</v>
      </c>
      <c r="J66" s="187" t="str">
        <f>IF(I90=0,"",I66/I90*100)</f>
        <v/>
      </c>
    </row>
    <row r="67" spans="1:10" ht="36.75" customHeight="1" x14ac:dyDescent="0.2">
      <c r="A67" s="176"/>
      <c r="B67" s="181" t="s">
        <v>90</v>
      </c>
      <c r="C67" s="182" t="s">
        <v>91</v>
      </c>
      <c r="D67" s="183"/>
      <c r="E67" s="183"/>
      <c r="F67" s="190" t="s">
        <v>26</v>
      </c>
      <c r="G67" s="191"/>
      <c r="H67" s="191"/>
      <c r="I67" s="191">
        <f>'01 D.1.4.0 Pol'!G97</f>
        <v>0</v>
      </c>
      <c r="J67" s="187" t="str">
        <f>IF(I90=0,"",I67/I90*100)</f>
        <v/>
      </c>
    </row>
    <row r="68" spans="1:10" ht="36.75" customHeight="1" x14ac:dyDescent="0.2">
      <c r="A68" s="176"/>
      <c r="B68" s="181" t="s">
        <v>92</v>
      </c>
      <c r="C68" s="182" t="s">
        <v>93</v>
      </c>
      <c r="D68" s="183"/>
      <c r="E68" s="183"/>
      <c r="F68" s="190" t="s">
        <v>26</v>
      </c>
      <c r="G68" s="191"/>
      <c r="H68" s="191"/>
      <c r="I68" s="191">
        <f>'01 D.1.4.3 Pol'!G8</f>
        <v>0</v>
      </c>
      <c r="J68" s="187" t="str">
        <f>IF(I90=0,"",I68/I90*100)</f>
        <v/>
      </c>
    </row>
    <row r="69" spans="1:10" ht="36.75" customHeight="1" x14ac:dyDescent="0.2">
      <c r="A69" s="176"/>
      <c r="B69" s="181" t="s">
        <v>94</v>
      </c>
      <c r="C69" s="182" t="s">
        <v>95</v>
      </c>
      <c r="D69" s="183"/>
      <c r="E69" s="183"/>
      <c r="F69" s="190" t="s">
        <v>27</v>
      </c>
      <c r="G69" s="191"/>
      <c r="H69" s="191"/>
      <c r="I69" s="191">
        <f>'01 D.1.4.1 Pol'!G8</f>
        <v>0</v>
      </c>
      <c r="J69" s="187" t="str">
        <f>IF(I90=0,"",I69/I90*100)</f>
        <v/>
      </c>
    </row>
    <row r="70" spans="1:10" ht="36.75" customHeight="1" x14ac:dyDescent="0.2">
      <c r="A70" s="176"/>
      <c r="B70" s="181" t="s">
        <v>96</v>
      </c>
      <c r="C70" s="182" t="s">
        <v>97</v>
      </c>
      <c r="D70" s="183"/>
      <c r="E70" s="183"/>
      <c r="F70" s="190" t="s">
        <v>27</v>
      </c>
      <c r="G70" s="191"/>
      <c r="H70" s="191"/>
      <c r="I70" s="191">
        <f>'01 D.1.4.1 Pol'!G38</f>
        <v>0</v>
      </c>
      <c r="J70" s="187" t="str">
        <f>IF(I90=0,"",I70/I90*100)</f>
        <v/>
      </c>
    </row>
    <row r="71" spans="1:10" ht="36.75" customHeight="1" x14ac:dyDescent="0.2">
      <c r="A71" s="176"/>
      <c r="B71" s="181" t="s">
        <v>98</v>
      </c>
      <c r="C71" s="182" t="s">
        <v>99</v>
      </c>
      <c r="D71" s="183"/>
      <c r="E71" s="183"/>
      <c r="F71" s="190" t="s">
        <v>27</v>
      </c>
      <c r="G71" s="191"/>
      <c r="H71" s="191"/>
      <c r="I71" s="191">
        <f>'01 D.1.4.1 Pol'!G47</f>
        <v>0</v>
      </c>
      <c r="J71" s="187" t="str">
        <f>IF(I90=0,"",I71/I90*100)</f>
        <v/>
      </c>
    </row>
    <row r="72" spans="1:10" ht="36.75" customHeight="1" x14ac:dyDescent="0.2">
      <c r="A72" s="176"/>
      <c r="B72" s="181" t="s">
        <v>100</v>
      </c>
      <c r="C72" s="182" t="s">
        <v>101</v>
      </c>
      <c r="D72" s="183"/>
      <c r="E72" s="183"/>
      <c r="F72" s="190" t="s">
        <v>27</v>
      </c>
      <c r="G72" s="191"/>
      <c r="H72" s="191"/>
      <c r="I72" s="191">
        <f>'01 D.1.4.1 Pol'!G51</f>
        <v>0</v>
      </c>
      <c r="J72" s="187" t="str">
        <f>IF(I90=0,"",I72/I90*100)</f>
        <v/>
      </c>
    </row>
    <row r="73" spans="1:10" ht="36.75" customHeight="1" x14ac:dyDescent="0.2">
      <c r="A73" s="176"/>
      <c r="B73" s="181" t="s">
        <v>102</v>
      </c>
      <c r="C73" s="182" t="s">
        <v>103</v>
      </c>
      <c r="D73" s="183"/>
      <c r="E73" s="183"/>
      <c r="F73" s="190" t="s">
        <v>27</v>
      </c>
      <c r="G73" s="191"/>
      <c r="H73" s="191"/>
      <c r="I73" s="191">
        <f>'01 D.1.4.1 Pol'!G82</f>
        <v>0</v>
      </c>
      <c r="J73" s="187" t="str">
        <f>IF(I90=0,"",I73/I90*100)</f>
        <v/>
      </c>
    </row>
    <row r="74" spans="1:10" ht="36.75" customHeight="1" x14ac:dyDescent="0.2">
      <c r="A74" s="176"/>
      <c r="B74" s="181" t="s">
        <v>104</v>
      </c>
      <c r="C74" s="182" t="s">
        <v>105</v>
      </c>
      <c r="D74" s="183"/>
      <c r="E74" s="183"/>
      <c r="F74" s="190" t="s">
        <v>27</v>
      </c>
      <c r="G74" s="191"/>
      <c r="H74" s="191"/>
      <c r="I74" s="191">
        <f>'01 D.1.4.0 Pol'!G99+'01 D.1.4.1 Pol'!G114</f>
        <v>0</v>
      </c>
      <c r="J74" s="187" t="str">
        <f>IF(I90=0,"",I74/I90*100)</f>
        <v/>
      </c>
    </row>
    <row r="75" spans="1:10" ht="36.75" customHeight="1" x14ac:dyDescent="0.2">
      <c r="A75" s="176"/>
      <c r="B75" s="181" t="s">
        <v>106</v>
      </c>
      <c r="C75" s="182" t="s">
        <v>107</v>
      </c>
      <c r="D75" s="183"/>
      <c r="E75" s="183"/>
      <c r="F75" s="190" t="s">
        <v>27</v>
      </c>
      <c r="G75" s="191"/>
      <c r="H75" s="191"/>
      <c r="I75" s="191">
        <f>'01 D.1.4.1 Pol'!G137</f>
        <v>0</v>
      </c>
      <c r="J75" s="187" t="str">
        <f>IF(I90=0,"",I75/I90*100)</f>
        <v/>
      </c>
    </row>
    <row r="76" spans="1:10" ht="36.75" customHeight="1" x14ac:dyDescent="0.2">
      <c r="A76" s="176"/>
      <c r="B76" s="181" t="s">
        <v>108</v>
      </c>
      <c r="C76" s="182" t="s">
        <v>109</v>
      </c>
      <c r="D76" s="183"/>
      <c r="E76" s="183"/>
      <c r="F76" s="190" t="s">
        <v>27</v>
      </c>
      <c r="G76" s="191"/>
      <c r="H76" s="191"/>
      <c r="I76" s="191">
        <f>'01 D.1.4.1 Pol'!G141</f>
        <v>0</v>
      </c>
      <c r="J76" s="187" t="str">
        <f>IF(I90=0,"",I76/I90*100)</f>
        <v/>
      </c>
    </row>
    <row r="77" spans="1:10" ht="36.75" customHeight="1" x14ac:dyDescent="0.2">
      <c r="A77" s="176"/>
      <c r="B77" s="181" t="s">
        <v>110</v>
      </c>
      <c r="C77" s="182" t="s">
        <v>111</v>
      </c>
      <c r="D77" s="183"/>
      <c r="E77" s="183"/>
      <c r="F77" s="190" t="s">
        <v>27</v>
      </c>
      <c r="G77" s="191"/>
      <c r="H77" s="191"/>
      <c r="I77" s="191">
        <f>'01 D.1.4.0 Pol'!G101+'01 D.1.4.1 Pol'!G146</f>
        <v>0</v>
      </c>
      <c r="J77" s="187" t="str">
        <f>IF(I90=0,"",I77/I90*100)</f>
        <v/>
      </c>
    </row>
    <row r="78" spans="1:10" ht="36.75" customHeight="1" x14ac:dyDescent="0.2">
      <c r="A78" s="176"/>
      <c r="B78" s="181" t="s">
        <v>112</v>
      </c>
      <c r="C78" s="182" t="s">
        <v>113</v>
      </c>
      <c r="D78" s="183"/>
      <c r="E78" s="183"/>
      <c r="F78" s="190" t="s">
        <v>27</v>
      </c>
      <c r="G78" s="191"/>
      <c r="H78" s="191"/>
      <c r="I78" s="191">
        <f>'01 D.1.4.0 Pol'!G103</f>
        <v>0</v>
      </c>
      <c r="J78" s="187" t="str">
        <f>IF(I90=0,"",I78/I90*100)</f>
        <v/>
      </c>
    </row>
    <row r="79" spans="1:10" ht="36.75" customHeight="1" x14ac:dyDescent="0.2">
      <c r="A79" s="176"/>
      <c r="B79" s="181" t="s">
        <v>114</v>
      </c>
      <c r="C79" s="182" t="s">
        <v>115</v>
      </c>
      <c r="D79" s="183"/>
      <c r="E79" s="183"/>
      <c r="F79" s="190" t="s">
        <v>27</v>
      </c>
      <c r="G79" s="191"/>
      <c r="H79" s="191"/>
      <c r="I79" s="191">
        <f>'01 D.1.4.1 Pol'!G155</f>
        <v>0</v>
      </c>
      <c r="J79" s="187" t="str">
        <f>IF(I90=0,"",I79/I90*100)</f>
        <v/>
      </c>
    </row>
    <row r="80" spans="1:10" ht="36.75" customHeight="1" x14ac:dyDescent="0.2">
      <c r="A80" s="176"/>
      <c r="B80" s="181" t="s">
        <v>116</v>
      </c>
      <c r="C80" s="182" t="s">
        <v>117</v>
      </c>
      <c r="D80" s="183"/>
      <c r="E80" s="183"/>
      <c r="F80" s="190" t="s">
        <v>27</v>
      </c>
      <c r="G80" s="191"/>
      <c r="H80" s="191"/>
      <c r="I80" s="191">
        <f>'01 D.1.4.0 Pol'!G109</f>
        <v>0</v>
      </c>
      <c r="J80" s="187" t="str">
        <f>IF(I90=0,"",I80/I90*100)</f>
        <v/>
      </c>
    </row>
    <row r="81" spans="1:10" ht="36.75" customHeight="1" x14ac:dyDescent="0.2">
      <c r="A81" s="176"/>
      <c r="B81" s="181" t="s">
        <v>118</v>
      </c>
      <c r="C81" s="182" t="s">
        <v>119</v>
      </c>
      <c r="D81" s="183"/>
      <c r="E81" s="183"/>
      <c r="F81" s="190" t="s">
        <v>27</v>
      </c>
      <c r="G81" s="191"/>
      <c r="H81" s="191"/>
      <c r="I81" s="191">
        <f>'01 D.1.4.0 Pol'!G119</f>
        <v>0</v>
      </c>
      <c r="J81" s="187" t="str">
        <f>IF(I90=0,"",I81/I90*100)</f>
        <v/>
      </c>
    </row>
    <row r="82" spans="1:10" ht="36.75" customHeight="1" x14ac:dyDescent="0.2">
      <c r="A82" s="176"/>
      <c r="B82" s="181" t="s">
        <v>120</v>
      </c>
      <c r="C82" s="182" t="s">
        <v>121</v>
      </c>
      <c r="D82" s="183"/>
      <c r="E82" s="183"/>
      <c r="F82" s="190" t="s">
        <v>27</v>
      </c>
      <c r="G82" s="191"/>
      <c r="H82" s="191"/>
      <c r="I82" s="191">
        <f>'01 D.1.4.0 Pol'!G136</f>
        <v>0</v>
      </c>
      <c r="J82" s="187" t="str">
        <f>IF(I90=0,"",I82/I90*100)</f>
        <v/>
      </c>
    </row>
    <row r="83" spans="1:10" ht="36.75" customHeight="1" x14ac:dyDescent="0.2">
      <c r="A83" s="176"/>
      <c r="B83" s="181" t="s">
        <v>122</v>
      </c>
      <c r="C83" s="182" t="s">
        <v>123</v>
      </c>
      <c r="D83" s="183"/>
      <c r="E83" s="183"/>
      <c r="F83" s="190" t="s">
        <v>27</v>
      </c>
      <c r="G83" s="191"/>
      <c r="H83" s="191"/>
      <c r="I83" s="191">
        <f>'01 D.1.4.0 Pol'!G155</f>
        <v>0</v>
      </c>
      <c r="J83" s="187" t="str">
        <f>IF(I90=0,"",I83/I90*100)</f>
        <v/>
      </c>
    </row>
    <row r="84" spans="1:10" ht="36.75" customHeight="1" x14ac:dyDescent="0.2">
      <c r="A84" s="176"/>
      <c r="B84" s="181" t="s">
        <v>124</v>
      </c>
      <c r="C84" s="182" t="s">
        <v>125</v>
      </c>
      <c r="D84" s="183"/>
      <c r="E84" s="183"/>
      <c r="F84" s="190" t="s">
        <v>27</v>
      </c>
      <c r="G84" s="191"/>
      <c r="H84" s="191"/>
      <c r="I84" s="191">
        <f>'01 D.1.4.0 Pol'!G159</f>
        <v>0</v>
      </c>
      <c r="J84" s="187" t="str">
        <f>IF(I90=0,"",I84/I90*100)</f>
        <v/>
      </c>
    </row>
    <row r="85" spans="1:10" ht="36.75" customHeight="1" x14ac:dyDescent="0.2">
      <c r="A85" s="176"/>
      <c r="B85" s="181" t="s">
        <v>126</v>
      </c>
      <c r="C85" s="182" t="s">
        <v>127</v>
      </c>
      <c r="D85" s="183"/>
      <c r="E85" s="183"/>
      <c r="F85" s="190" t="s">
        <v>27</v>
      </c>
      <c r="G85" s="191"/>
      <c r="H85" s="191"/>
      <c r="I85" s="191">
        <f>'01 D.1.4.0 Pol'!G174</f>
        <v>0</v>
      </c>
      <c r="J85" s="187" t="str">
        <f>IF(I90=0,"",I85/I90*100)</f>
        <v/>
      </c>
    </row>
    <row r="86" spans="1:10" ht="36.75" customHeight="1" x14ac:dyDescent="0.2">
      <c r="A86" s="176"/>
      <c r="B86" s="181" t="s">
        <v>128</v>
      </c>
      <c r="C86" s="182" t="s">
        <v>129</v>
      </c>
      <c r="D86" s="183"/>
      <c r="E86" s="183"/>
      <c r="F86" s="190" t="s">
        <v>28</v>
      </c>
      <c r="G86" s="191"/>
      <c r="H86" s="191"/>
      <c r="I86" s="191">
        <f>'01 D.1.4.2 Pol'!G8</f>
        <v>0</v>
      </c>
      <c r="J86" s="187" t="str">
        <f>IF(I90=0,"",I86/I90*100)</f>
        <v/>
      </c>
    </row>
    <row r="87" spans="1:10" ht="36.75" customHeight="1" x14ac:dyDescent="0.2">
      <c r="A87" s="176"/>
      <c r="B87" s="181" t="s">
        <v>130</v>
      </c>
      <c r="C87" s="182" t="s">
        <v>131</v>
      </c>
      <c r="D87" s="183"/>
      <c r="E87" s="183"/>
      <c r="F87" s="190" t="s">
        <v>132</v>
      </c>
      <c r="G87" s="191"/>
      <c r="H87" s="191"/>
      <c r="I87" s="191">
        <f>'01 D.1.4.0 Pol'!G183</f>
        <v>0</v>
      </c>
      <c r="J87" s="187" t="str">
        <f>IF(I90=0,"",I87/I90*100)</f>
        <v/>
      </c>
    </row>
    <row r="88" spans="1:10" ht="36.75" customHeight="1" x14ac:dyDescent="0.2">
      <c r="A88" s="176"/>
      <c r="B88" s="181" t="s">
        <v>133</v>
      </c>
      <c r="C88" s="182" t="s">
        <v>29</v>
      </c>
      <c r="D88" s="183"/>
      <c r="E88" s="183"/>
      <c r="F88" s="190" t="s">
        <v>133</v>
      </c>
      <c r="G88" s="191"/>
      <c r="H88" s="191"/>
      <c r="I88" s="191">
        <f>'01 D.1.4.0 Pol'!G191+'01 D.1.4.1 Pol'!G185</f>
        <v>0</v>
      </c>
      <c r="J88" s="187" t="str">
        <f>IF(I90=0,"",I88/I90*100)</f>
        <v/>
      </c>
    </row>
    <row r="89" spans="1:10" ht="36.75" customHeight="1" x14ac:dyDescent="0.2">
      <c r="A89" s="176"/>
      <c r="B89" s="181" t="s">
        <v>134</v>
      </c>
      <c r="C89" s="182" t="s">
        <v>30</v>
      </c>
      <c r="D89" s="183"/>
      <c r="E89" s="183"/>
      <c r="F89" s="190" t="s">
        <v>134</v>
      </c>
      <c r="G89" s="191"/>
      <c r="H89" s="191"/>
      <c r="I89" s="191">
        <f>'01 D.1.4.0 Pol'!G193+'01 D.1.4.1 Pol'!G180</f>
        <v>0</v>
      </c>
      <c r="J89" s="187" t="str">
        <f>IF(I90=0,"",I89/I90*100)</f>
        <v/>
      </c>
    </row>
    <row r="90" spans="1:10" ht="25.5" customHeight="1" x14ac:dyDescent="0.2">
      <c r="A90" s="177"/>
      <c r="B90" s="184" t="s">
        <v>1</v>
      </c>
      <c r="C90" s="185"/>
      <c r="D90" s="186"/>
      <c r="E90" s="186"/>
      <c r="F90" s="192"/>
      <c r="G90" s="193"/>
      <c r="H90" s="193"/>
      <c r="I90" s="193">
        <f>SUM(I52:I89)</f>
        <v>0</v>
      </c>
      <c r="J90" s="188">
        <f>SUM(J52:J89)</f>
        <v>0</v>
      </c>
    </row>
    <row r="91" spans="1:10" x14ac:dyDescent="0.2">
      <c r="F91" s="133"/>
      <c r="G91" s="133"/>
      <c r="H91" s="133"/>
      <c r="I91" s="133"/>
      <c r="J91" s="189"/>
    </row>
    <row r="92" spans="1:10" x14ac:dyDescent="0.2">
      <c r="F92" s="133"/>
      <c r="G92" s="133"/>
      <c r="H92" s="133"/>
      <c r="I92" s="133"/>
      <c r="J92" s="189"/>
    </row>
    <row r="93" spans="1:10" x14ac:dyDescent="0.2">
      <c r="F93" s="133"/>
      <c r="G93" s="133"/>
      <c r="H93" s="133"/>
      <c r="I93" s="133"/>
      <c r="J93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6"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B45:E45"/>
    <mergeCell ref="C52:E52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21539-FE4C-4899-AFBB-CA4A359291E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135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136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136</v>
      </c>
      <c r="AG3" t="s">
        <v>137</v>
      </c>
    </row>
    <row r="4" spans="1:60" ht="24.95" customHeight="1" x14ac:dyDescent="0.2">
      <c r="A4" s="200" t="s">
        <v>10</v>
      </c>
      <c r="B4" s="201" t="s">
        <v>48</v>
      </c>
      <c r="C4" s="202" t="s">
        <v>49</v>
      </c>
      <c r="D4" s="203"/>
      <c r="E4" s="203"/>
      <c r="F4" s="203"/>
      <c r="G4" s="204"/>
      <c r="AG4" t="s">
        <v>138</v>
      </c>
    </row>
    <row r="5" spans="1:60" x14ac:dyDescent="0.2">
      <c r="D5" s="10"/>
    </row>
    <row r="6" spans="1:60" ht="38.25" x14ac:dyDescent="0.2">
      <c r="A6" s="206" t="s">
        <v>139</v>
      </c>
      <c r="B6" s="208" t="s">
        <v>140</v>
      </c>
      <c r="C6" s="208" t="s">
        <v>141</v>
      </c>
      <c r="D6" s="207" t="s">
        <v>142</v>
      </c>
      <c r="E6" s="206" t="s">
        <v>143</v>
      </c>
      <c r="F6" s="205" t="s">
        <v>144</v>
      </c>
      <c r="G6" s="206" t="s">
        <v>31</v>
      </c>
      <c r="H6" s="209" t="s">
        <v>32</v>
      </c>
      <c r="I6" s="209" t="s">
        <v>145</v>
      </c>
      <c r="J6" s="209" t="s">
        <v>33</v>
      </c>
      <c r="K6" s="209" t="s">
        <v>146</v>
      </c>
      <c r="L6" s="209" t="s">
        <v>147</v>
      </c>
      <c r="M6" s="209" t="s">
        <v>148</v>
      </c>
      <c r="N6" s="209" t="s">
        <v>149</v>
      </c>
      <c r="O6" s="209" t="s">
        <v>150</v>
      </c>
      <c r="P6" s="209" t="s">
        <v>151</v>
      </c>
      <c r="Q6" s="209" t="s">
        <v>152</v>
      </c>
      <c r="R6" s="209" t="s">
        <v>153</v>
      </c>
      <c r="S6" s="209" t="s">
        <v>154</v>
      </c>
      <c r="T6" s="209" t="s">
        <v>155</v>
      </c>
      <c r="U6" s="209" t="s">
        <v>156</v>
      </c>
      <c r="V6" s="209" t="s">
        <v>157</v>
      </c>
      <c r="W6" s="209" t="s">
        <v>158</v>
      </c>
      <c r="X6" s="209" t="s">
        <v>159</v>
      </c>
      <c r="Y6" s="209" t="s">
        <v>160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161</v>
      </c>
      <c r="B8" s="238" t="s">
        <v>70</v>
      </c>
      <c r="C8" s="257" t="s">
        <v>71</v>
      </c>
      <c r="D8" s="239"/>
      <c r="E8" s="240"/>
      <c r="F8" s="241"/>
      <c r="G8" s="242">
        <f>SUMIF(AG9:AG15,"&lt;&gt;NOR",G9:G15)</f>
        <v>0</v>
      </c>
      <c r="H8" s="236"/>
      <c r="I8" s="236">
        <f>SUM(I9:I15)</f>
        <v>0</v>
      </c>
      <c r="J8" s="236"/>
      <c r="K8" s="236">
        <f>SUM(K9:K15)</f>
        <v>0</v>
      </c>
      <c r="L8" s="236"/>
      <c r="M8" s="236">
        <f>SUM(M9:M15)</f>
        <v>0</v>
      </c>
      <c r="N8" s="235"/>
      <c r="O8" s="235">
        <f>SUM(O9:O15)</f>
        <v>3.28</v>
      </c>
      <c r="P8" s="235"/>
      <c r="Q8" s="235">
        <f>SUM(Q9:Q15)</f>
        <v>0</v>
      </c>
      <c r="R8" s="236"/>
      <c r="S8" s="236"/>
      <c r="T8" s="236"/>
      <c r="U8" s="236"/>
      <c r="V8" s="236">
        <f>SUM(V9:V15)</f>
        <v>46.879999999999995</v>
      </c>
      <c r="W8" s="236"/>
      <c r="X8" s="236"/>
      <c r="Y8" s="236"/>
      <c r="AG8" t="s">
        <v>162</v>
      </c>
    </row>
    <row r="9" spans="1:60" outlineLevel="1" x14ac:dyDescent="0.2">
      <c r="A9" s="244">
        <v>1</v>
      </c>
      <c r="B9" s="245" t="s">
        <v>163</v>
      </c>
      <c r="C9" s="258" t="s">
        <v>164</v>
      </c>
      <c r="D9" s="246" t="s">
        <v>165</v>
      </c>
      <c r="E9" s="247">
        <v>45.247999999999998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5.7099999999999998E-2</v>
      </c>
      <c r="O9" s="230">
        <f>ROUND(E9*N9,2)</f>
        <v>2.58</v>
      </c>
      <c r="P9" s="230">
        <v>0</v>
      </c>
      <c r="Q9" s="230">
        <f>ROUND(E9*P9,2)</f>
        <v>0</v>
      </c>
      <c r="R9" s="231"/>
      <c r="S9" s="231" t="s">
        <v>166</v>
      </c>
      <c r="T9" s="231" t="s">
        <v>166</v>
      </c>
      <c r="U9" s="231">
        <v>0.51744999999999997</v>
      </c>
      <c r="V9" s="231">
        <f>ROUND(E9*U9,2)</f>
        <v>23.41</v>
      </c>
      <c r="W9" s="231"/>
      <c r="X9" s="231" t="s">
        <v>167</v>
      </c>
      <c r="Y9" s="231" t="s">
        <v>168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170</v>
      </c>
      <c r="D10" s="233"/>
      <c r="E10" s="234">
        <v>26.88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171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172</v>
      </c>
      <c r="D11" s="233"/>
      <c r="E11" s="234">
        <v>18.367999999999999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0"/>
      <c r="AA11" s="210"/>
      <c r="AB11" s="210"/>
      <c r="AC11" s="210"/>
      <c r="AD11" s="210"/>
      <c r="AE11" s="210"/>
      <c r="AF11" s="210"/>
      <c r="AG11" s="210" t="s">
        <v>171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2</v>
      </c>
      <c r="B12" s="245" t="s">
        <v>173</v>
      </c>
      <c r="C12" s="258" t="s">
        <v>174</v>
      </c>
      <c r="D12" s="246" t="s">
        <v>175</v>
      </c>
      <c r="E12" s="247">
        <v>105.8</v>
      </c>
      <c r="F12" s="248"/>
      <c r="G12" s="249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1.08E-3</v>
      </c>
      <c r="O12" s="230">
        <f>ROUND(E12*N12,2)</f>
        <v>0.11</v>
      </c>
      <c r="P12" s="230">
        <v>0</v>
      </c>
      <c r="Q12" s="230">
        <f>ROUND(E12*P12,2)</f>
        <v>0</v>
      </c>
      <c r="R12" s="231"/>
      <c r="S12" s="231" t="s">
        <v>166</v>
      </c>
      <c r="T12" s="231" t="s">
        <v>166</v>
      </c>
      <c r="U12" s="231">
        <v>0.16300000000000001</v>
      </c>
      <c r="V12" s="231">
        <f>ROUND(E12*U12,2)</f>
        <v>17.25</v>
      </c>
      <c r="W12" s="231"/>
      <c r="X12" s="231" t="s">
        <v>167</v>
      </c>
      <c r="Y12" s="231" t="s">
        <v>168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176</v>
      </c>
      <c r="D13" s="233"/>
      <c r="E13" s="234">
        <v>89.6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0"/>
      <c r="AA13" s="210"/>
      <c r="AB13" s="210"/>
      <c r="AC13" s="210"/>
      <c r="AD13" s="210"/>
      <c r="AE13" s="210"/>
      <c r="AF13" s="210"/>
      <c r="AG13" s="210" t="s">
        <v>171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177</v>
      </c>
      <c r="D14" s="233"/>
      <c r="E14" s="234">
        <v>16.2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171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3</v>
      </c>
      <c r="B15" s="251" t="s">
        <v>178</v>
      </c>
      <c r="C15" s="260" t="s">
        <v>179</v>
      </c>
      <c r="D15" s="252" t="s">
        <v>180</v>
      </c>
      <c r="E15" s="253">
        <v>8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7.392E-2</v>
      </c>
      <c r="O15" s="230">
        <f>ROUND(E15*N15,2)</f>
        <v>0.59</v>
      </c>
      <c r="P15" s="230">
        <v>0</v>
      </c>
      <c r="Q15" s="230">
        <f>ROUND(E15*P15,2)</f>
        <v>0</v>
      </c>
      <c r="R15" s="231"/>
      <c r="S15" s="231" t="s">
        <v>166</v>
      </c>
      <c r="T15" s="231" t="s">
        <v>181</v>
      </c>
      <c r="U15" s="231">
        <v>0.77700000000000002</v>
      </c>
      <c r="V15" s="231">
        <f>ROUND(E15*U15,2)</f>
        <v>6.22</v>
      </c>
      <c r="W15" s="231"/>
      <c r="X15" s="231" t="s">
        <v>167</v>
      </c>
      <c r="Y15" s="231" t="s">
        <v>168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37" t="s">
        <v>161</v>
      </c>
      <c r="B16" s="238" t="s">
        <v>72</v>
      </c>
      <c r="C16" s="257" t="s">
        <v>73</v>
      </c>
      <c r="D16" s="239"/>
      <c r="E16" s="240"/>
      <c r="F16" s="241"/>
      <c r="G16" s="242">
        <f>SUMIF(AG17:AG20,"&lt;&gt;NOR",G17:G20)</f>
        <v>0</v>
      </c>
      <c r="H16" s="236"/>
      <c r="I16" s="236">
        <f>SUM(I17:I20)</f>
        <v>0</v>
      </c>
      <c r="J16" s="236"/>
      <c r="K16" s="236">
        <f>SUM(K17:K20)</f>
        <v>0</v>
      </c>
      <c r="L16" s="236"/>
      <c r="M16" s="236">
        <f>SUM(M17:M20)</f>
        <v>0</v>
      </c>
      <c r="N16" s="235"/>
      <c r="O16" s="235">
        <f>SUM(O17:O20)</f>
        <v>0.43</v>
      </c>
      <c r="P16" s="235"/>
      <c r="Q16" s="235">
        <f>SUM(Q17:Q20)</f>
        <v>0</v>
      </c>
      <c r="R16" s="236"/>
      <c r="S16" s="236"/>
      <c r="T16" s="236"/>
      <c r="U16" s="236"/>
      <c r="V16" s="236">
        <f>SUM(V17:V20)</f>
        <v>15.95</v>
      </c>
      <c r="W16" s="236"/>
      <c r="X16" s="236"/>
      <c r="Y16" s="236"/>
      <c r="AG16" t="s">
        <v>162</v>
      </c>
    </row>
    <row r="17" spans="1:60" ht="22.5" outlineLevel="1" x14ac:dyDescent="0.2">
      <c r="A17" s="244">
        <v>4</v>
      </c>
      <c r="B17" s="245" t="s">
        <v>182</v>
      </c>
      <c r="C17" s="258" t="s">
        <v>183</v>
      </c>
      <c r="D17" s="246" t="s">
        <v>165</v>
      </c>
      <c r="E17" s="247">
        <v>7.28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12</v>
      </c>
      <c r="M17" s="231">
        <f>G17*(1+L17/100)</f>
        <v>0</v>
      </c>
      <c r="N17" s="230">
        <v>2.887E-2</v>
      </c>
      <c r="O17" s="230">
        <f>ROUND(E17*N17,2)</f>
        <v>0.21</v>
      </c>
      <c r="P17" s="230">
        <v>0</v>
      </c>
      <c r="Q17" s="230">
        <f>ROUND(E17*P17,2)</f>
        <v>0</v>
      </c>
      <c r="R17" s="231"/>
      <c r="S17" s="231" t="s">
        <v>166</v>
      </c>
      <c r="T17" s="231" t="s">
        <v>181</v>
      </c>
      <c r="U17" s="231">
        <v>1.0580000000000001</v>
      </c>
      <c r="V17" s="231">
        <f>ROUND(E17*U17,2)</f>
        <v>7.7</v>
      </c>
      <c r="W17" s="231"/>
      <c r="X17" s="231" t="s">
        <v>167</v>
      </c>
      <c r="Y17" s="231" t="s">
        <v>168</v>
      </c>
      <c r="Z17" s="210"/>
      <c r="AA17" s="210"/>
      <c r="AB17" s="210"/>
      <c r="AC17" s="210"/>
      <c r="AD17" s="210"/>
      <c r="AE17" s="210"/>
      <c r="AF17" s="210"/>
      <c r="AG17" s="210" t="s">
        <v>169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184</v>
      </c>
      <c r="D18" s="233"/>
      <c r="E18" s="234">
        <v>7.28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171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33.75" outlineLevel="1" x14ac:dyDescent="0.2">
      <c r="A19" s="244">
        <v>5</v>
      </c>
      <c r="B19" s="245" t="s">
        <v>185</v>
      </c>
      <c r="C19" s="258" t="s">
        <v>186</v>
      </c>
      <c r="D19" s="246" t="s">
        <v>165</v>
      </c>
      <c r="E19" s="247">
        <v>9.84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12</v>
      </c>
      <c r="M19" s="231">
        <f>G19*(1+L19/100)</f>
        <v>0</v>
      </c>
      <c r="N19" s="230">
        <v>2.265E-2</v>
      </c>
      <c r="O19" s="230">
        <f>ROUND(E19*N19,2)</f>
        <v>0.22</v>
      </c>
      <c r="P19" s="230">
        <v>0</v>
      </c>
      <c r="Q19" s="230">
        <f>ROUND(E19*P19,2)</f>
        <v>0</v>
      </c>
      <c r="R19" s="231"/>
      <c r="S19" s="231" t="s">
        <v>187</v>
      </c>
      <c r="T19" s="231" t="s">
        <v>166</v>
      </c>
      <c r="U19" s="231">
        <v>0.83848999999999996</v>
      </c>
      <c r="V19" s="231">
        <f>ROUND(E19*U19,2)</f>
        <v>8.25</v>
      </c>
      <c r="W19" s="231"/>
      <c r="X19" s="231" t="s">
        <v>167</v>
      </c>
      <c r="Y19" s="231" t="s">
        <v>168</v>
      </c>
      <c r="Z19" s="210"/>
      <c r="AA19" s="210"/>
      <c r="AB19" s="210"/>
      <c r="AC19" s="210"/>
      <c r="AD19" s="210"/>
      <c r="AE19" s="210"/>
      <c r="AF19" s="210"/>
      <c r="AG19" s="210" t="s">
        <v>169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188</v>
      </c>
      <c r="D20" s="233"/>
      <c r="E20" s="234">
        <v>9.84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171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7" t="s">
        <v>161</v>
      </c>
      <c r="B21" s="238" t="s">
        <v>74</v>
      </c>
      <c r="C21" s="257" t="s">
        <v>75</v>
      </c>
      <c r="D21" s="239"/>
      <c r="E21" s="240"/>
      <c r="F21" s="241"/>
      <c r="G21" s="242">
        <f>SUMIF(AG22:AG22,"&lt;&gt;NOR",G22:G22)</f>
        <v>0</v>
      </c>
      <c r="H21" s="236"/>
      <c r="I21" s="236">
        <f>SUM(I22:I22)</f>
        <v>0</v>
      </c>
      <c r="J21" s="236"/>
      <c r="K21" s="236">
        <f>SUM(K22:K22)</f>
        <v>0</v>
      </c>
      <c r="L21" s="236"/>
      <c r="M21" s="236">
        <f>SUM(M22:M22)</f>
        <v>0</v>
      </c>
      <c r="N21" s="235"/>
      <c r="O21" s="235">
        <f>SUM(O22:O22)</f>
        <v>3.2</v>
      </c>
      <c r="P21" s="235"/>
      <c r="Q21" s="235">
        <f>SUM(Q22:Q22)</f>
        <v>0</v>
      </c>
      <c r="R21" s="236"/>
      <c r="S21" s="236"/>
      <c r="T21" s="236"/>
      <c r="U21" s="236"/>
      <c r="V21" s="236">
        <f>SUM(V22:V22)</f>
        <v>21.63</v>
      </c>
      <c r="W21" s="236"/>
      <c r="X21" s="236"/>
      <c r="Y21" s="236"/>
      <c r="AG21" t="s">
        <v>162</v>
      </c>
    </row>
    <row r="22" spans="1:60" ht="22.5" outlineLevel="1" x14ac:dyDescent="0.2">
      <c r="A22" s="250">
        <v>6</v>
      </c>
      <c r="B22" s="251" t="s">
        <v>189</v>
      </c>
      <c r="C22" s="260" t="s">
        <v>190</v>
      </c>
      <c r="D22" s="252" t="s">
        <v>180</v>
      </c>
      <c r="E22" s="253">
        <v>8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0.4</v>
      </c>
      <c r="O22" s="230">
        <f>ROUND(E22*N22,2)</f>
        <v>3.2</v>
      </c>
      <c r="P22" s="230">
        <v>0</v>
      </c>
      <c r="Q22" s="230">
        <f>ROUND(E22*P22,2)</f>
        <v>0</v>
      </c>
      <c r="R22" s="231"/>
      <c r="S22" s="231" t="s">
        <v>187</v>
      </c>
      <c r="T22" s="231" t="s">
        <v>181</v>
      </c>
      <c r="U22" s="231">
        <v>2.7034199999999999</v>
      </c>
      <c r="V22" s="231">
        <f>ROUND(E22*U22,2)</f>
        <v>21.63</v>
      </c>
      <c r="W22" s="231"/>
      <c r="X22" s="231" t="s">
        <v>167</v>
      </c>
      <c r="Y22" s="231" t="s">
        <v>168</v>
      </c>
      <c r="Z22" s="210"/>
      <c r="AA22" s="210"/>
      <c r="AB22" s="210"/>
      <c r="AC22" s="210"/>
      <c r="AD22" s="210"/>
      <c r="AE22" s="210"/>
      <c r="AF22" s="210"/>
      <c r="AG22" s="210" t="s">
        <v>169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5.5" x14ac:dyDescent="0.2">
      <c r="A23" s="237" t="s">
        <v>161</v>
      </c>
      <c r="B23" s="238" t="s">
        <v>76</v>
      </c>
      <c r="C23" s="257" t="s">
        <v>77</v>
      </c>
      <c r="D23" s="239"/>
      <c r="E23" s="240"/>
      <c r="F23" s="241"/>
      <c r="G23" s="242">
        <f>SUMIF(AG24:AG29,"&lt;&gt;NOR",G24:G29)</f>
        <v>0</v>
      </c>
      <c r="H23" s="236"/>
      <c r="I23" s="236">
        <f>SUM(I24:I29)</f>
        <v>0</v>
      </c>
      <c r="J23" s="236"/>
      <c r="K23" s="236">
        <f>SUM(K24:K29)</f>
        <v>0</v>
      </c>
      <c r="L23" s="236"/>
      <c r="M23" s="236">
        <f>SUM(M24:M29)</f>
        <v>0</v>
      </c>
      <c r="N23" s="235"/>
      <c r="O23" s="235">
        <f>SUM(O24:O29)</f>
        <v>0.11</v>
      </c>
      <c r="P23" s="235"/>
      <c r="Q23" s="235">
        <f>SUM(Q24:Q29)</f>
        <v>0</v>
      </c>
      <c r="R23" s="236"/>
      <c r="S23" s="236"/>
      <c r="T23" s="236"/>
      <c r="U23" s="236"/>
      <c r="V23" s="236">
        <f>SUM(V24:V29)</f>
        <v>9.77</v>
      </c>
      <c r="W23" s="236"/>
      <c r="X23" s="236"/>
      <c r="Y23" s="236"/>
      <c r="AG23" t="s">
        <v>162</v>
      </c>
    </row>
    <row r="24" spans="1:60" ht="22.5" outlineLevel="1" x14ac:dyDescent="0.2">
      <c r="A24" s="244">
        <v>7</v>
      </c>
      <c r="B24" s="245" t="s">
        <v>191</v>
      </c>
      <c r="C24" s="258" t="s">
        <v>192</v>
      </c>
      <c r="D24" s="246" t="s">
        <v>165</v>
      </c>
      <c r="E24" s="247">
        <v>3.76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12</v>
      </c>
      <c r="M24" s="231">
        <f>G24*(1+L24/100)</f>
        <v>0</v>
      </c>
      <c r="N24" s="230">
        <v>1.201E-2</v>
      </c>
      <c r="O24" s="230">
        <f>ROUND(E24*N24,2)</f>
        <v>0.05</v>
      </c>
      <c r="P24" s="230">
        <v>0</v>
      </c>
      <c r="Q24" s="230">
        <f>ROUND(E24*P24,2)</f>
        <v>0</v>
      </c>
      <c r="R24" s="231"/>
      <c r="S24" s="231" t="s">
        <v>166</v>
      </c>
      <c r="T24" s="231" t="s">
        <v>166</v>
      </c>
      <c r="U24" s="231">
        <v>0.95</v>
      </c>
      <c r="V24" s="231">
        <f>ROUND(E24*U24,2)</f>
        <v>3.57</v>
      </c>
      <c r="W24" s="231"/>
      <c r="X24" s="231" t="s">
        <v>167</v>
      </c>
      <c r="Y24" s="231" t="s">
        <v>168</v>
      </c>
      <c r="Z24" s="210"/>
      <c r="AA24" s="210"/>
      <c r="AB24" s="210"/>
      <c r="AC24" s="210"/>
      <c r="AD24" s="210"/>
      <c r="AE24" s="210"/>
      <c r="AF24" s="210"/>
      <c r="AG24" s="210" t="s">
        <v>169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193</v>
      </c>
      <c r="D25" s="233"/>
      <c r="E25" s="234">
        <v>3.76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171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4">
        <v>8</v>
      </c>
      <c r="B26" s="245" t="s">
        <v>194</v>
      </c>
      <c r="C26" s="258" t="s">
        <v>195</v>
      </c>
      <c r="D26" s="246" t="s">
        <v>165</v>
      </c>
      <c r="E26" s="247">
        <v>4.2300000000000004</v>
      </c>
      <c r="F26" s="248"/>
      <c r="G26" s="249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1.38E-2</v>
      </c>
      <c r="O26" s="230">
        <f>ROUND(E26*N26,2)</f>
        <v>0.06</v>
      </c>
      <c r="P26" s="230">
        <v>0</v>
      </c>
      <c r="Q26" s="230">
        <f>ROUND(E26*P26,2)</f>
        <v>0</v>
      </c>
      <c r="R26" s="231"/>
      <c r="S26" s="231" t="s">
        <v>166</v>
      </c>
      <c r="T26" s="231" t="s">
        <v>166</v>
      </c>
      <c r="U26" s="231">
        <v>0.95</v>
      </c>
      <c r="V26" s="231">
        <f>ROUND(E26*U26,2)</f>
        <v>4.0199999999999996</v>
      </c>
      <c r="W26" s="231"/>
      <c r="X26" s="231" t="s">
        <v>167</v>
      </c>
      <c r="Y26" s="231" t="s">
        <v>168</v>
      </c>
      <c r="Z26" s="210"/>
      <c r="AA26" s="210"/>
      <c r="AB26" s="210"/>
      <c r="AC26" s="210"/>
      <c r="AD26" s="210"/>
      <c r="AE26" s="210"/>
      <c r="AF26" s="210"/>
      <c r="AG26" s="210" t="s">
        <v>169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196</v>
      </c>
      <c r="D27" s="233"/>
      <c r="E27" s="234">
        <v>4.2300000000000004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171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4">
        <v>9</v>
      </c>
      <c r="B28" s="245" t="s">
        <v>197</v>
      </c>
      <c r="C28" s="258" t="s">
        <v>198</v>
      </c>
      <c r="D28" s="246" t="s">
        <v>165</v>
      </c>
      <c r="E28" s="247">
        <v>3.76</v>
      </c>
      <c r="F28" s="248"/>
      <c r="G28" s="249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12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166</v>
      </c>
      <c r="T28" s="231" t="s">
        <v>166</v>
      </c>
      <c r="U28" s="231">
        <v>0.57999999999999996</v>
      </c>
      <c r="V28" s="231">
        <f>ROUND(E28*U28,2)</f>
        <v>2.1800000000000002</v>
      </c>
      <c r="W28" s="231"/>
      <c r="X28" s="231" t="s">
        <v>167</v>
      </c>
      <c r="Y28" s="231" t="s">
        <v>168</v>
      </c>
      <c r="Z28" s="210"/>
      <c r="AA28" s="210"/>
      <c r="AB28" s="210"/>
      <c r="AC28" s="210"/>
      <c r="AD28" s="210"/>
      <c r="AE28" s="210"/>
      <c r="AF28" s="210"/>
      <c r="AG28" s="210" t="s">
        <v>169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199</v>
      </c>
      <c r="D29" s="233"/>
      <c r="E29" s="234">
        <v>3.76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171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7" t="s">
        <v>161</v>
      </c>
      <c r="B30" s="238" t="s">
        <v>78</v>
      </c>
      <c r="C30" s="257" t="s">
        <v>79</v>
      </c>
      <c r="D30" s="239"/>
      <c r="E30" s="240"/>
      <c r="F30" s="241"/>
      <c r="G30" s="242">
        <f>SUMIF(AG31:AG39,"&lt;&gt;NOR",G31:G39)</f>
        <v>0</v>
      </c>
      <c r="H30" s="236"/>
      <c r="I30" s="236">
        <f>SUM(I31:I39)</f>
        <v>0</v>
      </c>
      <c r="J30" s="236"/>
      <c r="K30" s="236">
        <f>SUM(K31:K39)</f>
        <v>0</v>
      </c>
      <c r="L30" s="236"/>
      <c r="M30" s="236">
        <f>SUM(M31:M39)</f>
        <v>0</v>
      </c>
      <c r="N30" s="235"/>
      <c r="O30" s="235">
        <f>SUM(O31:O39)</f>
        <v>40.980000000000004</v>
      </c>
      <c r="P30" s="235"/>
      <c r="Q30" s="235">
        <f>SUM(Q31:Q39)</f>
        <v>0</v>
      </c>
      <c r="R30" s="236"/>
      <c r="S30" s="236"/>
      <c r="T30" s="236"/>
      <c r="U30" s="236"/>
      <c r="V30" s="236">
        <f>SUM(V31:V39)</f>
        <v>677.2</v>
      </c>
      <c r="W30" s="236"/>
      <c r="X30" s="236"/>
      <c r="Y30" s="236"/>
      <c r="AG30" t="s">
        <v>162</v>
      </c>
    </row>
    <row r="31" spans="1:60" ht="22.5" outlineLevel="1" x14ac:dyDescent="0.2">
      <c r="A31" s="244">
        <v>10</v>
      </c>
      <c r="B31" s="245" t="s">
        <v>200</v>
      </c>
      <c r="C31" s="258" t="s">
        <v>201</v>
      </c>
      <c r="D31" s="246" t="s">
        <v>165</v>
      </c>
      <c r="E31" s="247">
        <v>170.8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12</v>
      </c>
      <c r="M31" s="231">
        <f>G31*(1+L31/100)</f>
        <v>0</v>
      </c>
      <c r="N31" s="230">
        <v>5.1229999999999998E-2</v>
      </c>
      <c r="O31" s="230">
        <f>ROUND(E31*N31,2)</f>
        <v>8.75</v>
      </c>
      <c r="P31" s="230">
        <v>0</v>
      </c>
      <c r="Q31" s="230">
        <f>ROUND(E31*P31,2)</f>
        <v>0</v>
      </c>
      <c r="R31" s="231"/>
      <c r="S31" s="231" t="s">
        <v>166</v>
      </c>
      <c r="T31" s="231" t="s">
        <v>166</v>
      </c>
      <c r="U31" s="231">
        <v>0.90800000000000003</v>
      </c>
      <c r="V31" s="231">
        <f>ROUND(E31*U31,2)</f>
        <v>155.09</v>
      </c>
      <c r="W31" s="231"/>
      <c r="X31" s="231" t="s">
        <v>167</v>
      </c>
      <c r="Y31" s="231" t="s">
        <v>168</v>
      </c>
      <c r="Z31" s="210"/>
      <c r="AA31" s="210"/>
      <c r="AB31" s="210"/>
      <c r="AC31" s="210"/>
      <c r="AD31" s="210"/>
      <c r="AE31" s="210"/>
      <c r="AF31" s="210"/>
      <c r="AG31" s="210" t="s">
        <v>169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9" t="s">
        <v>202</v>
      </c>
      <c r="D32" s="233"/>
      <c r="E32" s="234">
        <v>81.400000000000006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171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9" t="s">
        <v>203</v>
      </c>
      <c r="D33" s="233"/>
      <c r="E33" s="234">
        <v>89.4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171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11</v>
      </c>
      <c r="B34" s="245" t="s">
        <v>204</v>
      </c>
      <c r="C34" s="258" t="s">
        <v>205</v>
      </c>
      <c r="D34" s="246" t="s">
        <v>165</v>
      </c>
      <c r="E34" s="247">
        <v>258.78399999999999</v>
      </c>
      <c r="F34" s="248"/>
      <c r="G34" s="249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12</v>
      </c>
      <c r="M34" s="231">
        <f>G34*(1+L34/100)</f>
        <v>0</v>
      </c>
      <c r="N34" s="230">
        <v>4.4139999999999999E-2</v>
      </c>
      <c r="O34" s="230">
        <f>ROUND(E34*N34,2)</f>
        <v>11.42</v>
      </c>
      <c r="P34" s="230">
        <v>0</v>
      </c>
      <c r="Q34" s="230">
        <f>ROUND(E34*P34,2)</f>
        <v>0</v>
      </c>
      <c r="R34" s="231"/>
      <c r="S34" s="231" t="s">
        <v>166</v>
      </c>
      <c r="T34" s="231" t="s">
        <v>166</v>
      </c>
      <c r="U34" s="231">
        <v>0.6</v>
      </c>
      <c r="V34" s="231">
        <f>ROUND(E34*U34,2)</f>
        <v>155.27000000000001</v>
      </c>
      <c r="W34" s="231"/>
      <c r="X34" s="231" t="s">
        <v>167</v>
      </c>
      <c r="Y34" s="231" t="s">
        <v>168</v>
      </c>
      <c r="Z34" s="210"/>
      <c r="AA34" s="210"/>
      <c r="AB34" s="210"/>
      <c r="AC34" s="210"/>
      <c r="AD34" s="210"/>
      <c r="AE34" s="210"/>
      <c r="AF34" s="210"/>
      <c r="AG34" s="210" t="s">
        <v>169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27"/>
      <c r="B35" s="228"/>
      <c r="C35" s="259" t="s">
        <v>206</v>
      </c>
      <c r="D35" s="233"/>
      <c r="E35" s="234">
        <v>258.78399999999999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171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4">
        <v>12</v>
      </c>
      <c r="B36" s="245" t="s">
        <v>207</v>
      </c>
      <c r="C36" s="258" t="s">
        <v>208</v>
      </c>
      <c r="D36" s="246" t="s">
        <v>165</v>
      </c>
      <c r="E36" s="247">
        <v>436.72</v>
      </c>
      <c r="F36" s="248"/>
      <c r="G36" s="249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12</v>
      </c>
      <c r="M36" s="231">
        <f>G36*(1+L36/100)</f>
        <v>0</v>
      </c>
      <c r="N36" s="230">
        <v>4.7660000000000001E-2</v>
      </c>
      <c r="O36" s="230">
        <f>ROUND(E36*N36,2)</f>
        <v>20.81</v>
      </c>
      <c r="P36" s="230">
        <v>0</v>
      </c>
      <c r="Q36" s="230">
        <f>ROUND(E36*P36,2)</f>
        <v>0</v>
      </c>
      <c r="R36" s="231"/>
      <c r="S36" s="231" t="s">
        <v>166</v>
      </c>
      <c r="T36" s="231" t="s">
        <v>166</v>
      </c>
      <c r="U36" s="231">
        <v>0.84</v>
      </c>
      <c r="V36" s="231">
        <f>ROUND(E36*U36,2)</f>
        <v>366.84</v>
      </c>
      <c r="W36" s="231"/>
      <c r="X36" s="231" t="s">
        <v>167</v>
      </c>
      <c r="Y36" s="231" t="s">
        <v>168</v>
      </c>
      <c r="Z36" s="210"/>
      <c r="AA36" s="210"/>
      <c r="AB36" s="210"/>
      <c r="AC36" s="210"/>
      <c r="AD36" s="210"/>
      <c r="AE36" s="210"/>
      <c r="AF36" s="210"/>
      <c r="AG36" s="210" t="s">
        <v>169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33.75" outlineLevel="2" x14ac:dyDescent="0.2">
      <c r="A37" s="227"/>
      <c r="B37" s="228"/>
      <c r="C37" s="259" t="s">
        <v>209</v>
      </c>
      <c r="D37" s="233"/>
      <c r="E37" s="234">
        <v>326.56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171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33.75" outlineLevel="3" x14ac:dyDescent="0.2">
      <c r="A38" s="227"/>
      <c r="B38" s="228"/>
      <c r="C38" s="259" t="s">
        <v>210</v>
      </c>
      <c r="D38" s="233"/>
      <c r="E38" s="234">
        <v>368.94400000000002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171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9" t="s">
        <v>211</v>
      </c>
      <c r="D39" s="233"/>
      <c r="E39" s="234">
        <v>-258.78399999999999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171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37" t="s">
        <v>161</v>
      </c>
      <c r="B40" s="238" t="s">
        <v>80</v>
      </c>
      <c r="C40" s="257" t="s">
        <v>81</v>
      </c>
      <c r="D40" s="239"/>
      <c r="E40" s="240"/>
      <c r="F40" s="241"/>
      <c r="G40" s="242">
        <f>SUMIF(AG41:AG46,"&lt;&gt;NOR",G41:G46)</f>
        <v>0</v>
      </c>
      <c r="H40" s="236"/>
      <c r="I40" s="236">
        <f>SUM(I41:I46)</f>
        <v>0</v>
      </c>
      <c r="J40" s="236"/>
      <c r="K40" s="236">
        <f>SUM(K41:K46)</f>
        <v>0</v>
      </c>
      <c r="L40" s="236"/>
      <c r="M40" s="236">
        <f>SUM(M41:M46)</f>
        <v>0</v>
      </c>
      <c r="N40" s="235"/>
      <c r="O40" s="235">
        <f>SUM(O41:O46)</f>
        <v>3.03</v>
      </c>
      <c r="P40" s="235"/>
      <c r="Q40" s="235">
        <f>SUM(Q41:Q46)</f>
        <v>0</v>
      </c>
      <c r="R40" s="236"/>
      <c r="S40" s="236"/>
      <c r="T40" s="236"/>
      <c r="U40" s="236"/>
      <c r="V40" s="236">
        <f>SUM(V41:V46)</f>
        <v>15.76</v>
      </c>
      <c r="W40" s="236"/>
      <c r="X40" s="236"/>
      <c r="Y40" s="236"/>
      <c r="AG40" t="s">
        <v>162</v>
      </c>
    </row>
    <row r="41" spans="1:60" outlineLevel="1" x14ac:dyDescent="0.2">
      <c r="A41" s="244">
        <v>13</v>
      </c>
      <c r="B41" s="245" t="s">
        <v>212</v>
      </c>
      <c r="C41" s="258" t="s">
        <v>213</v>
      </c>
      <c r="D41" s="246" t="s">
        <v>165</v>
      </c>
      <c r="E41" s="247">
        <v>33.520000000000003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12</v>
      </c>
      <c r="M41" s="231">
        <f>G41*(1+L41/100)</f>
        <v>0</v>
      </c>
      <c r="N41" s="230">
        <v>2.5999999999999998E-4</v>
      </c>
      <c r="O41" s="230">
        <f>ROUND(E41*N41,2)</f>
        <v>0.01</v>
      </c>
      <c r="P41" s="230">
        <v>0</v>
      </c>
      <c r="Q41" s="230">
        <f>ROUND(E41*P41,2)</f>
        <v>0</v>
      </c>
      <c r="R41" s="231"/>
      <c r="S41" s="231" t="s">
        <v>166</v>
      </c>
      <c r="T41" s="231" t="s">
        <v>166</v>
      </c>
      <c r="U41" s="231">
        <v>0.09</v>
      </c>
      <c r="V41" s="231">
        <f>ROUND(E41*U41,2)</f>
        <v>3.02</v>
      </c>
      <c r="W41" s="231"/>
      <c r="X41" s="231" t="s">
        <v>167</v>
      </c>
      <c r="Y41" s="231" t="s">
        <v>168</v>
      </c>
      <c r="Z41" s="210"/>
      <c r="AA41" s="210"/>
      <c r="AB41" s="210"/>
      <c r="AC41" s="210"/>
      <c r="AD41" s="210"/>
      <c r="AE41" s="210"/>
      <c r="AF41" s="210"/>
      <c r="AG41" s="210" t="s">
        <v>169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214</v>
      </c>
      <c r="D42" s="233"/>
      <c r="E42" s="234">
        <v>33.520000000000003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171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4">
        <v>14</v>
      </c>
      <c r="B43" s="245" t="s">
        <v>215</v>
      </c>
      <c r="C43" s="258" t="s">
        <v>216</v>
      </c>
      <c r="D43" s="246" t="s">
        <v>165</v>
      </c>
      <c r="E43" s="247">
        <v>33.520000000000003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12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166</v>
      </c>
      <c r="T43" s="231" t="s">
        <v>166</v>
      </c>
      <c r="U43" s="231">
        <v>0.38</v>
      </c>
      <c r="V43" s="231">
        <f>ROUND(E43*U43,2)</f>
        <v>12.74</v>
      </c>
      <c r="W43" s="231"/>
      <c r="X43" s="231" t="s">
        <v>167</v>
      </c>
      <c r="Y43" s="231" t="s">
        <v>168</v>
      </c>
      <c r="Z43" s="210"/>
      <c r="AA43" s="210"/>
      <c r="AB43" s="210"/>
      <c r="AC43" s="210"/>
      <c r="AD43" s="210"/>
      <c r="AE43" s="210"/>
      <c r="AF43" s="210"/>
      <c r="AG43" s="210" t="s">
        <v>169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217</v>
      </c>
      <c r="D44" s="233"/>
      <c r="E44" s="234">
        <v>33.520000000000003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171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15</v>
      </c>
      <c r="B45" s="245" t="s">
        <v>218</v>
      </c>
      <c r="C45" s="258" t="s">
        <v>219</v>
      </c>
      <c r="D45" s="246" t="s">
        <v>220</v>
      </c>
      <c r="E45" s="247">
        <v>3.0167999999999999</v>
      </c>
      <c r="F45" s="248"/>
      <c r="G45" s="249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12</v>
      </c>
      <c r="M45" s="231">
        <f>G45*(1+L45/100)</f>
        <v>0</v>
      </c>
      <c r="N45" s="230">
        <v>1</v>
      </c>
      <c r="O45" s="230">
        <f>ROUND(E45*N45,2)</f>
        <v>3.02</v>
      </c>
      <c r="P45" s="230">
        <v>0</v>
      </c>
      <c r="Q45" s="230">
        <f>ROUND(E45*P45,2)</f>
        <v>0</v>
      </c>
      <c r="R45" s="231" t="s">
        <v>221</v>
      </c>
      <c r="S45" s="231" t="s">
        <v>166</v>
      </c>
      <c r="T45" s="231" t="s">
        <v>166</v>
      </c>
      <c r="U45" s="231">
        <v>0</v>
      </c>
      <c r="V45" s="231">
        <f>ROUND(E45*U45,2)</f>
        <v>0</v>
      </c>
      <c r="W45" s="231"/>
      <c r="X45" s="231" t="s">
        <v>222</v>
      </c>
      <c r="Y45" s="231" t="s">
        <v>168</v>
      </c>
      <c r="Z45" s="210"/>
      <c r="AA45" s="210"/>
      <c r="AB45" s="210"/>
      <c r="AC45" s="210"/>
      <c r="AD45" s="210"/>
      <c r="AE45" s="210"/>
      <c r="AF45" s="210"/>
      <c r="AG45" s="210" t="s">
        <v>223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9" t="s">
        <v>224</v>
      </c>
      <c r="D46" s="233"/>
      <c r="E46" s="234">
        <v>3.0167999999999999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171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7" t="s">
        <v>161</v>
      </c>
      <c r="B47" s="238" t="s">
        <v>84</v>
      </c>
      <c r="C47" s="257" t="s">
        <v>85</v>
      </c>
      <c r="D47" s="239"/>
      <c r="E47" s="240"/>
      <c r="F47" s="241"/>
      <c r="G47" s="242">
        <f>SUMIF(AG48:AG50,"&lt;&gt;NOR",G48:G50)</f>
        <v>0</v>
      </c>
      <c r="H47" s="236"/>
      <c r="I47" s="236">
        <f>SUM(I48:I50)</f>
        <v>0</v>
      </c>
      <c r="J47" s="236"/>
      <c r="K47" s="236">
        <f>SUM(K48:K50)</f>
        <v>0</v>
      </c>
      <c r="L47" s="236"/>
      <c r="M47" s="236">
        <f>SUM(M48:M50)</f>
        <v>0</v>
      </c>
      <c r="N47" s="235"/>
      <c r="O47" s="235">
        <f>SUM(O48:O50)</f>
        <v>0.02</v>
      </c>
      <c r="P47" s="235"/>
      <c r="Q47" s="235">
        <f>SUM(Q48:Q50)</f>
        <v>0</v>
      </c>
      <c r="R47" s="236"/>
      <c r="S47" s="236"/>
      <c r="T47" s="236"/>
      <c r="U47" s="236"/>
      <c r="V47" s="236">
        <f>SUM(V48:V50)</f>
        <v>2.12</v>
      </c>
      <c r="W47" s="236"/>
      <c r="X47" s="236"/>
      <c r="Y47" s="236"/>
      <c r="AG47" t="s">
        <v>162</v>
      </c>
    </row>
    <row r="48" spans="1:60" outlineLevel="1" x14ac:dyDescent="0.2">
      <c r="A48" s="244">
        <v>16</v>
      </c>
      <c r="B48" s="245" t="s">
        <v>225</v>
      </c>
      <c r="C48" s="258" t="s">
        <v>226</v>
      </c>
      <c r="D48" s="246" t="s">
        <v>165</v>
      </c>
      <c r="E48" s="247">
        <v>9.92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12</v>
      </c>
      <c r="M48" s="231">
        <f>G48*(1+L48/100)</f>
        <v>0</v>
      </c>
      <c r="N48" s="230">
        <v>1.58E-3</v>
      </c>
      <c r="O48" s="230">
        <f>ROUND(E48*N48,2)</f>
        <v>0.02</v>
      </c>
      <c r="P48" s="230">
        <v>0</v>
      </c>
      <c r="Q48" s="230">
        <f>ROUND(E48*P48,2)</f>
        <v>0</v>
      </c>
      <c r="R48" s="231"/>
      <c r="S48" s="231" t="s">
        <v>166</v>
      </c>
      <c r="T48" s="231" t="s">
        <v>166</v>
      </c>
      <c r="U48" s="231">
        <v>0.214</v>
      </c>
      <c r="V48" s="231">
        <f>ROUND(E48*U48,2)</f>
        <v>2.12</v>
      </c>
      <c r="W48" s="231"/>
      <c r="X48" s="231" t="s">
        <v>167</v>
      </c>
      <c r="Y48" s="231" t="s">
        <v>168</v>
      </c>
      <c r="Z48" s="210"/>
      <c r="AA48" s="210"/>
      <c r="AB48" s="210"/>
      <c r="AC48" s="210"/>
      <c r="AD48" s="210"/>
      <c r="AE48" s="210"/>
      <c r="AF48" s="210"/>
      <c r="AG48" s="210" t="s">
        <v>169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227</v>
      </c>
      <c r="D49" s="233"/>
      <c r="E49" s="234">
        <v>2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171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9" t="s">
        <v>228</v>
      </c>
      <c r="D50" s="233"/>
      <c r="E50" s="234">
        <v>7.92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171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5.5" x14ac:dyDescent="0.2">
      <c r="A51" s="237" t="s">
        <v>161</v>
      </c>
      <c r="B51" s="238" t="s">
        <v>86</v>
      </c>
      <c r="C51" s="257" t="s">
        <v>87</v>
      </c>
      <c r="D51" s="239"/>
      <c r="E51" s="240"/>
      <c r="F51" s="241"/>
      <c r="G51" s="242">
        <f>SUMIF(AG52:AG59,"&lt;&gt;NOR",G52:G59)</f>
        <v>0</v>
      </c>
      <c r="H51" s="236"/>
      <c r="I51" s="236">
        <f>SUM(I52:I59)</f>
        <v>0</v>
      </c>
      <c r="J51" s="236"/>
      <c r="K51" s="236">
        <f>SUM(K52:K59)</f>
        <v>0</v>
      </c>
      <c r="L51" s="236"/>
      <c r="M51" s="236">
        <f>SUM(M52:M59)</f>
        <v>0</v>
      </c>
      <c r="N51" s="235"/>
      <c r="O51" s="235">
        <f>SUM(O52:O59)</f>
        <v>0.01</v>
      </c>
      <c r="P51" s="235"/>
      <c r="Q51" s="235">
        <f>SUM(Q52:Q59)</f>
        <v>0</v>
      </c>
      <c r="R51" s="236"/>
      <c r="S51" s="236"/>
      <c r="T51" s="236"/>
      <c r="U51" s="236"/>
      <c r="V51" s="236">
        <f>SUM(V52:V59)</f>
        <v>136.10000000000002</v>
      </c>
      <c r="W51" s="236"/>
      <c r="X51" s="236"/>
      <c r="Y51" s="236"/>
      <c r="AG51" t="s">
        <v>162</v>
      </c>
    </row>
    <row r="52" spans="1:60" outlineLevel="1" x14ac:dyDescent="0.2">
      <c r="A52" s="244">
        <v>17</v>
      </c>
      <c r="B52" s="245" t="s">
        <v>229</v>
      </c>
      <c r="C52" s="258" t="s">
        <v>230</v>
      </c>
      <c r="D52" s="246" t="s">
        <v>165</v>
      </c>
      <c r="E52" s="247">
        <v>335.35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12</v>
      </c>
      <c r="M52" s="231">
        <f>G52*(1+L52/100)</f>
        <v>0</v>
      </c>
      <c r="N52" s="230">
        <v>4.0000000000000003E-5</v>
      </c>
      <c r="O52" s="230">
        <f>ROUND(E52*N52,2)</f>
        <v>0.01</v>
      </c>
      <c r="P52" s="230">
        <v>0</v>
      </c>
      <c r="Q52" s="230">
        <f>ROUND(E52*P52,2)</f>
        <v>0</v>
      </c>
      <c r="R52" s="231"/>
      <c r="S52" s="231" t="s">
        <v>166</v>
      </c>
      <c r="T52" s="231" t="s">
        <v>166</v>
      </c>
      <c r="U52" s="231">
        <v>0.308</v>
      </c>
      <c r="V52" s="231">
        <f>ROUND(E52*U52,2)</f>
        <v>103.29</v>
      </c>
      <c r="W52" s="231"/>
      <c r="X52" s="231" t="s">
        <v>167</v>
      </c>
      <c r="Y52" s="231" t="s">
        <v>168</v>
      </c>
      <c r="Z52" s="210"/>
      <c r="AA52" s="210"/>
      <c r="AB52" s="210"/>
      <c r="AC52" s="210"/>
      <c r="AD52" s="210"/>
      <c r="AE52" s="210"/>
      <c r="AF52" s="210"/>
      <c r="AG52" s="210" t="s">
        <v>169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9" t="s">
        <v>231</v>
      </c>
      <c r="D53" s="233"/>
      <c r="E53" s="234">
        <v>112.68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171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9" t="s">
        <v>232</v>
      </c>
      <c r="D54" s="233"/>
      <c r="E54" s="234">
        <v>104.68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171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59" t="s">
        <v>233</v>
      </c>
      <c r="D55" s="233"/>
      <c r="E55" s="234">
        <v>67.84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171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9" t="s">
        <v>234</v>
      </c>
      <c r="D56" s="233"/>
      <c r="E56" s="234">
        <v>50.15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171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4">
        <v>18</v>
      </c>
      <c r="B57" s="245" t="s">
        <v>235</v>
      </c>
      <c r="C57" s="258" t="s">
        <v>236</v>
      </c>
      <c r="D57" s="246" t="s">
        <v>165</v>
      </c>
      <c r="E57" s="247">
        <v>2187.2800000000002</v>
      </c>
      <c r="F57" s="248"/>
      <c r="G57" s="249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12</v>
      </c>
      <c r="M57" s="231">
        <f>G57*(1+L57/100)</f>
        <v>0</v>
      </c>
      <c r="N57" s="230">
        <v>0</v>
      </c>
      <c r="O57" s="230">
        <f>ROUND(E57*N57,2)</f>
        <v>0</v>
      </c>
      <c r="P57" s="230">
        <v>0</v>
      </c>
      <c r="Q57" s="230">
        <f>ROUND(E57*P57,2)</f>
        <v>0</v>
      </c>
      <c r="R57" s="231"/>
      <c r="S57" s="231" t="s">
        <v>166</v>
      </c>
      <c r="T57" s="231" t="s">
        <v>166</v>
      </c>
      <c r="U57" s="231">
        <v>1.4999999999999999E-2</v>
      </c>
      <c r="V57" s="231">
        <f>ROUND(E57*U57,2)</f>
        <v>32.81</v>
      </c>
      <c r="W57" s="231"/>
      <c r="X57" s="231" t="s">
        <v>167</v>
      </c>
      <c r="Y57" s="231" t="s">
        <v>168</v>
      </c>
      <c r="Z57" s="210"/>
      <c r="AA57" s="210"/>
      <c r="AB57" s="210"/>
      <c r="AC57" s="210"/>
      <c r="AD57" s="210"/>
      <c r="AE57" s="210"/>
      <c r="AF57" s="210"/>
      <c r="AG57" s="210" t="s">
        <v>169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237</v>
      </c>
      <c r="D58" s="233"/>
      <c r="E58" s="234">
        <v>2035.2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171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59" t="s">
        <v>238</v>
      </c>
      <c r="D59" s="233"/>
      <c r="E59" s="234">
        <v>152.08000000000001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171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7" t="s">
        <v>161</v>
      </c>
      <c r="B60" s="238" t="s">
        <v>88</v>
      </c>
      <c r="C60" s="257" t="s">
        <v>89</v>
      </c>
      <c r="D60" s="239"/>
      <c r="E60" s="240"/>
      <c r="F60" s="241"/>
      <c r="G60" s="242">
        <f>SUMIF(AG61:AG96,"&lt;&gt;NOR",G61:G96)</f>
        <v>0</v>
      </c>
      <c r="H60" s="236"/>
      <c r="I60" s="236">
        <f>SUM(I61:I96)</f>
        <v>0</v>
      </c>
      <c r="J60" s="236"/>
      <c r="K60" s="236">
        <f>SUM(K61:K96)</f>
        <v>0</v>
      </c>
      <c r="L60" s="236"/>
      <c r="M60" s="236">
        <f>SUM(M61:M96)</f>
        <v>0</v>
      </c>
      <c r="N60" s="235"/>
      <c r="O60" s="235">
        <f>SUM(O61:O96)</f>
        <v>0.04</v>
      </c>
      <c r="P60" s="235"/>
      <c r="Q60" s="235">
        <f>SUM(Q61:Q96)</f>
        <v>69.36999999999999</v>
      </c>
      <c r="R60" s="236"/>
      <c r="S60" s="236"/>
      <c r="T60" s="236"/>
      <c r="U60" s="236"/>
      <c r="V60" s="236">
        <f>SUM(V61:V96)</f>
        <v>392.13</v>
      </c>
      <c r="W60" s="236"/>
      <c r="X60" s="236"/>
      <c r="Y60" s="236"/>
      <c r="AG60" t="s">
        <v>162</v>
      </c>
    </row>
    <row r="61" spans="1:60" outlineLevel="1" x14ac:dyDescent="0.2">
      <c r="A61" s="244">
        <v>19</v>
      </c>
      <c r="B61" s="245" t="s">
        <v>239</v>
      </c>
      <c r="C61" s="258" t="s">
        <v>240</v>
      </c>
      <c r="D61" s="246" t="s">
        <v>165</v>
      </c>
      <c r="E61" s="247">
        <v>54.207999999999998</v>
      </c>
      <c r="F61" s="248"/>
      <c r="G61" s="249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12</v>
      </c>
      <c r="M61" s="231">
        <f>G61*(1+L61/100)</f>
        <v>0</v>
      </c>
      <c r="N61" s="230">
        <v>6.7000000000000002E-4</v>
      </c>
      <c r="O61" s="230">
        <f>ROUND(E61*N61,2)</f>
        <v>0.04</v>
      </c>
      <c r="P61" s="230">
        <v>9.4E-2</v>
      </c>
      <c r="Q61" s="230">
        <f>ROUND(E61*P61,2)</f>
        <v>5.0999999999999996</v>
      </c>
      <c r="R61" s="231"/>
      <c r="S61" s="231" t="s">
        <v>166</v>
      </c>
      <c r="T61" s="231" t="s">
        <v>166</v>
      </c>
      <c r="U61" s="231">
        <v>0.158</v>
      </c>
      <c r="V61" s="231">
        <f>ROUND(E61*U61,2)</f>
        <v>8.56</v>
      </c>
      <c r="W61" s="231"/>
      <c r="X61" s="231" t="s">
        <v>167</v>
      </c>
      <c r="Y61" s="231" t="s">
        <v>168</v>
      </c>
      <c r="Z61" s="210"/>
      <c r="AA61" s="210"/>
      <c r="AB61" s="210"/>
      <c r="AC61" s="210"/>
      <c r="AD61" s="210"/>
      <c r="AE61" s="210"/>
      <c r="AF61" s="210"/>
      <c r="AG61" s="210" t="s">
        <v>169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9" t="s">
        <v>241</v>
      </c>
      <c r="D62" s="233"/>
      <c r="E62" s="234">
        <v>26.88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171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59" t="s">
        <v>242</v>
      </c>
      <c r="D63" s="233"/>
      <c r="E63" s="234">
        <v>8.9600000000000009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171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59" t="s">
        <v>243</v>
      </c>
      <c r="D64" s="233"/>
      <c r="E64" s="234">
        <v>18.367999999999999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171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4">
        <v>20</v>
      </c>
      <c r="B65" s="245" t="s">
        <v>244</v>
      </c>
      <c r="C65" s="258" t="s">
        <v>245</v>
      </c>
      <c r="D65" s="246" t="s">
        <v>246</v>
      </c>
      <c r="E65" s="247">
        <v>1.4336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12</v>
      </c>
      <c r="M65" s="231">
        <f>G65*(1+L65/100)</f>
        <v>0</v>
      </c>
      <c r="N65" s="230">
        <v>1.47E-3</v>
      </c>
      <c r="O65" s="230">
        <f>ROUND(E65*N65,2)</f>
        <v>0</v>
      </c>
      <c r="P65" s="230">
        <v>2.4</v>
      </c>
      <c r="Q65" s="230">
        <f>ROUND(E65*P65,2)</f>
        <v>3.44</v>
      </c>
      <c r="R65" s="231"/>
      <c r="S65" s="231" t="s">
        <v>166</v>
      </c>
      <c r="T65" s="231" t="s">
        <v>166</v>
      </c>
      <c r="U65" s="231">
        <v>8.5</v>
      </c>
      <c r="V65" s="231">
        <f>ROUND(E65*U65,2)</f>
        <v>12.19</v>
      </c>
      <c r="W65" s="231"/>
      <c r="X65" s="231" t="s">
        <v>167</v>
      </c>
      <c r="Y65" s="231" t="s">
        <v>168</v>
      </c>
      <c r="Z65" s="210"/>
      <c r="AA65" s="210"/>
      <c r="AB65" s="210"/>
      <c r="AC65" s="210"/>
      <c r="AD65" s="210"/>
      <c r="AE65" s="210"/>
      <c r="AF65" s="210"/>
      <c r="AG65" s="210" t="s">
        <v>169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9" t="s">
        <v>247</v>
      </c>
      <c r="D66" s="233"/>
      <c r="E66" s="234">
        <v>1.4336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171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4">
        <v>21</v>
      </c>
      <c r="B67" s="245" t="s">
        <v>248</v>
      </c>
      <c r="C67" s="258" t="s">
        <v>249</v>
      </c>
      <c r="D67" s="246" t="s">
        <v>246</v>
      </c>
      <c r="E67" s="247">
        <v>0.23616000000000001</v>
      </c>
      <c r="F67" s="248"/>
      <c r="G67" s="249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12</v>
      </c>
      <c r="M67" s="231">
        <f>G67*(1+L67/100)</f>
        <v>0</v>
      </c>
      <c r="N67" s="230">
        <v>7.4099999999999999E-3</v>
      </c>
      <c r="O67" s="230">
        <f>ROUND(E67*N67,2)</f>
        <v>0</v>
      </c>
      <c r="P67" s="230">
        <v>2.1</v>
      </c>
      <c r="Q67" s="230">
        <f>ROUND(E67*P67,2)</f>
        <v>0.5</v>
      </c>
      <c r="R67" s="231"/>
      <c r="S67" s="231" t="s">
        <v>166</v>
      </c>
      <c r="T67" s="231" t="s">
        <v>166</v>
      </c>
      <c r="U67" s="231">
        <v>7.476</v>
      </c>
      <c r="V67" s="231">
        <f>ROUND(E67*U67,2)</f>
        <v>1.77</v>
      </c>
      <c r="W67" s="231"/>
      <c r="X67" s="231" t="s">
        <v>167</v>
      </c>
      <c r="Y67" s="231" t="s">
        <v>168</v>
      </c>
      <c r="Z67" s="210"/>
      <c r="AA67" s="210"/>
      <c r="AB67" s="210"/>
      <c r="AC67" s="210"/>
      <c r="AD67" s="210"/>
      <c r="AE67" s="210"/>
      <c r="AF67" s="210"/>
      <c r="AG67" s="210" t="s">
        <v>169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9" t="s">
        <v>250</v>
      </c>
      <c r="D68" s="233"/>
      <c r="E68" s="234">
        <v>0.23616000000000001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171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44">
        <v>22</v>
      </c>
      <c r="B69" s="245" t="s">
        <v>251</v>
      </c>
      <c r="C69" s="258" t="s">
        <v>252</v>
      </c>
      <c r="D69" s="246" t="s">
        <v>246</v>
      </c>
      <c r="E69" s="247">
        <v>1.6759999999999999</v>
      </c>
      <c r="F69" s="248"/>
      <c r="G69" s="249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12</v>
      </c>
      <c r="M69" s="231">
        <f>G69*(1+L69/100)</f>
        <v>0</v>
      </c>
      <c r="N69" s="230">
        <v>0</v>
      </c>
      <c r="O69" s="230">
        <f>ROUND(E69*N69,2)</f>
        <v>0</v>
      </c>
      <c r="P69" s="230">
        <v>2.2000000000000002</v>
      </c>
      <c r="Q69" s="230">
        <f>ROUND(E69*P69,2)</f>
        <v>3.69</v>
      </c>
      <c r="R69" s="231"/>
      <c r="S69" s="231" t="s">
        <v>166</v>
      </c>
      <c r="T69" s="231" t="s">
        <v>166</v>
      </c>
      <c r="U69" s="231">
        <v>11.32</v>
      </c>
      <c r="V69" s="231">
        <f>ROUND(E69*U69,2)</f>
        <v>18.97</v>
      </c>
      <c r="W69" s="231"/>
      <c r="X69" s="231" t="s">
        <v>167</v>
      </c>
      <c r="Y69" s="231" t="s">
        <v>168</v>
      </c>
      <c r="Z69" s="210"/>
      <c r="AA69" s="210"/>
      <c r="AB69" s="210"/>
      <c r="AC69" s="210"/>
      <c r="AD69" s="210"/>
      <c r="AE69" s="210"/>
      <c r="AF69" s="210"/>
      <c r="AG69" s="210" t="s">
        <v>169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59" t="s">
        <v>253</v>
      </c>
      <c r="D70" s="233"/>
      <c r="E70" s="234">
        <v>1.6759999999999999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171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4">
        <v>23</v>
      </c>
      <c r="B71" s="245" t="s">
        <v>254</v>
      </c>
      <c r="C71" s="258" t="s">
        <v>255</v>
      </c>
      <c r="D71" s="246" t="s">
        <v>246</v>
      </c>
      <c r="E71" s="247">
        <v>1.3382400000000001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12</v>
      </c>
      <c r="M71" s="231">
        <f>G71*(1+L71/100)</f>
        <v>0</v>
      </c>
      <c r="N71" s="230">
        <v>0</v>
      </c>
      <c r="O71" s="230">
        <f>ROUND(E71*N71,2)</f>
        <v>0</v>
      </c>
      <c r="P71" s="230">
        <v>2.2000000000000002</v>
      </c>
      <c r="Q71" s="230">
        <f>ROUND(E71*P71,2)</f>
        <v>2.94</v>
      </c>
      <c r="R71" s="231"/>
      <c r="S71" s="231" t="s">
        <v>166</v>
      </c>
      <c r="T71" s="231" t="s">
        <v>166</v>
      </c>
      <c r="U71" s="231">
        <v>9.07</v>
      </c>
      <c r="V71" s="231">
        <f>ROUND(E71*U71,2)</f>
        <v>12.14</v>
      </c>
      <c r="W71" s="231"/>
      <c r="X71" s="231" t="s">
        <v>167</v>
      </c>
      <c r="Y71" s="231" t="s">
        <v>168</v>
      </c>
      <c r="Z71" s="210"/>
      <c r="AA71" s="210"/>
      <c r="AB71" s="210"/>
      <c r="AC71" s="210"/>
      <c r="AD71" s="210"/>
      <c r="AE71" s="210"/>
      <c r="AF71" s="210"/>
      <c r="AG71" s="210" t="s">
        <v>169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9" t="s">
        <v>256</v>
      </c>
      <c r="D72" s="233"/>
      <c r="E72" s="234">
        <v>1.3382400000000001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171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50">
        <v>24</v>
      </c>
      <c r="B73" s="251" t="s">
        <v>257</v>
      </c>
      <c r="C73" s="260" t="s">
        <v>258</v>
      </c>
      <c r="D73" s="252" t="s">
        <v>165</v>
      </c>
      <c r="E73" s="253">
        <v>33.520000000000003</v>
      </c>
      <c r="F73" s="254"/>
      <c r="G73" s="255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12</v>
      </c>
      <c r="M73" s="231">
        <f>G73*(1+L73/100)</f>
        <v>0</v>
      </c>
      <c r="N73" s="230">
        <v>0</v>
      </c>
      <c r="O73" s="230">
        <f>ROUND(E73*N73,2)</f>
        <v>0</v>
      </c>
      <c r="P73" s="230">
        <v>1.75E-3</v>
      </c>
      <c r="Q73" s="230">
        <f>ROUND(E73*P73,2)</f>
        <v>0.06</v>
      </c>
      <c r="R73" s="231"/>
      <c r="S73" s="231" t="s">
        <v>166</v>
      </c>
      <c r="T73" s="231" t="s">
        <v>166</v>
      </c>
      <c r="U73" s="231">
        <v>0.16500000000000001</v>
      </c>
      <c r="V73" s="231">
        <f>ROUND(E73*U73,2)</f>
        <v>5.53</v>
      </c>
      <c r="W73" s="231"/>
      <c r="X73" s="231" t="s">
        <v>167</v>
      </c>
      <c r="Y73" s="231" t="s">
        <v>168</v>
      </c>
      <c r="Z73" s="210"/>
      <c r="AA73" s="210"/>
      <c r="AB73" s="210"/>
      <c r="AC73" s="210"/>
      <c r="AD73" s="210"/>
      <c r="AE73" s="210"/>
      <c r="AF73" s="210"/>
      <c r="AG73" s="210" t="s">
        <v>169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4">
        <v>25</v>
      </c>
      <c r="B74" s="245" t="s">
        <v>259</v>
      </c>
      <c r="C74" s="258" t="s">
        <v>260</v>
      </c>
      <c r="D74" s="246" t="s">
        <v>165</v>
      </c>
      <c r="E74" s="247">
        <v>33.520000000000003</v>
      </c>
      <c r="F74" s="248"/>
      <c r="G74" s="249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12</v>
      </c>
      <c r="M74" s="231">
        <f>G74*(1+L74/100)</f>
        <v>0</v>
      </c>
      <c r="N74" s="230">
        <v>0</v>
      </c>
      <c r="O74" s="230">
        <f>ROUND(E74*N74,2)</f>
        <v>0</v>
      </c>
      <c r="P74" s="230">
        <v>0.02</v>
      </c>
      <c r="Q74" s="230">
        <f>ROUND(E74*P74,2)</f>
        <v>0.67</v>
      </c>
      <c r="R74" s="231"/>
      <c r="S74" s="231" t="s">
        <v>166</v>
      </c>
      <c r="T74" s="231" t="s">
        <v>166</v>
      </c>
      <c r="U74" s="231">
        <v>0.23</v>
      </c>
      <c r="V74" s="231">
        <f>ROUND(E74*U74,2)</f>
        <v>7.71</v>
      </c>
      <c r="W74" s="231"/>
      <c r="X74" s="231" t="s">
        <v>167</v>
      </c>
      <c r="Y74" s="231" t="s">
        <v>168</v>
      </c>
      <c r="Z74" s="210"/>
      <c r="AA74" s="210"/>
      <c r="AB74" s="210"/>
      <c r="AC74" s="210"/>
      <c r="AD74" s="210"/>
      <c r="AE74" s="210"/>
      <c r="AF74" s="210"/>
      <c r="AG74" s="210" t="s">
        <v>169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9" t="s">
        <v>217</v>
      </c>
      <c r="D75" s="233"/>
      <c r="E75" s="234">
        <v>33.520000000000003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171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44">
        <v>26</v>
      </c>
      <c r="B76" s="245" t="s">
        <v>261</v>
      </c>
      <c r="C76" s="258" t="s">
        <v>262</v>
      </c>
      <c r="D76" s="246" t="s">
        <v>263</v>
      </c>
      <c r="E76" s="247">
        <v>24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12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166</v>
      </c>
      <c r="T76" s="231" t="s">
        <v>166</v>
      </c>
      <c r="U76" s="231">
        <v>0.05</v>
      </c>
      <c r="V76" s="231">
        <f>ROUND(E76*U76,2)</f>
        <v>1.2</v>
      </c>
      <c r="W76" s="231"/>
      <c r="X76" s="231" t="s">
        <v>167</v>
      </c>
      <c r="Y76" s="231" t="s">
        <v>168</v>
      </c>
      <c r="Z76" s="210"/>
      <c r="AA76" s="210"/>
      <c r="AB76" s="210"/>
      <c r="AC76" s="210"/>
      <c r="AD76" s="210"/>
      <c r="AE76" s="210"/>
      <c r="AF76" s="210"/>
      <c r="AG76" s="210" t="s">
        <v>169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9" t="s">
        <v>264</v>
      </c>
      <c r="D77" s="233"/>
      <c r="E77" s="234">
        <v>24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171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4">
        <v>27</v>
      </c>
      <c r="B78" s="245" t="s">
        <v>265</v>
      </c>
      <c r="C78" s="258" t="s">
        <v>266</v>
      </c>
      <c r="D78" s="246" t="s">
        <v>165</v>
      </c>
      <c r="E78" s="247">
        <v>170.8</v>
      </c>
      <c r="F78" s="248"/>
      <c r="G78" s="249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12</v>
      </c>
      <c r="M78" s="231">
        <f>G78*(1+L78/100)</f>
        <v>0</v>
      </c>
      <c r="N78" s="230">
        <v>0</v>
      </c>
      <c r="O78" s="230">
        <f>ROUND(E78*N78,2)</f>
        <v>0</v>
      </c>
      <c r="P78" s="230">
        <v>0.05</v>
      </c>
      <c r="Q78" s="230">
        <f>ROUND(E78*P78,2)</f>
        <v>8.5399999999999991</v>
      </c>
      <c r="R78" s="231"/>
      <c r="S78" s="231" t="s">
        <v>166</v>
      </c>
      <c r="T78" s="231" t="s">
        <v>166</v>
      </c>
      <c r="U78" s="231">
        <v>0.33</v>
      </c>
      <c r="V78" s="231">
        <f>ROUND(E78*U78,2)</f>
        <v>56.36</v>
      </c>
      <c r="W78" s="231"/>
      <c r="X78" s="231" t="s">
        <v>167</v>
      </c>
      <c r="Y78" s="231" t="s">
        <v>168</v>
      </c>
      <c r="Z78" s="210"/>
      <c r="AA78" s="210"/>
      <c r="AB78" s="210"/>
      <c r="AC78" s="210"/>
      <c r="AD78" s="210"/>
      <c r="AE78" s="210"/>
      <c r="AF78" s="210"/>
      <c r="AG78" s="210" t="s">
        <v>169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9" t="s">
        <v>202</v>
      </c>
      <c r="D79" s="233"/>
      <c r="E79" s="234">
        <v>81.400000000000006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171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9" t="s">
        <v>203</v>
      </c>
      <c r="D80" s="233"/>
      <c r="E80" s="234">
        <v>89.4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171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4">
        <v>28</v>
      </c>
      <c r="B81" s="245" t="s">
        <v>267</v>
      </c>
      <c r="C81" s="258" t="s">
        <v>268</v>
      </c>
      <c r="D81" s="246" t="s">
        <v>165</v>
      </c>
      <c r="E81" s="247">
        <v>695.50400000000002</v>
      </c>
      <c r="F81" s="248"/>
      <c r="G81" s="249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12</v>
      </c>
      <c r="M81" s="231">
        <f>G81*(1+L81/100)</f>
        <v>0</v>
      </c>
      <c r="N81" s="230">
        <v>0</v>
      </c>
      <c r="O81" s="230">
        <f>ROUND(E81*N81,2)</f>
        <v>0</v>
      </c>
      <c r="P81" s="230">
        <v>4.5999999999999999E-2</v>
      </c>
      <c r="Q81" s="230">
        <f>ROUND(E81*P81,2)</f>
        <v>31.99</v>
      </c>
      <c r="R81" s="231"/>
      <c r="S81" s="231" t="s">
        <v>166</v>
      </c>
      <c r="T81" s="231" t="s">
        <v>166</v>
      </c>
      <c r="U81" s="231">
        <v>0.26</v>
      </c>
      <c r="V81" s="231">
        <f>ROUND(E81*U81,2)</f>
        <v>180.83</v>
      </c>
      <c r="W81" s="231"/>
      <c r="X81" s="231" t="s">
        <v>167</v>
      </c>
      <c r="Y81" s="231" t="s">
        <v>168</v>
      </c>
      <c r="Z81" s="210"/>
      <c r="AA81" s="210"/>
      <c r="AB81" s="210"/>
      <c r="AC81" s="210"/>
      <c r="AD81" s="210"/>
      <c r="AE81" s="210"/>
      <c r="AF81" s="210"/>
      <c r="AG81" s="210" t="s">
        <v>169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33.75" outlineLevel="2" x14ac:dyDescent="0.2">
      <c r="A82" s="227"/>
      <c r="B82" s="228"/>
      <c r="C82" s="259" t="s">
        <v>209</v>
      </c>
      <c r="D82" s="233"/>
      <c r="E82" s="234">
        <v>326.56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0"/>
      <c r="AA82" s="210"/>
      <c r="AB82" s="210"/>
      <c r="AC82" s="210"/>
      <c r="AD82" s="210"/>
      <c r="AE82" s="210"/>
      <c r="AF82" s="210"/>
      <c r="AG82" s="210" t="s">
        <v>171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33.75" outlineLevel="3" x14ac:dyDescent="0.2">
      <c r="A83" s="227"/>
      <c r="B83" s="228"/>
      <c r="C83" s="259" t="s">
        <v>210</v>
      </c>
      <c r="D83" s="233"/>
      <c r="E83" s="234">
        <v>368.94400000000002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171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4">
        <v>29</v>
      </c>
      <c r="B84" s="245" t="s">
        <v>269</v>
      </c>
      <c r="C84" s="258" t="s">
        <v>270</v>
      </c>
      <c r="D84" s="246" t="s">
        <v>165</v>
      </c>
      <c r="E84" s="247">
        <v>182.88800000000001</v>
      </c>
      <c r="F84" s="248"/>
      <c r="G84" s="249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12</v>
      </c>
      <c r="M84" s="231">
        <f>G84*(1+L84/100)</f>
        <v>0</v>
      </c>
      <c r="N84" s="230">
        <v>0</v>
      </c>
      <c r="O84" s="230">
        <f>ROUND(E84*N84,2)</f>
        <v>0</v>
      </c>
      <c r="P84" s="230">
        <v>6.8000000000000005E-2</v>
      </c>
      <c r="Q84" s="230">
        <f>ROUND(E84*P84,2)</f>
        <v>12.44</v>
      </c>
      <c r="R84" s="231"/>
      <c r="S84" s="231" t="s">
        <v>166</v>
      </c>
      <c r="T84" s="231" t="s">
        <v>166</v>
      </c>
      <c r="U84" s="231">
        <v>0.3</v>
      </c>
      <c r="V84" s="231">
        <f>ROUND(E84*U84,2)</f>
        <v>54.87</v>
      </c>
      <c r="W84" s="231"/>
      <c r="X84" s="231" t="s">
        <v>167</v>
      </c>
      <c r="Y84" s="231" t="s">
        <v>168</v>
      </c>
      <c r="Z84" s="210"/>
      <c r="AA84" s="210"/>
      <c r="AB84" s="210"/>
      <c r="AC84" s="210"/>
      <c r="AD84" s="210"/>
      <c r="AE84" s="210"/>
      <c r="AF84" s="210"/>
      <c r="AG84" s="210" t="s">
        <v>169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59" t="s">
        <v>271</v>
      </c>
      <c r="D85" s="233"/>
      <c r="E85" s="234">
        <v>14.64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0"/>
      <c r="AA85" s="210"/>
      <c r="AB85" s="210"/>
      <c r="AC85" s="210"/>
      <c r="AD85" s="210"/>
      <c r="AE85" s="210"/>
      <c r="AF85" s="210"/>
      <c r="AG85" s="210" t="s">
        <v>171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59" t="s">
        <v>272</v>
      </c>
      <c r="D86" s="233"/>
      <c r="E86" s="234">
        <v>32.968000000000004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171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59" t="s">
        <v>273</v>
      </c>
      <c r="D87" s="233"/>
      <c r="E87" s="234">
        <v>61.536000000000001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0"/>
      <c r="AA87" s="210"/>
      <c r="AB87" s="210"/>
      <c r="AC87" s="210"/>
      <c r="AD87" s="210"/>
      <c r="AE87" s="210"/>
      <c r="AF87" s="210"/>
      <c r="AG87" s="210" t="s">
        <v>171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59" t="s">
        <v>274</v>
      </c>
      <c r="D88" s="233"/>
      <c r="E88" s="234">
        <v>73.744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0"/>
      <c r="AA88" s="210"/>
      <c r="AB88" s="210"/>
      <c r="AC88" s="210"/>
      <c r="AD88" s="210"/>
      <c r="AE88" s="210"/>
      <c r="AF88" s="210"/>
      <c r="AG88" s="210" t="s">
        <v>171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44">
        <v>30</v>
      </c>
      <c r="B89" s="245" t="s">
        <v>275</v>
      </c>
      <c r="C89" s="258" t="s">
        <v>276</v>
      </c>
      <c r="D89" s="246" t="s">
        <v>180</v>
      </c>
      <c r="E89" s="247">
        <v>2</v>
      </c>
      <c r="F89" s="248"/>
      <c r="G89" s="249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12</v>
      </c>
      <c r="M89" s="231">
        <f>G89*(1+L89/100)</f>
        <v>0</v>
      </c>
      <c r="N89" s="230">
        <v>0</v>
      </c>
      <c r="O89" s="230">
        <f>ROUND(E89*N89,2)</f>
        <v>0</v>
      </c>
      <c r="P89" s="230">
        <v>0</v>
      </c>
      <c r="Q89" s="230">
        <f>ROUND(E89*P89,2)</f>
        <v>0</v>
      </c>
      <c r="R89" s="231"/>
      <c r="S89" s="231" t="s">
        <v>187</v>
      </c>
      <c r="T89" s="231" t="s">
        <v>181</v>
      </c>
      <c r="U89" s="231">
        <v>0</v>
      </c>
      <c r="V89" s="231">
        <f>ROUND(E89*U89,2)</f>
        <v>0</v>
      </c>
      <c r="W89" s="231"/>
      <c r="X89" s="231" t="s">
        <v>167</v>
      </c>
      <c r="Y89" s="231" t="s">
        <v>168</v>
      </c>
      <c r="Z89" s="210"/>
      <c r="AA89" s="210"/>
      <c r="AB89" s="210"/>
      <c r="AC89" s="210"/>
      <c r="AD89" s="210"/>
      <c r="AE89" s="210"/>
      <c r="AF89" s="210"/>
      <c r="AG89" s="210" t="s">
        <v>169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59" t="s">
        <v>227</v>
      </c>
      <c r="D90" s="233"/>
      <c r="E90" s="234">
        <v>2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0"/>
      <c r="AA90" s="210"/>
      <c r="AB90" s="210"/>
      <c r="AC90" s="210"/>
      <c r="AD90" s="210"/>
      <c r="AE90" s="210"/>
      <c r="AF90" s="210"/>
      <c r="AG90" s="210" t="s">
        <v>171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1" x14ac:dyDescent="0.2">
      <c r="A91" s="244">
        <v>31</v>
      </c>
      <c r="B91" s="245" t="s">
        <v>277</v>
      </c>
      <c r="C91" s="258" t="s">
        <v>278</v>
      </c>
      <c r="D91" s="246" t="s">
        <v>180</v>
      </c>
      <c r="E91" s="247">
        <v>2</v>
      </c>
      <c r="F91" s="248"/>
      <c r="G91" s="249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12</v>
      </c>
      <c r="M91" s="231">
        <f>G91*(1+L91/100)</f>
        <v>0</v>
      </c>
      <c r="N91" s="230">
        <v>0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187</v>
      </c>
      <c r="T91" s="231" t="s">
        <v>181</v>
      </c>
      <c r="U91" s="231">
        <v>0</v>
      </c>
      <c r="V91" s="231">
        <f>ROUND(E91*U91,2)</f>
        <v>0</v>
      </c>
      <c r="W91" s="231"/>
      <c r="X91" s="231" t="s">
        <v>167</v>
      </c>
      <c r="Y91" s="231" t="s">
        <v>168</v>
      </c>
      <c r="Z91" s="210"/>
      <c r="AA91" s="210"/>
      <c r="AB91" s="210"/>
      <c r="AC91" s="210"/>
      <c r="AD91" s="210"/>
      <c r="AE91" s="210"/>
      <c r="AF91" s="210"/>
      <c r="AG91" s="210" t="s">
        <v>169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59" t="s">
        <v>227</v>
      </c>
      <c r="D92" s="233"/>
      <c r="E92" s="234">
        <v>2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171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50">
        <v>32</v>
      </c>
      <c r="B93" s="251" t="s">
        <v>279</v>
      </c>
      <c r="C93" s="260" t="s">
        <v>280</v>
      </c>
      <c r="D93" s="252" t="s">
        <v>281</v>
      </c>
      <c r="E93" s="253">
        <v>8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12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187</v>
      </c>
      <c r="T93" s="231" t="s">
        <v>181</v>
      </c>
      <c r="U93" s="231">
        <v>0</v>
      </c>
      <c r="V93" s="231">
        <f>ROUND(E93*U93,2)</f>
        <v>0</v>
      </c>
      <c r="W93" s="231"/>
      <c r="X93" s="231" t="s">
        <v>167</v>
      </c>
      <c r="Y93" s="231" t="s">
        <v>168</v>
      </c>
      <c r="Z93" s="210"/>
      <c r="AA93" s="210"/>
      <c r="AB93" s="210"/>
      <c r="AC93" s="210"/>
      <c r="AD93" s="210"/>
      <c r="AE93" s="210"/>
      <c r="AF93" s="210"/>
      <c r="AG93" s="210" t="s">
        <v>169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1" x14ac:dyDescent="0.2">
      <c r="A94" s="250">
        <v>33</v>
      </c>
      <c r="B94" s="251" t="s">
        <v>282</v>
      </c>
      <c r="C94" s="260" t="s">
        <v>283</v>
      </c>
      <c r="D94" s="252" t="s">
        <v>180</v>
      </c>
      <c r="E94" s="253">
        <v>8</v>
      </c>
      <c r="F94" s="254"/>
      <c r="G94" s="255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12</v>
      </c>
      <c r="M94" s="231">
        <f>G94*(1+L94/100)</f>
        <v>0</v>
      </c>
      <c r="N94" s="230">
        <v>0</v>
      </c>
      <c r="O94" s="230">
        <f>ROUND(E94*N94,2)</f>
        <v>0</v>
      </c>
      <c r="P94" s="230">
        <v>0</v>
      </c>
      <c r="Q94" s="230">
        <f>ROUND(E94*P94,2)</f>
        <v>0</v>
      </c>
      <c r="R94" s="231"/>
      <c r="S94" s="231" t="s">
        <v>187</v>
      </c>
      <c r="T94" s="231" t="s">
        <v>181</v>
      </c>
      <c r="U94" s="231">
        <v>0</v>
      </c>
      <c r="V94" s="231">
        <f>ROUND(E94*U94,2)</f>
        <v>0</v>
      </c>
      <c r="W94" s="231"/>
      <c r="X94" s="231" t="s">
        <v>167</v>
      </c>
      <c r="Y94" s="231" t="s">
        <v>168</v>
      </c>
      <c r="Z94" s="210"/>
      <c r="AA94" s="210"/>
      <c r="AB94" s="210"/>
      <c r="AC94" s="210"/>
      <c r="AD94" s="210"/>
      <c r="AE94" s="210"/>
      <c r="AF94" s="210"/>
      <c r="AG94" s="210" t="s">
        <v>169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44">
        <v>34</v>
      </c>
      <c r="B95" s="245" t="s">
        <v>284</v>
      </c>
      <c r="C95" s="258" t="s">
        <v>285</v>
      </c>
      <c r="D95" s="246" t="s">
        <v>286</v>
      </c>
      <c r="E95" s="247">
        <v>32</v>
      </c>
      <c r="F95" s="248"/>
      <c r="G95" s="249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12</v>
      </c>
      <c r="M95" s="231">
        <f>G95*(1+L95/100)</f>
        <v>0</v>
      </c>
      <c r="N95" s="230">
        <v>0</v>
      </c>
      <c r="O95" s="230">
        <f>ROUND(E95*N95,2)</f>
        <v>0</v>
      </c>
      <c r="P95" s="230">
        <v>0</v>
      </c>
      <c r="Q95" s="230">
        <f>ROUND(E95*P95,2)</f>
        <v>0</v>
      </c>
      <c r="R95" s="231" t="s">
        <v>287</v>
      </c>
      <c r="S95" s="231" t="s">
        <v>166</v>
      </c>
      <c r="T95" s="231" t="s">
        <v>166</v>
      </c>
      <c r="U95" s="231">
        <v>1</v>
      </c>
      <c r="V95" s="231">
        <f>ROUND(E95*U95,2)</f>
        <v>32</v>
      </c>
      <c r="W95" s="231"/>
      <c r="X95" s="231" t="s">
        <v>288</v>
      </c>
      <c r="Y95" s="231" t="s">
        <v>168</v>
      </c>
      <c r="Z95" s="210"/>
      <c r="AA95" s="210"/>
      <c r="AB95" s="210"/>
      <c r="AC95" s="210"/>
      <c r="AD95" s="210"/>
      <c r="AE95" s="210"/>
      <c r="AF95" s="210"/>
      <c r="AG95" s="210" t="s">
        <v>289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9" t="s">
        <v>290</v>
      </c>
      <c r="D96" s="233"/>
      <c r="E96" s="234">
        <v>32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0"/>
      <c r="AA96" s="210"/>
      <c r="AB96" s="210"/>
      <c r="AC96" s="210"/>
      <c r="AD96" s="210"/>
      <c r="AE96" s="210"/>
      <c r="AF96" s="210"/>
      <c r="AG96" s="210" t="s">
        <v>171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7" t="s">
        <v>161</v>
      </c>
      <c r="B97" s="238" t="s">
        <v>90</v>
      </c>
      <c r="C97" s="257" t="s">
        <v>91</v>
      </c>
      <c r="D97" s="239"/>
      <c r="E97" s="240"/>
      <c r="F97" s="241"/>
      <c r="G97" s="242">
        <f>SUMIF(AG98:AG98,"&lt;&gt;NOR",G98:G98)</f>
        <v>0</v>
      </c>
      <c r="H97" s="236"/>
      <c r="I97" s="236">
        <f>SUM(I98:I98)</f>
        <v>0</v>
      </c>
      <c r="J97" s="236"/>
      <c r="K97" s="236">
        <f>SUM(K98:K98)</f>
        <v>0</v>
      </c>
      <c r="L97" s="236"/>
      <c r="M97" s="236">
        <f>SUM(M98:M98)</f>
        <v>0</v>
      </c>
      <c r="N97" s="235"/>
      <c r="O97" s="235">
        <f>SUM(O98:O98)</f>
        <v>0</v>
      </c>
      <c r="P97" s="235"/>
      <c r="Q97" s="235">
        <f>SUM(Q98:Q98)</f>
        <v>0</v>
      </c>
      <c r="R97" s="236"/>
      <c r="S97" s="236"/>
      <c r="T97" s="236"/>
      <c r="U97" s="236"/>
      <c r="V97" s="236">
        <f>SUM(V98:V98)</f>
        <v>160.99</v>
      </c>
      <c r="W97" s="236"/>
      <c r="X97" s="236"/>
      <c r="Y97" s="236"/>
      <c r="AG97" t="s">
        <v>162</v>
      </c>
    </row>
    <row r="98" spans="1:60" ht="22.5" outlineLevel="1" x14ac:dyDescent="0.2">
      <c r="A98" s="250">
        <v>35</v>
      </c>
      <c r="B98" s="251" t="s">
        <v>291</v>
      </c>
      <c r="C98" s="260" t="s">
        <v>292</v>
      </c>
      <c r="D98" s="252" t="s">
        <v>220</v>
      </c>
      <c r="E98" s="253">
        <v>51.107529999999997</v>
      </c>
      <c r="F98" s="254"/>
      <c r="G98" s="255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12</v>
      </c>
      <c r="M98" s="231">
        <f>G98*(1+L98/100)</f>
        <v>0</v>
      </c>
      <c r="N98" s="230">
        <v>0</v>
      </c>
      <c r="O98" s="230">
        <f>ROUND(E98*N98,2)</f>
        <v>0</v>
      </c>
      <c r="P98" s="230">
        <v>0</v>
      </c>
      <c r="Q98" s="230">
        <f>ROUND(E98*P98,2)</f>
        <v>0</v>
      </c>
      <c r="R98" s="231"/>
      <c r="S98" s="231" t="s">
        <v>166</v>
      </c>
      <c r="T98" s="231" t="s">
        <v>166</v>
      </c>
      <c r="U98" s="231">
        <v>3.15</v>
      </c>
      <c r="V98" s="231">
        <f>ROUND(E98*U98,2)</f>
        <v>160.99</v>
      </c>
      <c r="W98" s="231"/>
      <c r="X98" s="231" t="s">
        <v>293</v>
      </c>
      <c r="Y98" s="231" t="s">
        <v>168</v>
      </c>
      <c r="Z98" s="210"/>
      <c r="AA98" s="210"/>
      <c r="AB98" s="210"/>
      <c r="AC98" s="210"/>
      <c r="AD98" s="210"/>
      <c r="AE98" s="210"/>
      <c r="AF98" s="210"/>
      <c r="AG98" s="210" t="s">
        <v>294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">
      <c r="A99" s="237" t="s">
        <v>161</v>
      </c>
      <c r="B99" s="238" t="s">
        <v>104</v>
      </c>
      <c r="C99" s="257" t="s">
        <v>105</v>
      </c>
      <c r="D99" s="239"/>
      <c r="E99" s="240"/>
      <c r="F99" s="241"/>
      <c r="G99" s="242">
        <f>SUMIF(AG100:AG100,"&lt;&gt;NOR",G100:G100)</f>
        <v>0</v>
      </c>
      <c r="H99" s="236"/>
      <c r="I99" s="236">
        <f>SUM(I100:I100)</f>
        <v>0</v>
      </c>
      <c r="J99" s="236"/>
      <c r="K99" s="236">
        <f>SUM(K100:K100)</f>
        <v>0</v>
      </c>
      <c r="L99" s="236"/>
      <c r="M99" s="236">
        <f>SUM(M100:M100)</f>
        <v>0</v>
      </c>
      <c r="N99" s="235"/>
      <c r="O99" s="235">
        <f>SUM(O100:O100)</f>
        <v>0</v>
      </c>
      <c r="P99" s="235"/>
      <c r="Q99" s="235">
        <f>SUM(Q100:Q100)</f>
        <v>1</v>
      </c>
      <c r="R99" s="236"/>
      <c r="S99" s="236"/>
      <c r="T99" s="236"/>
      <c r="U99" s="236"/>
      <c r="V99" s="236">
        <f>SUM(V100:V100)</f>
        <v>9.1999999999999993</v>
      </c>
      <c r="W99" s="236"/>
      <c r="X99" s="236"/>
      <c r="Y99" s="236"/>
      <c r="AG99" t="s">
        <v>162</v>
      </c>
    </row>
    <row r="100" spans="1:60" outlineLevel="1" x14ac:dyDescent="0.2">
      <c r="A100" s="250">
        <v>36</v>
      </c>
      <c r="B100" s="251" t="s">
        <v>295</v>
      </c>
      <c r="C100" s="260" t="s">
        <v>296</v>
      </c>
      <c r="D100" s="252" t="s">
        <v>297</v>
      </c>
      <c r="E100" s="253">
        <v>8</v>
      </c>
      <c r="F100" s="254"/>
      <c r="G100" s="255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12</v>
      </c>
      <c r="M100" s="231">
        <f>G100*(1+L100/100)</f>
        <v>0</v>
      </c>
      <c r="N100" s="230">
        <v>0</v>
      </c>
      <c r="O100" s="230">
        <f>ROUND(E100*N100,2)</f>
        <v>0</v>
      </c>
      <c r="P100" s="230">
        <v>0.125</v>
      </c>
      <c r="Q100" s="230">
        <f>ROUND(E100*P100,2)</f>
        <v>1</v>
      </c>
      <c r="R100" s="231"/>
      <c r="S100" s="231" t="s">
        <v>166</v>
      </c>
      <c r="T100" s="231" t="s">
        <v>166</v>
      </c>
      <c r="U100" s="231">
        <v>1.1499999999999999</v>
      </c>
      <c r="V100" s="231">
        <f>ROUND(E100*U100,2)</f>
        <v>9.1999999999999993</v>
      </c>
      <c r="W100" s="231"/>
      <c r="X100" s="231" t="s">
        <v>167</v>
      </c>
      <c r="Y100" s="231" t="s">
        <v>168</v>
      </c>
      <c r="Z100" s="210"/>
      <c r="AA100" s="210"/>
      <c r="AB100" s="210"/>
      <c r="AC100" s="210"/>
      <c r="AD100" s="210"/>
      <c r="AE100" s="210"/>
      <c r="AF100" s="210"/>
      <c r="AG100" s="210" t="s">
        <v>169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x14ac:dyDescent="0.2">
      <c r="A101" s="237" t="s">
        <v>161</v>
      </c>
      <c r="B101" s="238" t="s">
        <v>110</v>
      </c>
      <c r="C101" s="257" t="s">
        <v>111</v>
      </c>
      <c r="D101" s="239"/>
      <c r="E101" s="240"/>
      <c r="F101" s="241"/>
      <c r="G101" s="242">
        <f>SUMIF(AG102:AG102,"&lt;&gt;NOR",G102:G102)</f>
        <v>0</v>
      </c>
      <c r="H101" s="236"/>
      <c r="I101" s="236">
        <f>SUM(I102:I102)</f>
        <v>0</v>
      </c>
      <c r="J101" s="236"/>
      <c r="K101" s="236">
        <f>SUM(K102:K102)</f>
        <v>0</v>
      </c>
      <c r="L101" s="236"/>
      <c r="M101" s="236">
        <f>SUM(M102:M102)</f>
        <v>0</v>
      </c>
      <c r="N101" s="235"/>
      <c r="O101" s="235">
        <f>SUM(O102:O102)</f>
        <v>0</v>
      </c>
      <c r="P101" s="235"/>
      <c r="Q101" s="235">
        <f>SUM(Q102:Q102)</f>
        <v>0.1</v>
      </c>
      <c r="R101" s="236"/>
      <c r="S101" s="236"/>
      <c r="T101" s="236"/>
      <c r="U101" s="236"/>
      <c r="V101" s="236">
        <f>SUM(V102:V102)</f>
        <v>1.9</v>
      </c>
      <c r="W101" s="236"/>
      <c r="X101" s="236"/>
      <c r="Y101" s="236"/>
      <c r="AG101" t="s">
        <v>162</v>
      </c>
    </row>
    <row r="102" spans="1:60" ht="22.5" outlineLevel="1" x14ac:dyDescent="0.2">
      <c r="A102" s="250">
        <v>37</v>
      </c>
      <c r="B102" s="251" t="s">
        <v>298</v>
      </c>
      <c r="C102" s="260" t="s">
        <v>299</v>
      </c>
      <c r="D102" s="252" t="s">
        <v>263</v>
      </c>
      <c r="E102" s="253">
        <v>8</v>
      </c>
      <c r="F102" s="254"/>
      <c r="G102" s="255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12</v>
      </c>
      <c r="M102" s="231">
        <f>G102*(1+L102/100)</f>
        <v>0</v>
      </c>
      <c r="N102" s="230">
        <v>5.0000000000000002E-5</v>
      </c>
      <c r="O102" s="230">
        <f>ROUND(E102*N102,2)</f>
        <v>0</v>
      </c>
      <c r="P102" s="230">
        <v>1.235E-2</v>
      </c>
      <c r="Q102" s="230">
        <f>ROUND(E102*P102,2)</f>
        <v>0.1</v>
      </c>
      <c r="R102" s="231"/>
      <c r="S102" s="231" t="s">
        <v>166</v>
      </c>
      <c r="T102" s="231" t="s">
        <v>166</v>
      </c>
      <c r="U102" s="231">
        <v>0.23699999999999999</v>
      </c>
      <c r="V102" s="231">
        <f>ROUND(E102*U102,2)</f>
        <v>1.9</v>
      </c>
      <c r="W102" s="231"/>
      <c r="X102" s="231" t="s">
        <v>167</v>
      </c>
      <c r="Y102" s="231" t="s">
        <v>168</v>
      </c>
      <c r="Z102" s="210"/>
      <c r="AA102" s="210"/>
      <c r="AB102" s="210"/>
      <c r="AC102" s="210"/>
      <c r="AD102" s="210"/>
      <c r="AE102" s="210"/>
      <c r="AF102" s="210"/>
      <c r="AG102" s="210" t="s">
        <v>169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2">
      <c r="A103" s="237" t="s">
        <v>161</v>
      </c>
      <c r="B103" s="238" t="s">
        <v>112</v>
      </c>
      <c r="C103" s="257" t="s">
        <v>113</v>
      </c>
      <c r="D103" s="239"/>
      <c r="E103" s="240"/>
      <c r="F103" s="241"/>
      <c r="G103" s="242">
        <f>SUMIF(AG104:AG108,"&lt;&gt;NOR",G104:G108)</f>
        <v>0</v>
      </c>
      <c r="H103" s="236"/>
      <c r="I103" s="236">
        <f>SUM(I104:I108)</f>
        <v>0</v>
      </c>
      <c r="J103" s="236"/>
      <c r="K103" s="236">
        <f>SUM(K104:K108)</f>
        <v>0</v>
      </c>
      <c r="L103" s="236"/>
      <c r="M103" s="236">
        <f>SUM(M104:M108)</f>
        <v>0</v>
      </c>
      <c r="N103" s="235"/>
      <c r="O103" s="235">
        <f>SUM(O104:O108)</f>
        <v>0</v>
      </c>
      <c r="P103" s="235"/>
      <c r="Q103" s="235">
        <f>SUM(Q104:Q108)</f>
        <v>1.33</v>
      </c>
      <c r="R103" s="236"/>
      <c r="S103" s="236"/>
      <c r="T103" s="236"/>
      <c r="U103" s="236"/>
      <c r="V103" s="236">
        <f>SUM(V104:V108)</f>
        <v>7.04</v>
      </c>
      <c r="W103" s="236"/>
      <c r="X103" s="236"/>
      <c r="Y103" s="236"/>
      <c r="AG103" t="s">
        <v>162</v>
      </c>
    </row>
    <row r="104" spans="1:60" ht="22.5" outlineLevel="1" x14ac:dyDescent="0.2">
      <c r="A104" s="250">
        <v>38</v>
      </c>
      <c r="B104" s="251" t="s">
        <v>300</v>
      </c>
      <c r="C104" s="260" t="s">
        <v>301</v>
      </c>
      <c r="D104" s="252" t="s">
        <v>263</v>
      </c>
      <c r="E104" s="253">
        <v>8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12</v>
      </c>
      <c r="M104" s="231">
        <f>G104*(1+L104/100)</f>
        <v>0</v>
      </c>
      <c r="N104" s="230">
        <v>0</v>
      </c>
      <c r="O104" s="230">
        <f>ROUND(E104*N104,2)</f>
        <v>0</v>
      </c>
      <c r="P104" s="230">
        <v>0.16600000000000001</v>
      </c>
      <c r="Q104" s="230">
        <f>ROUND(E104*P104,2)</f>
        <v>1.33</v>
      </c>
      <c r="R104" s="231"/>
      <c r="S104" s="231" t="s">
        <v>166</v>
      </c>
      <c r="T104" s="231" t="s">
        <v>166</v>
      </c>
      <c r="U104" s="231">
        <v>0.88</v>
      </c>
      <c r="V104" s="231">
        <f>ROUND(E104*U104,2)</f>
        <v>7.04</v>
      </c>
      <c r="W104" s="231"/>
      <c r="X104" s="231" t="s">
        <v>167</v>
      </c>
      <c r="Y104" s="231" t="s">
        <v>168</v>
      </c>
      <c r="Z104" s="210"/>
      <c r="AA104" s="210"/>
      <c r="AB104" s="210"/>
      <c r="AC104" s="210"/>
      <c r="AD104" s="210"/>
      <c r="AE104" s="210"/>
      <c r="AF104" s="210"/>
      <c r="AG104" s="210" t="s">
        <v>169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50">
        <v>39</v>
      </c>
      <c r="B105" s="251" t="s">
        <v>302</v>
      </c>
      <c r="C105" s="260" t="s">
        <v>303</v>
      </c>
      <c r="D105" s="252" t="s">
        <v>281</v>
      </c>
      <c r="E105" s="253">
        <v>16</v>
      </c>
      <c r="F105" s="254"/>
      <c r="G105" s="255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12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187</v>
      </c>
      <c r="T105" s="231" t="s">
        <v>181</v>
      </c>
      <c r="U105" s="231">
        <v>0</v>
      </c>
      <c r="V105" s="231">
        <f>ROUND(E105*U105,2)</f>
        <v>0</v>
      </c>
      <c r="W105" s="231"/>
      <c r="X105" s="231" t="s">
        <v>167</v>
      </c>
      <c r="Y105" s="231" t="s">
        <v>168</v>
      </c>
      <c r="Z105" s="210"/>
      <c r="AA105" s="210"/>
      <c r="AB105" s="210"/>
      <c r="AC105" s="210"/>
      <c r="AD105" s="210"/>
      <c r="AE105" s="210"/>
      <c r="AF105" s="210"/>
      <c r="AG105" s="210" t="s">
        <v>169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50">
        <v>40</v>
      </c>
      <c r="B106" s="251" t="s">
        <v>304</v>
      </c>
      <c r="C106" s="260" t="s">
        <v>305</v>
      </c>
      <c r="D106" s="252" t="s">
        <v>281</v>
      </c>
      <c r="E106" s="253">
        <v>8</v>
      </c>
      <c r="F106" s="254"/>
      <c r="G106" s="255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12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187</v>
      </c>
      <c r="T106" s="231" t="s">
        <v>181</v>
      </c>
      <c r="U106" s="231">
        <v>0</v>
      </c>
      <c r="V106" s="231">
        <f>ROUND(E106*U106,2)</f>
        <v>0</v>
      </c>
      <c r="W106" s="231"/>
      <c r="X106" s="231" t="s">
        <v>167</v>
      </c>
      <c r="Y106" s="231" t="s">
        <v>168</v>
      </c>
      <c r="Z106" s="210"/>
      <c r="AA106" s="210"/>
      <c r="AB106" s="210"/>
      <c r="AC106" s="210"/>
      <c r="AD106" s="210"/>
      <c r="AE106" s="210"/>
      <c r="AF106" s="210"/>
      <c r="AG106" s="210" t="s">
        <v>169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2.5" outlineLevel="1" x14ac:dyDescent="0.2">
      <c r="A107" s="244">
        <v>41</v>
      </c>
      <c r="B107" s="245" t="s">
        <v>306</v>
      </c>
      <c r="C107" s="258" t="s">
        <v>307</v>
      </c>
      <c r="D107" s="246" t="s">
        <v>281</v>
      </c>
      <c r="E107" s="247">
        <v>8</v>
      </c>
      <c r="F107" s="248"/>
      <c r="G107" s="249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12</v>
      </c>
      <c r="M107" s="231">
        <f>G107*(1+L107/100)</f>
        <v>0</v>
      </c>
      <c r="N107" s="230">
        <v>0</v>
      </c>
      <c r="O107" s="230">
        <f>ROUND(E107*N107,2)</f>
        <v>0</v>
      </c>
      <c r="P107" s="230">
        <v>0</v>
      </c>
      <c r="Q107" s="230">
        <f>ROUND(E107*P107,2)</f>
        <v>0</v>
      </c>
      <c r="R107" s="231"/>
      <c r="S107" s="231" t="s">
        <v>187</v>
      </c>
      <c r="T107" s="231" t="s">
        <v>181</v>
      </c>
      <c r="U107" s="231">
        <v>0</v>
      </c>
      <c r="V107" s="231">
        <f>ROUND(E107*U107,2)</f>
        <v>0</v>
      </c>
      <c r="W107" s="231"/>
      <c r="X107" s="231" t="s">
        <v>167</v>
      </c>
      <c r="Y107" s="231" t="s">
        <v>168</v>
      </c>
      <c r="Z107" s="210"/>
      <c r="AA107" s="210"/>
      <c r="AB107" s="210"/>
      <c r="AC107" s="210"/>
      <c r="AD107" s="210"/>
      <c r="AE107" s="210"/>
      <c r="AF107" s="210"/>
      <c r="AG107" s="210" t="s">
        <v>169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1" x14ac:dyDescent="0.2">
      <c r="A108" s="227">
        <v>42</v>
      </c>
      <c r="B108" s="228" t="s">
        <v>308</v>
      </c>
      <c r="C108" s="261" t="s">
        <v>309</v>
      </c>
      <c r="D108" s="229" t="s">
        <v>0</v>
      </c>
      <c r="E108" s="256"/>
      <c r="F108" s="232"/>
      <c r="G108" s="231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12</v>
      </c>
      <c r="M108" s="231">
        <f>G108*(1+L108/100)</f>
        <v>0</v>
      </c>
      <c r="N108" s="230">
        <v>0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166</v>
      </c>
      <c r="T108" s="231" t="s">
        <v>166</v>
      </c>
      <c r="U108" s="231">
        <v>0</v>
      </c>
      <c r="V108" s="231">
        <f>ROUND(E108*U108,2)</f>
        <v>0</v>
      </c>
      <c r="W108" s="231"/>
      <c r="X108" s="231" t="s">
        <v>293</v>
      </c>
      <c r="Y108" s="231" t="s">
        <v>168</v>
      </c>
      <c r="Z108" s="210"/>
      <c r="AA108" s="210"/>
      <c r="AB108" s="210"/>
      <c r="AC108" s="210"/>
      <c r="AD108" s="210"/>
      <c r="AE108" s="210"/>
      <c r="AF108" s="210"/>
      <c r="AG108" s="210" t="s">
        <v>294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x14ac:dyDescent="0.2">
      <c r="A109" s="237" t="s">
        <v>161</v>
      </c>
      <c r="B109" s="238" t="s">
        <v>116</v>
      </c>
      <c r="C109" s="257" t="s">
        <v>117</v>
      </c>
      <c r="D109" s="239"/>
      <c r="E109" s="240"/>
      <c r="F109" s="241"/>
      <c r="G109" s="242">
        <f>SUMIF(AG110:AG118,"&lt;&gt;NOR",G110:G118)</f>
        <v>0</v>
      </c>
      <c r="H109" s="236"/>
      <c r="I109" s="236">
        <f>SUM(I110:I118)</f>
        <v>0</v>
      </c>
      <c r="J109" s="236"/>
      <c r="K109" s="236">
        <f>SUM(K110:K118)</f>
        <v>0</v>
      </c>
      <c r="L109" s="236"/>
      <c r="M109" s="236">
        <f>SUM(M110:M118)</f>
        <v>0</v>
      </c>
      <c r="N109" s="235"/>
      <c r="O109" s="235">
        <f>SUM(O110:O118)</f>
        <v>0.98</v>
      </c>
      <c r="P109" s="235"/>
      <c r="Q109" s="235">
        <f>SUM(Q110:Q118)</f>
        <v>0</v>
      </c>
      <c r="R109" s="236"/>
      <c r="S109" s="236"/>
      <c r="T109" s="236"/>
      <c r="U109" s="236"/>
      <c r="V109" s="236">
        <f>SUM(V110:V118)</f>
        <v>49.74</v>
      </c>
      <c r="W109" s="236"/>
      <c r="X109" s="236"/>
      <c r="Y109" s="236"/>
      <c r="AG109" t="s">
        <v>162</v>
      </c>
    </row>
    <row r="110" spans="1:60" ht="22.5" outlineLevel="1" x14ac:dyDescent="0.2">
      <c r="A110" s="244">
        <v>43</v>
      </c>
      <c r="B110" s="245" t="s">
        <v>310</v>
      </c>
      <c r="C110" s="258" t="s">
        <v>311</v>
      </c>
      <c r="D110" s="246" t="s">
        <v>165</v>
      </c>
      <c r="E110" s="247">
        <v>33.520000000000003</v>
      </c>
      <c r="F110" s="248"/>
      <c r="G110" s="249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12</v>
      </c>
      <c r="M110" s="231">
        <f>G110*(1+L110/100)</f>
        <v>0</v>
      </c>
      <c r="N110" s="230">
        <v>0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166</v>
      </c>
      <c r="T110" s="231" t="s">
        <v>166</v>
      </c>
      <c r="U110" s="231">
        <v>0.02</v>
      </c>
      <c r="V110" s="231">
        <f>ROUND(E110*U110,2)</f>
        <v>0.67</v>
      </c>
      <c r="W110" s="231"/>
      <c r="X110" s="231" t="s">
        <v>167</v>
      </c>
      <c r="Y110" s="231" t="s">
        <v>168</v>
      </c>
      <c r="Z110" s="210"/>
      <c r="AA110" s="210"/>
      <c r="AB110" s="210"/>
      <c r="AC110" s="210"/>
      <c r="AD110" s="210"/>
      <c r="AE110" s="210"/>
      <c r="AF110" s="210"/>
      <c r="AG110" s="210" t="s">
        <v>169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59" t="s">
        <v>217</v>
      </c>
      <c r="D111" s="233"/>
      <c r="E111" s="234">
        <v>33.520000000000003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171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50">
        <v>44</v>
      </c>
      <c r="B112" s="251" t="s">
        <v>312</v>
      </c>
      <c r="C112" s="260" t="s">
        <v>313</v>
      </c>
      <c r="D112" s="252" t="s">
        <v>165</v>
      </c>
      <c r="E112" s="253">
        <v>33.520000000000003</v>
      </c>
      <c r="F112" s="254"/>
      <c r="G112" s="255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12</v>
      </c>
      <c r="M112" s="231">
        <f>G112*(1+L112/100)</f>
        <v>0</v>
      </c>
      <c r="N112" s="230">
        <v>2.1000000000000001E-4</v>
      </c>
      <c r="O112" s="230">
        <f>ROUND(E112*N112,2)</f>
        <v>0.01</v>
      </c>
      <c r="P112" s="230">
        <v>0</v>
      </c>
      <c r="Q112" s="230">
        <f>ROUND(E112*P112,2)</f>
        <v>0</v>
      </c>
      <c r="R112" s="231"/>
      <c r="S112" s="231" t="s">
        <v>166</v>
      </c>
      <c r="T112" s="231" t="s">
        <v>166</v>
      </c>
      <c r="U112" s="231">
        <v>0.05</v>
      </c>
      <c r="V112" s="231">
        <f>ROUND(E112*U112,2)</f>
        <v>1.68</v>
      </c>
      <c r="W112" s="231"/>
      <c r="X112" s="231" t="s">
        <v>167</v>
      </c>
      <c r="Y112" s="231" t="s">
        <v>168</v>
      </c>
      <c r="Z112" s="210"/>
      <c r="AA112" s="210"/>
      <c r="AB112" s="210"/>
      <c r="AC112" s="210"/>
      <c r="AD112" s="210"/>
      <c r="AE112" s="210"/>
      <c r="AF112" s="210"/>
      <c r="AG112" s="210" t="s">
        <v>169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0">
        <v>45</v>
      </c>
      <c r="B113" s="251" t="s">
        <v>314</v>
      </c>
      <c r="C113" s="260" t="s">
        <v>315</v>
      </c>
      <c r="D113" s="252" t="s">
        <v>165</v>
      </c>
      <c r="E113" s="253">
        <v>33.520000000000003</v>
      </c>
      <c r="F113" s="254"/>
      <c r="G113" s="255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12</v>
      </c>
      <c r="M113" s="231">
        <f>G113*(1+L113/100)</f>
        <v>0</v>
      </c>
      <c r="N113" s="230">
        <v>6.9300000000000004E-3</v>
      </c>
      <c r="O113" s="230">
        <f>ROUND(E113*N113,2)</f>
        <v>0.23</v>
      </c>
      <c r="P113" s="230">
        <v>0</v>
      </c>
      <c r="Q113" s="230">
        <f>ROUND(E113*P113,2)</f>
        <v>0</v>
      </c>
      <c r="R113" s="231"/>
      <c r="S113" s="231" t="s">
        <v>166</v>
      </c>
      <c r="T113" s="231" t="s">
        <v>166</v>
      </c>
      <c r="U113" s="231">
        <v>1.3466</v>
      </c>
      <c r="V113" s="231">
        <f>ROUND(E113*U113,2)</f>
        <v>45.14</v>
      </c>
      <c r="W113" s="231"/>
      <c r="X113" s="231" t="s">
        <v>167</v>
      </c>
      <c r="Y113" s="231" t="s">
        <v>168</v>
      </c>
      <c r="Z113" s="210"/>
      <c r="AA113" s="210"/>
      <c r="AB113" s="210"/>
      <c r="AC113" s="210"/>
      <c r="AD113" s="210"/>
      <c r="AE113" s="210"/>
      <c r="AF113" s="210"/>
      <c r="AG113" s="210" t="s">
        <v>169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44">
        <v>46</v>
      </c>
      <c r="B114" s="245" t="s">
        <v>316</v>
      </c>
      <c r="C114" s="258" t="s">
        <v>317</v>
      </c>
      <c r="D114" s="246" t="s">
        <v>165</v>
      </c>
      <c r="E114" s="247">
        <v>33.520000000000003</v>
      </c>
      <c r="F114" s="248"/>
      <c r="G114" s="249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12</v>
      </c>
      <c r="M114" s="231">
        <f>G114*(1+L114/100)</f>
        <v>0</v>
      </c>
      <c r="N114" s="230">
        <v>0</v>
      </c>
      <c r="O114" s="230">
        <f>ROUND(E114*N114,2)</f>
        <v>0</v>
      </c>
      <c r="P114" s="230">
        <v>0</v>
      </c>
      <c r="Q114" s="230">
        <f>ROUND(E114*P114,2)</f>
        <v>0</v>
      </c>
      <c r="R114" s="231"/>
      <c r="S114" s="231" t="s">
        <v>166</v>
      </c>
      <c r="T114" s="231" t="s">
        <v>166</v>
      </c>
      <c r="U114" s="231">
        <v>0.03</v>
      </c>
      <c r="V114" s="231">
        <f>ROUND(E114*U114,2)</f>
        <v>1.01</v>
      </c>
      <c r="W114" s="231"/>
      <c r="X114" s="231" t="s">
        <v>167</v>
      </c>
      <c r="Y114" s="231" t="s">
        <v>168</v>
      </c>
      <c r="Z114" s="210"/>
      <c r="AA114" s="210"/>
      <c r="AB114" s="210"/>
      <c r="AC114" s="210"/>
      <c r="AD114" s="210"/>
      <c r="AE114" s="210"/>
      <c r="AF114" s="210"/>
      <c r="AG114" s="210" t="s">
        <v>169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59" t="s">
        <v>318</v>
      </c>
      <c r="D115" s="233"/>
      <c r="E115" s="234">
        <v>33.520000000000003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0"/>
      <c r="AA115" s="210"/>
      <c r="AB115" s="210"/>
      <c r="AC115" s="210"/>
      <c r="AD115" s="210"/>
      <c r="AE115" s="210"/>
      <c r="AF115" s="210"/>
      <c r="AG115" s="210" t="s">
        <v>171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44">
        <v>47</v>
      </c>
      <c r="B116" s="245" t="s">
        <v>319</v>
      </c>
      <c r="C116" s="258" t="s">
        <v>320</v>
      </c>
      <c r="D116" s="246" t="s">
        <v>165</v>
      </c>
      <c r="E116" s="247">
        <v>38.548000000000002</v>
      </c>
      <c r="F116" s="248"/>
      <c r="G116" s="249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12</v>
      </c>
      <c r="M116" s="231">
        <f>G116*(1+L116/100)</f>
        <v>0</v>
      </c>
      <c r="N116" s="230">
        <v>1.9199999999999998E-2</v>
      </c>
      <c r="O116" s="230">
        <f>ROUND(E116*N116,2)</f>
        <v>0.74</v>
      </c>
      <c r="P116" s="230">
        <v>0</v>
      </c>
      <c r="Q116" s="230">
        <f>ROUND(E116*P116,2)</f>
        <v>0</v>
      </c>
      <c r="R116" s="231" t="s">
        <v>221</v>
      </c>
      <c r="S116" s="231" t="s">
        <v>321</v>
      </c>
      <c r="T116" s="231" t="s">
        <v>321</v>
      </c>
      <c r="U116" s="231">
        <v>0</v>
      </c>
      <c r="V116" s="231">
        <f>ROUND(E116*U116,2)</f>
        <v>0</v>
      </c>
      <c r="W116" s="231"/>
      <c r="X116" s="231" t="s">
        <v>222</v>
      </c>
      <c r="Y116" s="231" t="s">
        <v>168</v>
      </c>
      <c r="Z116" s="210"/>
      <c r="AA116" s="210"/>
      <c r="AB116" s="210"/>
      <c r="AC116" s="210"/>
      <c r="AD116" s="210"/>
      <c r="AE116" s="210"/>
      <c r="AF116" s="210"/>
      <c r="AG116" s="210" t="s">
        <v>223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27"/>
      <c r="B117" s="228"/>
      <c r="C117" s="259" t="s">
        <v>322</v>
      </c>
      <c r="D117" s="233"/>
      <c r="E117" s="234">
        <v>38.548000000000002</v>
      </c>
      <c r="F117" s="231"/>
      <c r="G117" s="231"/>
      <c r="H117" s="231"/>
      <c r="I117" s="231"/>
      <c r="J117" s="231"/>
      <c r="K117" s="231"/>
      <c r="L117" s="231"/>
      <c r="M117" s="231"/>
      <c r="N117" s="230"/>
      <c r="O117" s="230"/>
      <c r="P117" s="230"/>
      <c r="Q117" s="230"/>
      <c r="R117" s="231"/>
      <c r="S117" s="231"/>
      <c r="T117" s="231"/>
      <c r="U117" s="231"/>
      <c r="V117" s="231"/>
      <c r="W117" s="231"/>
      <c r="X117" s="231"/>
      <c r="Y117" s="231"/>
      <c r="Z117" s="210"/>
      <c r="AA117" s="210"/>
      <c r="AB117" s="210"/>
      <c r="AC117" s="210"/>
      <c r="AD117" s="210"/>
      <c r="AE117" s="210"/>
      <c r="AF117" s="210"/>
      <c r="AG117" s="210" t="s">
        <v>171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50">
        <v>48</v>
      </c>
      <c r="B118" s="251" t="s">
        <v>323</v>
      </c>
      <c r="C118" s="260" t="s">
        <v>324</v>
      </c>
      <c r="D118" s="252" t="s">
        <v>220</v>
      </c>
      <c r="E118" s="253">
        <v>0.97945000000000004</v>
      </c>
      <c r="F118" s="254"/>
      <c r="G118" s="255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12</v>
      </c>
      <c r="M118" s="231">
        <f>G118*(1+L118/100)</f>
        <v>0</v>
      </c>
      <c r="N118" s="230">
        <v>0</v>
      </c>
      <c r="O118" s="230">
        <f>ROUND(E118*N118,2)</f>
        <v>0</v>
      </c>
      <c r="P118" s="230">
        <v>0</v>
      </c>
      <c r="Q118" s="230">
        <f>ROUND(E118*P118,2)</f>
        <v>0</v>
      </c>
      <c r="R118" s="231"/>
      <c r="S118" s="231" t="s">
        <v>166</v>
      </c>
      <c r="T118" s="231" t="s">
        <v>166</v>
      </c>
      <c r="U118" s="231">
        <v>1.2649999999999999</v>
      </c>
      <c r="V118" s="231">
        <f>ROUND(E118*U118,2)</f>
        <v>1.24</v>
      </c>
      <c r="W118" s="231"/>
      <c r="X118" s="231" t="s">
        <v>293</v>
      </c>
      <c r="Y118" s="231" t="s">
        <v>168</v>
      </c>
      <c r="Z118" s="210"/>
      <c r="AA118" s="210"/>
      <c r="AB118" s="210"/>
      <c r="AC118" s="210"/>
      <c r="AD118" s="210"/>
      <c r="AE118" s="210"/>
      <c r="AF118" s="210"/>
      <c r="AG118" s="210" t="s">
        <v>294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2">
      <c r="A119" s="237" t="s">
        <v>161</v>
      </c>
      <c r="B119" s="238" t="s">
        <v>118</v>
      </c>
      <c r="C119" s="257" t="s">
        <v>119</v>
      </c>
      <c r="D119" s="239"/>
      <c r="E119" s="240"/>
      <c r="F119" s="241"/>
      <c r="G119" s="242">
        <f>SUMIF(AG120:AG135,"&lt;&gt;NOR",G120:G135)</f>
        <v>0</v>
      </c>
      <c r="H119" s="236"/>
      <c r="I119" s="236">
        <f>SUM(I120:I135)</f>
        <v>0</v>
      </c>
      <c r="J119" s="236"/>
      <c r="K119" s="236">
        <f>SUM(K120:K135)</f>
        <v>0</v>
      </c>
      <c r="L119" s="236"/>
      <c r="M119" s="236">
        <f>SUM(M120:M135)</f>
        <v>0</v>
      </c>
      <c r="N119" s="235"/>
      <c r="O119" s="235">
        <f>SUM(O120:O135)</f>
        <v>1.9100000000000001</v>
      </c>
      <c r="P119" s="235"/>
      <c r="Q119" s="235">
        <f>SUM(Q120:Q135)</f>
        <v>0.48</v>
      </c>
      <c r="R119" s="236"/>
      <c r="S119" s="236"/>
      <c r="T119" s="236"/>
      <c r="U119" s="236"/>
      <c r="V119" s="236">
        <f>SUM(V120:V135)</f>
        <v>149.35000000000002</v>
      </c>
      <c r="W119" s="236"/>
      <c r="X119" s="236"/>
      <c r="Y119" s="236"/>
      <c r="AG119" t="s">
        <v>162</v>
      </c>
    </row>
    <row r="120" spans="1:60" ht="22.5" outlineLevel="1" x14ac:dyDescent="0.2">
      <c r="A120" s="244">
        <v>49</v>
      </c>
      <c r="B120" s="245" t="s">
        <v>325</v>
      </c>
      <c r="C120" s="258" t="s">
        <v>326</v>
      </c>
      <c r="D120" s="246" t="s">
        <v>165</v>
      </c>
      <c r="E120" s="247">
        <v>137.28</v>
      </c>
      <c r="F120" s="248"/>
      <c r="G120" s="249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12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166</v>
      </c>
      <c r="T120" s="231" t="s">
        <v>166</v>
      </c>
      <c r="U120" s="231">
        <v>1.6E-2</v>
      </c>
      <c r="V120" s="231">
        <f>ROUND(E120*U120,2)</f>
        <v>2.2000000000000002</v>
      </c>
      <c r="W120" s="231"/>
      <c r="X120" s="231" t="s">
        <v>167</v>
      </c>
      <c r="Y120" s="231" t="s">
        <v>168</v>
      </c>
      <c r="Z120" s="210"/>
      <c r="AA120" s="210"/>
      <c r="AB120" s="210"/>
      <c r="AC120" s="210"/>
      <c r="AD120" s="210"/>
      <c r="AE120" s="210"/>
      <c r="AF120" s="210"/>
      <c r="AG120" s="210" t="s">
        <v>169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59" t="s">
        <v>327</v>
      </c>
      <c r="D121" s="233"/>
      <c r="E121" s="234">
        <v>72.64</v>
      </c>
      <c r="F121" s="231"/>
      <c r="G121" s="231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0"/>
      <c r="AA121" s="210"/>
      <c r="AB121" s="210"/>
      <c r="AC121" s="210"/>
      <c r="AD121" s="210"/>
      <c r="AE121" s="210"/>
      <c r="AF121" s="210"/>
      <c r="AG121" s="210" t="s">
        <v>171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59" t="s">
        <v>328</v>
      </c>
      <c r="D122" s="233"/>
      <c r="E122" s="234">
        <v>64.64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0"/>
      <c r="AA122" s="210"/>
      <c r="AB122" s="210"/>
      <c r="AC122" s="210"/>
      <c r="AD122" s="210"/>
      <c r="AE122" s="210"/>
      <c r="AF122" s="210"/>
      <c r="AG122" s="210" t="s">
        <v>171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4">
        <v>50</v>
      </c>
      <c r="B123" s="245" t="s">
        <v>329</v>
      </c>
      <c r="C123" s="258" t="s">
        <v>330</v>
      </c>
      <c r="D123" s="246" t="s">
        <v>175</v>
      </c>
      <c r="E123" s="247">
        <v>131.63999999999999</v>
      </c>
      <c r="F123" s="248"/>
      <c r="G123" s="249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12</v>
      </c>
      <c r="M123" s="231">
        <f>G123*(1+L123/100)</f>
        <v>0</v>
      </c>
      <c r="N123" s="230">
        <v>8.0000000000000007E-5</v>
      </c>
      <c r="O123" s="230">
        <f>ROUND(E123*N123,2)</f>
        <v>0.01</v>
      </c>
      <c r="P123" s="230">
        <v>0</v>
      </c>
      <c r="Q123" s="230">
        <f>ROUND(E123*P123,2)</f>
        <v>0</v>
      </c>
      <c r="R123" s="231"/>
      <c r="S123" s="231" t="s">
        <v>166</v>
      </c>
      <c r="T123" s="231" t="s">
        <v>166</v>
      </c>
      <c r="U123" s="231">
        <v>0.13719999999999999</v>
      </c>
      <c r="V123" s="231">
        <f>ROUND(E123*U123,2)</f>
        <v>18.059999999999999</v>
      </c>
      <c r="W123" s="231"/>
      <c r="X123" s="231" t="s">
        <v>167</v>
      </c>
      <c r="Y123" s="231" t="s">
        <v>168</v>
      </c>
      <c r="Z123" s="210"/>
      <c r="AA123" s="210"/>
      <c r="AB123" s="210"/>
      <c r="AC123" s="210"/>
      <c r="AD123" s="210"/>
      <c r="AE123" s="210"/>
      <c r="AF123" s="210"/>
      <c r="AG123" s="210" t="s">
        <v>169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2.5" outlineLevel="2" x14ac:dyDescent="0.2">
      <c r="A124" s="227"/>
      <c r="B124" s="228"/>
      <c r="C124" s="259" t="s">
        <v>331</v>
      </c>
      <c r="D124" s="233"/>
      <c r="E124" s="234">
        <v>59.68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171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2.5" outlineLevel="3" x14ac:dyDescent="0.2">
      <c r="A125" s="227"/>
      <c r="B125" s="228"/>
      <c r="C125" s="259" t="s">
        <v>332</v>
      </c>
      <c r="D125" s="233"/>
      <c r="E125" s="234">
        <v>71.959999999999994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0"/>
      <c r="AA125" s="210"/>
      <c r="AB125" s="210"/>
      <c r="AC125" s="210"/>
      <c r="AD125" s="210"/>
      <c r="AE125" s="210"/>
      <c r="AF125" s="210"/>
      <c r="AG125" s="210" t="s">
        <v>171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44">
        <v>51</v>
      </c>
      <c r="B126" s="245" t="s">
        <v>333</v>
      </c>
      <c r="C126" s="258" t="s">
        <v>334</v>
      </c>
      <c r="D126" s="246" t="s">
        <v>165</v>
      </c>
      <c r="E126" s="247">
        <v>137.28</v>
      </c>
      <c r="F126" s="248"/>
      <c r="G126" s="249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12</v>
      </c>
      <c r="M126" s="231">
        <f>G126*(1+L126/100)</f>
        <v>0</v>
      </c>
      <c r="N126" s="230">
        <v>0</v>
      </c>
      <c r="O126" s="230">
        <f>ROUND(E126*N126,2)</f>
        <v>0</v>
      </c>
      <c r="P126" s="230">
        <v>3.5000000000000001E-3</v>
      </c>
      <c r="Q126" s="230">
        <f>ROUND(E126*P126,2)</f>
        <v>0.48</v>
      </c>
      <c r="R126" s="231"/>
      <c r="S126" s="231" t="s">
        <v>166</v>
      </c>
      <c r="T126" s="231" t="s">
        <v>166</v>
      </c>
      <c r="U126" s="231">
        <v>0.105</v>
      </c>
      <c r="V126" s="231">
        <f>ROUND(E126*U126,2)</f>
        <v>14.41</v>
      </c>
      <c r="W126" s="231"/>
      <c r="X126" s="231" t="s">
        <v>167</v>
      </c>
      <c r="Y126" s="231" t="s">
        <v>168</v>
      </c>
      <c r="Z126" s="210"/>
      <c r="AA126" s="210"/>
      <c r="AB126" s="210"/>
      <c r="AC126" s="210"/>
      <c r="AD126" s="210"/>
      <c r="AE126" s="210"/>
      <c r="AF126" s="210"/>
      <c r="AG126" s="210" t="s">
        <v>169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27"/>
      <c r="B127" s="228"/>
      <c r="C127" s="259" t="s">
        <v>327</v>
      </c>
      <c r="D127" s="233"/>
      <c r="E127" s="234">
        <v>72.64</v>
      </c>
      <c r="F127" s="231"/>
      <c r="G127" s="231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0"/>
      <c r="AA127" s="210"/>
      <c r="AB127" s="210"/>
      <c r="AC127" s="210"/>
      <c r="AD127" s="210"/>
      <c r="AE127" s="210"/>
      <c r="AF127" s="210"/>
      <c r="AG127" s="210" t="s">
        <v>171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59" t="s">
        <v>328</v>
      </c>
      <c r="D128" s="233"/>
      <c r="E128" s="234">
        <v>64.64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171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50">
        <v>52</v>
      </c>
      <c r="B129" s="251" t="s">
        <v>335</v>
      </c>
      <c r="C129" s="260" t="s">
        <v>336</v>
      </c>
      <c r="D129" s="252" t="s">
        <v>165</v>
      </c>
      <c r="E129" s="253">
        <v>137.28</v>
      </c>
      <c r="F129" s="254"/>
      <c r="G129" s="255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12</v>
      </c>
      <c r="M129" s="231">
        <f>G129*(1+L129/100)</f>
        <v>0</v>
      </c>
      <c r="N129" s="230">
        <v>3.8000000000000002E-4</v>
      </c>
      <c r="O129" s="230">
        <f>ROUND(E129*N129,2)</f>
        <v>0.05</v>
      </c>
      <c r="P129" s="230">
        <v>0</v>
      </c>
      <c r="Q129" s="230">
        <f>ROUND(E129*P129,2)</f>
        <v>0</v>
      </c>
      <c r="R129" s="231"/>
      <c r="S129" s="231" t="s">
        <v>166</v>
      </c>
      <c r="T129" s="231" t="s">
        <v>166</v>
      </c>
      <c r="U129" s="231">
        <v>0.38</v>
      </c>
      <c r="V129" s="231">
        <f>ROUND(E129*U129,2)</f>
        <v>52.17</v>
      </c>
      <c r="W129" s="231"/>
      <c r="X129" s="231" t="s">
        <v>167</v>
      </c>
      <c r="Y129" s="231" t="s">
        <v>168</v>
      </c>
      <c r="Z129" s="210"/>
      <c r="AA129" s="210"/>
      <c r="AB129" s="210"/>
      <c r="AC129" s="210"/>
      <c r="AD129" s="210"/>
      <c r="AE129" s="210"/>
      <c r="AF129" s="210"/>
      <c r="AG129" s="210" t="s">
        <v>169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4">
        <v>53</v>
      </c>
      <c r="B130" s="245" t="s">
        <v>337</v>
      </c>
      <c r="C130" s="258" t="s">
        <v>338</v>
      </c>
      <c r="D130" s="246" t="s">
        <v>165</v>
      </c>
      <c r="E130" s="247">
        <v>137.28</v>
      </c>
      <c r="F130" s="248"/>
      <c r="G130" s="249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12</v>
      </c>
      <c r="M130" s="231">
        <f>G130*(1+L130/100)</f>
        <v>0</v>
      </c>
      <c r="N130" s="230">
        <v>9.7099999999999999E-3</v>
      </c>
      <c r="O130" s="230">
        <f>ROUND(E130*N130,2)</f>
        <v>1.33</v>
      </c>
      <c r="P130" s="230">
        <v>0</v>
      </c>
      <c r="Q130" s="230">
        <f>ROUND(E130*P130,2)</f>
        <v>0</v>
      </c>
      <c r="R130" s="231"/>
      <c r="S130" s="231" t="s">
        <v>166</v>
      </c>
      <c r="T130" s="231" t="s">
        <v>166</v>
      </c>
      <c r="U130" s="231">
        <v>0.44</v>
      </c>
      <c r="V130" s="231">
        <f>ROUND(E130*U130,2)</f>
        <v>60.4</v>
      </c>
      <c r="W130" s="231"/>
      <c r="X130" s="231" t="s">
        <v>167</v>
      </c>
      <c r="Y130" s="231" t="s">
        <v>168</v>
      </c>
      <c r="Z130" s="210"/>
      <c r="AA130" s="210"/>
      <c r="AB130" s="210"/>
      <c r="AC130" s="210"/>
      <c r="AD130" s="210"/>
      <c r="AE130" s="210"/>
      <c r="AF130" s="210"/>
      <c r="AG130" s="210" t="s">
        <v>169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27"/>
      <c r="B131" s="228"/>
      <c r="C131" s="259" t="s">
        <v>327</v>
      </c>
      <c r="D131" s="233"/>
      <c r="E131" s="234">
        <v>72.64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0"/>
      <c r="AA131" s="210"/>
      <c r="AB131" s="210"/>
      <c r="AC131" s="210"/>
      <c r="AD131" s="210"/>
      <c r="AE131" s="210"/>
      <c r="AF131" s="210"/>
      <c r="AG131" s="210" t="s">
        <v>171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59" t="s">
        <v>328</v>
      </c>
      <c r="D132" s="233"/>
      <c r="E132" s="234">
        <v>64.64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0"/>
      <c r="AA132" s="210"/>
      <c r="AB132" s="210"/>
      <c r="AC132" s="210"/>
      <c r="AD132" s="210"/>
      <c r="AE132" s="210"/>
      <c r="AF132" s="210"/>
      <c r="AG132" s="210" t="s">
        <v>171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4">
        <v>54</v>
      </c>
      <c r="B133" s="245" t="s">
        <v>339</v>
      </c>
      <c r="C133" s="258" t="s">
        <v>340</v>
      </c>
      <c r="D133" s="246" t="s">
        <v>165</v>
      </c>
      <c r="E133" s="247">
        <v>151.00800000000001</v>
      </c>
      <c r="F133" s="248"/>
      <c r="G133" s="249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12</v>
      </c>
      <c r="M133" s="231">
        <f>G133*(1+L133/100)</f>
        <v>0</v>
      </c>
      <c r="N133" s="230">
        <v>3.4499999999999999E-3</v>
      </c>
      <c r="O133" s="230">
        <f>ROUND(E133*N133,2)</f>
        <v>0.52</v>
      </c>
      <c r="P133" s="230">
        <v>0</v>
      </c>
      <c r="Q133" s="230">
        <f>ROUND(E133*P133,2)</f>
        <v>0</v>
      </c>
      <c r="R133" s="231"/>
      <c r="S133" s="231" t="s">
        <v>187</v>
      </c>
      <c r="T133" s="231" t="s">
        <v>166</v>
      </c>
      <c r="U133" s="231">
        <v>0</v>
      </c>
      <c r="V133" s="231">
        <f>ROUND(E133*U133,2)</f>
        <v>0</v>
      </c>
      <c r="W133" s="231"/>
      <c r="X133" s="231" t="s">
        <v>222</v>
      </c>
      <c r="Y133" s="231" t="s">
        <v>168</v>
      </c>
      <c r="Z133" s="210"/>
      <c r="AA133" s="210"/>
      <c r="AB133" s="210"/>
      <c r="AC133" s="210"/>
      <c r="AD133" s="210"/>
      <c r="AE133" s="210"/>
      <c r="AF133" s="210"/>
      <c r="AG133" s="210" t="s">
        <v>223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59" t="s">
        <v>341</v>
      </c>
      <c r="D134" s="233"/>
      <c r="E134" s="234">
        <v>151.00800000000001</v>
      </c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0"/>
      <c r="AA134" s="210"/>
      <c r="AB134" s="210"/>
      <c r="AC134" s="210"/>
      <c r="AD134" s="210"/>
      <c r="AE134" s="210"/>
      <c r="AF134" s="210"/>
      <c r="AG134" s="210" t="s">
        <v>171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ht="22.5" outlineLevel="1" x14ac:dyDescent="0.2">
      <c r="A135" s="250">
        <v>55</v>
      </c>
      <c r="B135" s="251" t="s">
        <v>342</v>
      </c>
      <c r="C135" s="260" t="s">
        <v>343</v>
      </c>
      <c r="D135" s="252" t="s">
        <v>220</v>
      </c>
      <c r="E135" s="253">
        <v>1.91666</v>
      </c>
      <c r="F135" s="254"/>
      <c r="G135" s="255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12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166</v>
      </c>
      <c r="T135" s="231" t="s">
        <v>166</v>
      </c>
      <c r="U135" s="231">
        <v>1.1020000000000001</v>
      </c>
      <c r="V135" s="231">
        <f>ROUND(E135*U135,2)</f>
        <v>2.11</v>
      </c>
      <c r="W135" s="231"/>
      <c r="X135" s="231" t="s">
        <v>293</v>
      </c>
      <c r="Y135" s="231" t="s">
        <v>168</v>
      </c>
      <c r="Z135" s="210"/>
      <c r="AA135" s="210"/>
      <c r="AB135" s="210"/>
      <c r="AC135" s="210"/>
      <c r="AD135" s="210"/>
      <c r="AE135" s="210"/>
      <c r="AF135" s="210"/>
      <c r="AG135" s="210" t="s">
        <v>294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237" t="s">
        <v>161</v>
      </c>
      <c r="B136" s="238" t="s">
        <v>120</v>
      </c>
      <c r="C136" s="257" t="s">
        <v>121</v>
      </c>
      <c r="D136" s="239"/>
      <c r="E136" s="240"/>
      <c r="F136" s="241"/>
      <c r="G136" s="242">
        <f>SUMIF(AG137:AG154,"&lt;&gt;NOR",G137:G154)</f>
        <v>0</v>
      </c>
      <c r="H136" s="236"/>
      <c r="I136" s="236">
        <f>SUM(I137:I154)</f>
        <v>0</v>
      </c>
      <c r="J136" s="236"/>
      <c r="K136" s="236">
        <f>SUM(K137:K154)</f>
        <v>0</v>
      </c>
      <c r="L136" s="236"/>
      <c r="M136" s="236">
        <f>SUM(M137:M154)</f>
        <v>0</v>
      </c>
      <c r="N136" s="235"/>
      <c r="O136" s="235">
        <f>SUM(O137:O154)</f>
        <v>5.29</v>
      </c>
      <c r="P136" s="235"/>
      <c r="Q136" s="235">
        <f>SUM(Q137:Q154)</f>
        <v>0</v>
      </c>
      <c r="R136" s="236"/>
      <c r="S136" s="236"/>
      <c r="T136" s="236"/>
      <c r="U136" s="236"/>
      <c r="V136" s="236">
        <f>SUM(V137:V154)</f>
        <v>318.89000000000004</v>
      </c>
      <c r="W136" s="236"/>
      <c r="X136" s="236"/>
      <c r="Y136" s="236"/>
      <c r="AG136" t="s">
        <v>162</v>
      </c>
    </row>
    <row r="137" spans="1:60" outlineLevel="1" x14ac:dyDescent="0.2">
      <c r="A137" s="244">
        <v>56</v>
      </c>
      <c r="B137" s="245" t="s">
        <v>344</v>
      </c>
      <c r="C137" s="258" t="s">
        <v>345</v>
      </c>
      <c r="D137" s="246" t="s">
        <v>165</v>
      </c>
      <c r="E137" s="247">
        <v>88.32</v>
      </c>
      <c r="F137" s="248"/>
      <c r="G137" s="249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12</v>
      </c>
      <c r="M137" s="231">
        <f>G137*(1+L137/100)</f>
        <v>0</v>
      </c>
      <c r="N137" s="230">
        <v>3.6800000000000001E-3</v>
      </c>
      <c r="O137" s="230">
        <f>ROUND(E137*N137,2)</f>
        <v>0.33</v>
      </c>
      <c r="P137" s="230">
        <v>0</v>
      </c>
      <c r="Q137" s="230">
        <f>ROUND(E137*P137,2)</f>
        <v>0</v>
      </c>
      <c r="R137" s="231"/>
      <c r="S137" s="231" t="s">
        <v>166</v>
      </c>
      <c r="T137" s="231" t="s">
        <v>166</v>
      </c>
      <c r="U137" s="231">
        <v>0.38500000000000001</v>
      </c>
      <c r="V137" s="231">
        <f>ROUND(E137*U137,2)</f>
        <v>34</v>
      </c>
      <c r="W137" s="231"/>
      <c r="X137" s="231" t="s">
        <v>167</v>
      </c>
      <c r="Y137" s="231" t="s">
        <v>168</v>
      </c>
      <c r="Z137" s="210"/>
      <c r="AA137" s="210"/>
      <c r="AB137" s="210"/>
      <c r="AC137" s="210"/>
      <c r="AD137" s="210"/>
      <c r="AE137" s="210"/>
      <c r="AF137" s="210"/>
      <c r="AG137" s="210" t="s">
        <v>169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27"/>
      <c r="B138" s="228"/>
      <c r="C138" s="259" t="s">
        <v>346</v>
      </c>
      <c r="D138" s="233"/>
      <c r="E138" s="234">
        <v>88.32</v>
      </c>
      <c r="F138" s="231"/>
      <c r="G138" s="231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0"/>
      <c r="AA138" s="210"/>
      <c r="AB138" s="210"/>
      <c r="AC138" s="210"/>
      <c r="AD138" s="210"/>
      <c r="AE138" s="210"/>
      <c r="AF138" s="210"/>
      <c r="AG138" s="210" t="s">
        <v>171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44">
        <v>57</v>
      </c>
      <c r="B139" s="245" t="s">
        <v>347</v>
      </c>
      <c r="C139" s="258" t="s">
        <v>348</v>
      </c>
      <c r="D139" s="246" t="s">
        <v>165</v>
      </c>
      <c r="E139" s="247">
        <v>183.57919999999999</v>
      </c>
      <c r="F139" s="248"/>
      <c r="G139" s="249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12</v>
      </c>
      <c r="M139" s="231">
        <f>G139*(1+L139/100)</f>
        <v>0</v>
      </c>
      <c r="N139" s="230">
        <v>2.1000000000000001E-4</v>
      </c>
      <c r="O139" s="230">
        <f>ROUND(E139*N139,2)</f>
        <v>0.04</v>
      </c>
      <c r="P139" s="230">
        <v>0</v>
      </c>
      <c r="Q139" s="230">
        <f>ROUND(E139*P139,2)</f>
        <v>0</v>
      </c>
      <c r="R139" s="231"/>
      <c r="S139" s="231" t="s">
        <v>166</v>
      </c>
      <c r="T139" s="231" t="s">
        <v>166</v>
      </c>
      <c r="U139" s="231">
        <v>0.05</v>
      </c>
      <c r="V139" s="231">
        <f>ROUND(E139*U139,2)</f>
        <v>9.18</v>
      </c>
      <c r="W139" s="231"/>
      <c r="X139" s="231" t="s">
        <v>167</v>
      </c>
      <c r="Y139" s="231" t="s">
        <v>168</v>
      </c>
      <c r="Z139" s="210"/>
      <c r="AA139" s="210"/>
      <c r="AB139" s="210"/>
      <c r="AC139" s="210"/>
      <c r="AD139" s="210"/>
      <c r="AE139" s="210"/>
      <c r="AF139" s="210"/>
      <c r="AG139" s="210" t="s">
        <v>169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27"/>
      <c r="B140" s="228"/>
      <c r="C140" s="259" t="s">
        <v>349</v>
      </c>
      <c r="D140" s="233"/>
      <c r="E140" s="234">
        <v>14.64</v>
      </c>
      <c r="F140" s="231"/>
      <c r="G140" s="231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0"/>
      <c r="AA140" s="210"/>
      <c r="AB140" s="210"/>
      <c r="AC140" s="210"/>
      <c r="AD140" s="210"/>
      <c r="AE140" s="210"/>
      <c r="AF140" s="210"/>
      <c r="AG140" s="210" t="s">
        <v>171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59" t="s">
        <v>350</v>
      </c>
      <c r="D141" s="233"/>
      <c r="E141" s="234">
        <v>3.48</v>
      </c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0"/>
      <c r="AA141" s="210"/>
      <c r="AB141" s="210"/>
      <c r="AC141" s="210"/>
      <c r="AD141" s="210"/>
      <c r="AE141" s="210"/>
      <c r="AF141" s="210"/>
      <c r="AG141" s="210" t="s">
        <v>171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3" x14ac:dyDescent="0.2">
      <c r="A142" s="227"/>
      <c r="B142" s="228"/>
      <c r="C142" s="259" t="s">
        <v>351</v>
      </c>
      <c r="D142" s="233"/>
      <c r="E142" s="234">
        <v>123.336</v>
      </c>
      <c r="F142" s="231"/>
      <c r="G142" s="231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0"/>
      <c r="AA142" s="210"/>
      <c r="AB142" s="210"/>
      <c r="AC142" s="210"/>
      <c r="AD142" s="210"/>
      <c r="AE142" s="210"/>
      <c r="AF142" s="210"/>
      <c r="AG142" s="210" t="s">
        <v>171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59" t="s">
        <v>352</v>
      </c>
      <c r="D143" s="233"/>
      <c r="E143" s="234">
        <v>40.68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0"/>
      <c r="AA143" s="210"/>
      <c r="AB143" s="210"/>
      <c r="AC143" s="210"/>
      <c r="AD143" s="210"/>
      <c r="AE143" s="210"/>
      <c r="AF143" s="210"/>
      <c r="AG143" s="210" t="s">
        <v>171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27"/>
      <c r="B144" s="228"/>
      <c r="C144" s="259" t="s">
        <v>353</v>
      </c>
      <c r="D144" s="233"/>
      <c r="E144" s="234">
        <v>1.4432</v>
      </c>
      <c r="F144" s="231"/>
      <c r="G144" s="231"/>
      <c r="H144" s="231"/>
      <c r="I144" s="231"/>
      <c r="J144" s="231"/>
      <c r="K144" s="231"/>
      <c r="L144" s="231"/>
      <c r="M144" s="231"/>
      <c r="N144" s="230"/>
      <c r="O144" s="230"/>
      <c r="P144" s="230"/>
      <c r="Q144" s="230"/>
      <c r="R144" s="231"/>
      <c r="S144" s="231"/>
      <c r="T144" s="231"/>
      <c r="U144" s="231"/>
      <c r="V144" s="231"/>
      <c r="W144" s="231"/>
      <c r="X144" s="231"/>
      <c r="Y144" s="231"/>
      <c r="Z144" s="210"/>
      <c r="AA144" s="210"/>
      <c r="AB144" s="210"/>
      <c r="AC144" s="210"/>
      <c r="AD144" s="210"/>
      <c r="AE144" s="210"/>
      <c r="AF144" s="210"/>
      <c r="AG144" s="210" t="s">
        <v>171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50">
        <v>58</v>
      </c>
      <c r="B145" s="251" t="s">
        <v>354</v>
      </c>
      <c r="C145" s="260" t="s">
        <v>355</v>
      </c>
      <c r="D145" s="252" t="s">
        <v>165</v>
      </c>
      <c r="E145" s="253">
        <v>183.57919999999999</v>
      </c>
      <c r="F145" s="254"/>
      <c r="G145" s="255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12</v>
      </c>
      <c r="M145" s="231">
        <f>G145*(1+L145/100)</f>
        <v>0</v>
      </c>
      <c r="N145" s="230">
        <v>5.3499999999999997E-3</v>
      </c>
      <c r="O145" s="230">
        <f>ROUND(E145*N145,2)</f>
        <v>0.98</v>
      </c>
      <c r="P145" s="230">
        <v>0</v>
      </c>
      <c r="Q145" s="230">
        <f>ROUND(E145*P145,2)</f>
        <v>0</v>
      </c>
      <c r="R145" s="231"/>
      <c r="S145" s="231" t="s">
        <v>166</v>
      </c>
      <c r="T145" s="231" t="s">
        <v>166</v>
      </c>
      <c r="U145" s="231">
        <v>1.288</v>
      </c>
      <c r="V145" s="231">
        <f>ROUND(E145*U145,2)</f>
        <v>236.45</v>
      </c>
      <c r="W145" s="231"/>
      <c r="X145" s="231" t="s">
        <v>167</v>
      </c>
      <c r="Y145" s="231" t="s">
        <v>168</v>
      </c>
      <c r="Z145" s="210"/>
      <c r="AA145" s="210"/>
      <c r="AB145" s="210"/>
      <c r="AC145" s="210"/>
      <c r="AD145" s="210"/>
      <c r="AE145" s="210"/>
      <c r="AF145" s="210"/>
      <c r="AG145" s="210" t="s">
        <v>169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4">
        <v>59</v>
      </c>
      <c r="B146" s="245" t="s">
        <v>356</v>
      </c>
      <c r="C146" s="258" t="s">
        <v>357</v>
      </c>
      <c r="D146" s="246" t="s">
        <v>175</v>
      </c>
      <c r="E146" s="247">
        <v>62.48</v>
      </c>
      <c r="F146" s="248"/>
      <c r="G146" s="249">
        <f>ROUND(E146*F146,2)</f>
        <v>0</v>
      </c>
      <c r="H146" s="232"/>
      <c r="I146" s="231">
        <f>ROUND(E146*H146,2)</f>
        <v>0</v>
      </c>
      <c r="J146" s="232"/>
      <c r="K146" s="231">
        <f>ROUND(E146*J146,2)</f>
        <v>0</v>
      </c>
      <c r="L146" s="231">
        <v>12</v>
      </c>
      <c r="M146" s="231">
        <f>G146*(1+L146/100)</f>
        <v>0</v>
      </c>
      <c r="N146" s="230">
        <v>1.2999999999999999E-4</v>
      </c>
      <c r="O146" s="230">
        <f>ROUND(E146*N146,2)</f>
        <v>0.01</v>
      </c>
      <c r="P146" s="230">
        <v>0</v>
      </c>
      <c r="Q146" s="230">
        <f>ROUND(E146*P146,2)</f>
        <v>0</v>
      </c>
      <c r="R146" s="231"/>
      <c r="S146" s="231" t="s">
        <v>166</v>
      </c>
      <c r="T146" s="231" t="s">
        <v>166</v>
      </c>
      <c r="U146" s="231">
        <v>0.12</v>
      </c>
      <c r="V146" s="231">
        <f>ROUND(E146*U146,2)</f>
        <v>7.5</v>
      </c>
      <c r="W146" s="231"/>
      <c r="X146" s="231" t="s">
        <v>167</v>
      </c>
      <c r="Y146" s="231" t="s">
        <v>168</v>
      </c>
      <c r="Z146" s="210"/>
      <c r="AA146" s="210"/>
      <c r="AB146" s="210"/>
      <c r="AC146" s="210"/>
      <c r="AD146" s="210"/>
      <c r="AE146" s="210"/>
      <c r="AF146" s="210"/>
      <c r="AG146" s="210" t="s">
        <v>169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59" t="s">
        <v>358</v>
      </c>
      <c r="D147" s="233"/>
      <c r="E147" s="234">
        <v>62.48</v>
      </c>
      <c r="F147" s="231"/>
      <c r="G147" s="231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0"/>
      <c r="AA147" s="210"/>
      <c r="AB147" s="210"/>
      <c r="AC147" s="210"/>
      <c r="AD147" s="210"/>
      <c r="AE147" s="210"/>
      <c r="AF147" s="210"/>
      <c r="AG147" s="210" t="s">
        <v>171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44">
        <v>60</v>
      </c>
      <c r="B148" s="245" t="s">
        <v>359</v>
      </c>
      <c r="C148" s="258" t="s">
        <v>360</v>
      </c>
      <c r="D148" s="246" t="s">
        <v>175</v>
      </c>
      <c r="E148" s="247">
        <v>159.28</v>
      </c>
      <c r="F148" s="248"/>
      <c r="G148" s="249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12</v>
      </c>
      <c r="M148" s="231">
        <f>G148*(1+L148/100)</f>
        <v>0</v>
      </c>
      <c r="N148" s="230">
        <v>1E-4</v>
      </c>
      <c r="O148" s="230">
        <f>ROUND(E148*N148,2)</f>
        <v>0.02</v>
      </c>
      <c r="P148" s="230">
        <v>0</v>
      </c>
      <c r="Q148" s="230">
        <f>ROUND(E148*P148,2)</f>
        <v>0</v>
      </c>
      <c r="R148" s="231"/>
      <c r="S148" s="231" t="s">
        <v>166</v>
      </c>
      <c r="T148" s="231" t="s">
        <v>166</v>
      </c>
      <c r="U148" s="231">
        <v>0.12</v>
      </c>
      <c r="V148" s="231">
        <f>ROUND(E148*U148,2)</f>
        <v>19.11</v>
      </c>
      <c r="W148" s="231"/>
      <c r="X148" s="231" t="s">
        <v>167</v>
      </c>
      <c r="Y148" s="231" t="s">
        <v>168</v>
      </c>
      <c r="Z148" s="210"/>
      <c r="AA148" s="210"/>
      <c r="AB148" s="210"/>
      <c r="AC148" s="210"/>
      <c r="AD148" s="210"/>
      <c r="AE148" s="210"/>
      <c r="AF148" s="210"/>
      <c r="AG148" s="210" t="s">
        <v>169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33.75" outlineLevel="2" x14ac:dyDescent="0.2">
      <c r="A149" s="227"/>
      <c r="B149" s="228"/>
      <c r="C149" s="259" t="s">
        <v>361</v>
      </c>
      <c r="D149" s="233"/>
      <c r="E149" s="234">
        <v>159.28</v>
      </c>
      <c r="F149" s="231"/>
      <c r="G149" s="231"/>
      <c r="H149" s="231"/>
      <c r="I149" s="231"/>
      <c r="J149" s="231"/>
      <c r="K149" s="231"/>
      <c r="L149" s="231"/>
      <c r="M149" s="231"/>
      <c r="N149" s="230"/>
      <c r="O149" s="230"/>
      <c r="P149" s="230"/>
      <c r="Q149" s="230"/>
      <c r="R149" s="231"/>
      <c r="S149" s="231"/>
      <c r="T149" s="231"/>
      <c r="U149" s="231"/>
      <c r="V149" s="231"/>
      <c r="W149" s="231"/>
      <c r="X149" s="231"/>
      <c r="Y149" s="231"/>
      <c r="Z149" s="210"/>
      <c r="AA149" s="210"/>
      <c r="AB149" s="210"/>
      <c r="AC149" s="210"/>
      <c r="AD149" s="210"/>
      <c r="AE149" s="210"/>
      <c r="AF149" s="210"/>
      <c r="AG149" s="210" t="s">
        <v>171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4">
        <v>61</v>
      </c>
      <c r="B150" s="245" t="s">
        <v>362</v>
      </c>
      <c r="C150" s="258" t="s">
        <v>363</v>
      </c>
      <c r="D150" s="246" t="s">
        <v>175</v>
      </c>
      <c r="E150" s="247">
        <v>49.76</v>
      </c>
      <c r="F150" s="248"/>
      <c r="G150" s="249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12</v>
      </c>
      <c r="M150" s="231">
        <f>G150*(1+L150/100)</f>
        <v>0</v>
      </c>
      <c r="N150" s="230">
        <v>1E-4</v>
      </c>
      <c r="O150" s="230">
        <f>ROUND(E150*N150,2)</f>
        <v>0</v>
      </c>
      <c r="P150" s="230">
        <v>0</v>
      </c>
      <c r="Q150" s="230">
        <f>ROUND(E150*P150,2)</f>
        <v>0</v>
      </c>
      <c r="R150" s="231"/>
      <c r="S150" s="231" t="s">
        <v>166</v>
      </c>
      <c r="T150" s="231" t="s">
        <v>166</v>
      </c>
      <c r="U150" s="231">
        <v>0.12</v>
      </c>
      <c r="V150" s="231">
        <f>ROUND(E150*U150,2)</f>
        <v>5.97</v>
      </c>
      <c r="W150" s="231"/>
      <c r="X150" s="231" t="s">
        <v>167</v>
      </c>
      <c r="Y150" s="231" t="s">
        <v>168</v>
      </c>
      <c r="Z150" s="210"/>
      <c r="AA150" s="210"/>
      <c r="AB150" s="210"/>
      <c r="AC150" s="210"/>
      <c r="AD150" s="210"/>
      <c r="AE150" s="210"/>
      <c r="AF150" s="210"/>
      <c r="AG150" s="210" t="s">
        <v>169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9" t="s">
        <v>364</v>
      </c>
      <c r="D151" s="233"/>
      <c r="E151" s="234">
        <v>49.76</v>
      </c>
      <c r="F151" s="231"/>
      <c r="G151" s="231"/>
      <c r="H151" s="231"/>
      <c r="I151" s="231"/>
      <c r="J151" s="231"/>
      <c r="K151" s="231"/>
      <c r="L151" s="231"/>
      <c r="M151" s="231"/>
      <c r="N151" s="230"/>
      <c r="O151" s="230"/>
      <c r="P151" s="230"/>
      <c r="Q151" s="230"/>
      <c r="R151" s="231"/>
      <c r="S151" s="231"/>
      <c r="T151" s="231"/>
      <c r="U151" s="231"/>
      <c r="V151" s="231"/>
      <c r="W151" s="231"/>
      <c r="X151" s="231"/>
      <c r="Y151" s="231"/>
      <c r="Z151" s="210"/>
      <c r="AA151" s="210"/>
      <c r="AB151" s="210"/>
      <c r="AC151" s="210"/>
      <c r="AD151" s="210"/>
      <c r="AE151" s="210"/>
      <c r="AF151" s="210"/>
      <c r="AG151" s="210" t="s">
        <v>171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44">
        <v>62</v>
      </c>
      <c r="B152" s="245" t="s">
        <v>365</v>
      </c>
      <c r="C152" s="258" t="s">
        <v>366</v>
      </c>
      <c r="D152" s="246" t="s">
        <v>165</v>
      </c>
      <c r="E152" s="247">
        <v>211.11608000000001</v>
      </c>
      <c r="F152" s="248"/>
      <c r="G152" s="249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12</v>
      </c>
      <c r="M152" s="231">
        <f>G152*(1+L152/100)</f>
        <v>0</v>
      </c>
      <c r="N152" s="230">
        <v>1.8499999999999999E-2</v>
      </c>
      <c r="O152" s="230">
        <f>ROUND(E152*N152,2)</f>
        <v>3.91</v>
      </c>
      <c r="P152" s="230">
        <v>0</v>
      </c>
      <c r="Q152" s="230">
        <f>ROUND(E152*P152,2)</f>
        <v>0</v>
      </c>
      <c r="R152" s="231" t="s">
        <v>221</v>
      </c>
      <c r="S152" s="231" t="s">
        <v>321</v>
      </c>
      <c r="T152" s="231" t="s">
        <v>321</v>
      </c>
      <c r="U152" s="231">
        <v>0</v>
      </c>
      <c r="V152" s="231">
        <f>ROUND(E152*U152,2)</f>
        <v>0</v>
      </c>
      <c r="W152" s="231"/>
      <c r="X152" s="231" t="s">
        <v>222</v>
      </c>
      <c r="Y152" s="231" t="s">
        <v>168</v>
      </c>
      <c r="Z152" s="210"/>
      <c r="AA152" s="210"/>
      <c r="AB152" s="210"/>
      <c r="AC152" s="210"/>
      <c r="AD152" s="210"/>
      <c r="AE152" s="210"/>
      <c r="AF152" s="210"/>
      <c r="AG152" s="210" t="s">
        <v>223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27"/>
      <c r="B153" s="228"/>
      <c r="C153" s="259" t="s">
        <v>367</v>
      </c>
      <c r="D153" s="233"/>
      <c r="E153" s="234">
        <v>211.11608000000001</v>
      </c>
      <c r="F153" s="231"/>
      <c r="G153" s="231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171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50">
        <v>63</v>
      </c>
      <c r="B154" s="251" t="s">
        <v>368</v>
      </c>
      <c r="C154" s="260" t="s">
        <v>369</v>
      </c>
      <c r="D154" s="252" t="s">
        <v>220</v>
      </c>
      <c r="E154" s="253">
        <v>5.2803899999999997</v>
      </c>
      <c r="F154" s="254"/>
      <c r="G154" s="255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12</v>
      </c>
      <c r="M154" s="231">
        <f>G154*(1+L154/100)</f>
        <v>0</v>
      </c>
      <c r="N154" s="230">
        <v>0</v>
      </c>
      <c r="O154" s="230">
        <f>ROUND(E154*N154,2)</f>
        <v>0</v>
      </c>
      <c r="P154" s="230">
        <v>0</v>
      </c>
      <c r="Q154" s="230">
        <f>ROUND(E154*P154,2)</f>
        <v>0</v>
      </c>
      <c r="R154" s="231"/>
      <c r="S154" s="231" t="s">
        <v>166</v>
      </c>
      <c r="T154" s="231" t="s">
        <v>166</v>
      </c>
      <c r="U154" s="231">
        <v>1.2649999999999999</v>
      </c>
      <c r="V154" s="231">
        <f>ROUND(E154*U154,2)</f>
        <v>6.68</v>
      </c>
      <c r="W154" s="231"/>
      <c r="X154" s="231" t="s">
        <v>293</v>
      </c>
      <c r="Y154" s="231" t="s">
        <v>168</v>
      </c>
      <c r="Z154" s="210"/>
      <c r="AA154" s="210"/>
      <c r="AB154" s="210"/>
      <c r="AC154" s="210"/>
      <c r="AD154" s="210"/>
      <c r="AE154" s="210"/>
      <c r="AF154" s="210"/>
      <c r="AG154" s="210" t="s">
        <v>370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x14ac:dyDescent="0.2">
      <c r="A155" s="237" t="s">
        <v>161</v>
      </c>
      <c r="B155" s="238" t="s">
        <v>122</v>
      </c>
      <c r="C155" s="257" t="s">
        <v>123</v>
      </c>
      <c r="D155" s="239"/>
      <c r="E155" s="240"/>
      <c r="F155" s="241"/>
      <c r="G155" s="242">
        <f>SUMIF(AG156:AG158,"&lt;&gt;NOR",G156:G158)</f>
        <v>0</v>
      </c>
      <c r="H155" s="236"/>
      <c r="I155" s="236">
        <f>SUM(I156:I158)</f>
        <v>0</v>
      </c>
      <c r="J155" s="236"/>
      <c r="K155" s="236">
        <f>SUM(K156:K158)</f>
        <v>0</v>
      </c>
      <c r="L155" s="236"/>
      <c r="M155" s="236">
        <f>SUM(M156:M158)</f>
        <v>0</v>
      </c>
      <c r="N155" s="235"/>
      <c r="O155" s="235">
        <f>SUM(O156:O158)</f>
        <v>0.01</v>
      </c>
      <c r="P155" s="235"/>
      <c r="Q155" s="235">
        <f>SUM(Q156:Q158)</f>
        <v>0</v>
      </c>
      <c r="R155" s="236"/>
      <c r="S155" s="236"/>
      <c r="T155" s="236"/>
      <c r="U155" s="236"/>
      <c r="V155" s="236">
        <f>SUM(V156:V158)</f>
        <v>11.64</v>
      </c>
      <c r="W155" s="236"/>
      <c r="X155" s="236"/>
      <c r="Y155" s="236"/>
      <c r="AG155" t="s">
        <v>162</v>
      </c>
    </row>
    <row r="156" spans="1:60" ht="22.5" outlineLevel="1" x14ac:dyDescent="0.2">
      <c r="A156" s="250">
        <v>64</v>
      </c>
      <c r="B156" s="251" t="s">
        <v>371</v>
      </c>
      <c r="C156" s="260" t="s">
        <v>372</v>
      </c>
      <c r="D156" s="252" t="s">
        <v>165</v>
      </c>
      <c r="E156" s="253">
        <v>24</v>
      </c>
      <c r="F156" s="254"/>
      <c r="G156" s="255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12</v>
      </c>
      <c r="M156" s="231">
        <f>G156*(1+L156/100)</f>
        <v>0</v>
      </c>
      <c r="N156" s="230">
        <v>1.0000000000000001E-5</v>
      </c>
      <c r="O156" s="230">
        <f>ROUND(E156*N156,2)</f>
        <v>0</v>
      </c>
      <c r="P156" s="230">
        <v>0</v>
      </c>
      <c r="Q156" s="230">
        <f>ROUND(E156*P156,2)</f>
        <v>0</v>
      </c>
      <c r="R156" s="231"/>
      <c r="S156" s="231" t="s">
        <v>166</v>
      </c>
      <c r="T156" s="231" t="s">
        <v>166</v>
      </c>
      <c r="U156" s="231">
        <v>7.1999999999999995E-2</v>
      </c>
      <c r="V156" s="231">
        <f>ROUND(E156*U156,2)</f>
        <v>1.73</v>
      </c>
      <c r="W156" s="231"/>
      <c r="X156" s="231" t="s">
        <v>167</v>
      </c>
      <c r="Y156" s="231" t="s">
        <v>168</v>
      </c>
      <c r="Z156" s="210"/>
      <c r="AA156" s="210"/>
      <c r="AB156" s="210"/>
      <c r="AC156" s="210"/>
      <c r="AD156" s="210"/>
      <c r="AE156" s="210"/>
      <c r="AF156" s="210"/>
      <c r="AG156" s="210" t="s">
        <v>169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4">
        <v>65</v>
      </c>
      <c r="B157" s="245" t="s">
        <v>373</v>
      </c>
      <c r="C157" s="258" t="s">
        <v>374</v>
      </c>
      <c r="D157" s="246" t="s">
        <v>165</v>
      </c>
      <c r="E157" s="247">
        <v>24</v>
      </c>
      <c r="F157" s="248"/>
      <c r="G157" s="249">
        <f>ROUND(E157*F157,2)</f>
        <v>0</v>
      </c>
      <c r="H157" s="232"/>
      <c r="I157" s="231">
        <f>ROUND(E157*H157,2)</f>
        <v>0</v>
      </c>
      <c r="J157" s="232"/>
      <c r="K157" s="231">
        <f>ROUND(E157*J157,2)</f>
        <v>0</v>
      </c>
      <c r="L157" s="231">
        <v>12</v>
      </c>
      <c r="M157" s="231">
        <f>G157*(1+L157/100)</f>
        <v>0</v>
      </c>
      <c r="N157" s="230">
        <v>3.6000000000000002E-4</v>
      </c>
      <c r="O157" s="230">
        <f>ROUND(E157*N157,2)</f>
        <v>0.01</v>
      </c>
      <c r="P157" s="230">
        <v>0</v>
      </c>
      <c r="Q157" s="230">
        <f>ROUND(E157*P157,2)</f>
        <v>0</v>
      </c>
      <c r="R157" s="231"/>
      <c r="S157" s="231" t="s">
        <v>166</v>
      </c>
      <c r="T157" s="231" t="s">
        <v>166</v>
      </c>
      <c r="U157" s="231">
        <v>0.41299999999999998</v>
      </c>
      <c r="V157" s="231">
        <f>ROUND(E157*U157,2)</f>
        <v>9.91</v>
      </c>
      <c r="W157" s="231"/>
      <c r="X157" s="231" t="s">
        <v>167</v>
      </c>
      <c r="Y157" s="231" t="s">
        <v>168</v>
      </c>
      <c r="Z157" s="210"/>
      <c r="AA157" s="210"/>
      <c r="AB157" s="210"/>
      <c r="AC157" s="210"/>
      <c r="AD157" s="210"/>
      <c r="AE157" s="210"/>
      <c r="AF157" s="210"/>
      <c r="AG157" s="210" t="s">
        <v>169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59" t="s">
        <v>375</v>
      </c>
      <c r="D158" s="233"/>
      <c r="E158" s="234">
        <v>24</v>
      </c>
      <c r="F158" s="231"/>
      <c r="G158" s="231"/>
      <c r="H158" s="231"/>
      <c r="I158" s="231"/>
      <c r="J158" s="231"/>
      <c r="K158" s="231"/>
      <c r="L158" s="231"/>
      <c r="M158" s="231"/>
      <c r="N158" s="230"/>
      <c r="O158" s="230"/>
      <c r="P158" s="230"/>
      <c r="Q158" s="230"/>
      <c r="R158" s="231"/>
      <c r="S158" s="231"/>
      <c r="T158" s="231"/>
      <c r="U158" s="231"/>
      <c r="V158" s="231"/>
      <c r="W158" s="231"/>
      <c r="X158" s="231"/>
      <c r="Y158" s="231"/>
      <c r="Z158" s="210"/>
      <c r="AA158" s="210"/>
      <c r="AB158" s="210"/>
      <c r="AC158" s="210"/>
      <c r="AD158" s="210"/>
      <c r="AE158" s="210"/>
      <c r="AF158" s="210"/>
      <c r="AG158" s="210" t="s">
        <v>171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37" t="s">
        <v>161</v>
      </c>
      <c r="B159" s="238" t="s">
        <v>124</v>
      </c>
      <c r="C159" s="257" t="s">
        <v>125</v>
      </c>
      <c r="D159" s="239"/>
      <c r="E159" s="240"/>
      <c r="F159" s="241"/>
      <c r="G159" s="242">
        <f>SUMIF(AG160:AG173,"&lt;&gt;NOR",G160:G173)</f>
        <v>0</v>
      </c>
      <c r="H159" s="236"/>
      <c r="I159" s="236">
        <f>SUM(I160:I173)</f>
        <v>0</v>
      </c>
      <c r="J159" s="236"/>
      <c r="K159" s="236">
        <f>SUM(K160:K173)</f>
        <v>0</v>
      </c>
      <c r="L159" s="236"/>
      <c r="M159" s="236">
        <f>SUM(M160:M173)</f>
        <v>0</v>
      </c>
      <c r="N159" s="235"/>
      <c r="O159" s="235">
        <f>SUM(O160:O173)</f>
        <v>0.28000000000000003</v>
      </c>
      <c r="P159" s="235"/>
      <c r="Q159" s="235">
        <f>SUM(Q160:Q173)</f>
        <v>0</v>
      </c>
      <c r="R159" s="236"/>
      <c r="S159" s="236"/>
      <c r="T159" s="236"/>
      <c r="U159" s="236"/>
      <c r="V159" s="236">
        <f>SUM(V160:V173)</f>
        <v>137.30000000000001</v>
      </c>
      <c r="W159" s="236"/>
      <c r="X159" s="236"/>
      <c r="Y159" s="236"/>
      <c r="AG159" t="s">
        <v>162</v>
      </c>
    </row>
    <row r="160" spans="1:60" outlineLevel="1" x14ac:dyDescent="0.2">
      <c r="A160" s="244">
        <v>66</v>
      </c>
      <c r="B160" s="245" t="s">
        <v>376</v>
      </c>
      <c r="C160" s="258" t="s">
        <v>377</v>
      </c>
      <c r="D160" s="246" t="s">
        <v>165</v>
      </c>
      <c r="E160" s="247">
        <v>115.83199999999999</v>
      </c>
      <c r="F160" s="248"/>
      <c r="G160" s="249">
        <f>ROUND(E160*F160,2)</f>
        <v>0</v>
      </c>
      <c r="H160" s="232"/>
      <c r="I160" s="231">
        <f>ROUND(E160*H160,2)</f>
        <v>0</v>
      </c>
      <c r="J160" s="232"/>
      <c r="K160" s="231">
        <f>ROUND(E160*J160,2)</f>
        <v>0</v>
      </c>
      <c r="L160" s="231">
        <v>12</v>
      </c>
      <c r="M160" s="231">
        <f>G160*(1+L160/100)</f>
        <v>0</v>
      </c>
      <c r="N160" s="230">
        <v>0</v>
      </c>
      <c r="O160" s="230">
        <f>ROUND(E160*N160,2)</f>
        <v>0</v>
      </c>
      <c r="P160" s="230">
        <v>0</v>
      </c>
      <c r="Q160" s="230">
        <f>ROUND(E160*P160,2)</f>
        <v>0</v>
      </c>
      <c r="R160" s="231"/>
      <c r="S160" s="231" t="s">
        <v>166</v>
      </c>
      <c r="T160" s="231" t="s">
        <v>166</v>
      </c>
      <c r="U160" s="231">
        <v>4.7539999999999999E-2</v>
      </c>
      <c r="V160" s="231">
        <f>ROUND(E160*U160,2)</f>
        <v>5.51</v>
      </c>
      <c r="W160" s="231"/>
      <c r="X160" s="231" t="s">
        <v>167</v>
      </c>
      <c r="Y160" s="231" t="s">
        <v>168</v>
      </c>
      <c r="Z160" s="210"/>
      <c r="AA160" s="210"/>
      <c r="AB160" s="210"/>
      <c r="AC160" s="210"/>
      <c r="AD160" s="210"/>
      <c r="AE160" s="210"/>
      <c r="AF160" s="210"/>
      <c r="AG160" s="210" t="s">
        <v>169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9" t="s">
        <v>378</v>
      </c>
      <c r="D161" s="233"/>
      <c r="E161" s="234">
        <v>83.831999999999994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171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59" t="s">
        <v>379</v>
      </c>
      <c r="D162" s="233"/>
      <c r="E162" s="234">
        <v>32</v>
      </c>
      <c r="F162" s="231"/>
      <c r="G162" s="231"/>
      <c r="H162" s="231"/>
      <c r="I162" s="231"/>
      <c r="J162" s="231"/>
      <c r="K162" s="231"/>
      <c r="L162" s="231"/>
      <c r="M162" s="231"/>
      <c r="N162" s="230"/>
      <c r="O162" s="230"/>
      <c r="P162" s="230"/>
      <c r="Q162" s="230"/>
      <c r="R162" s="231"/>
      <c r="S162" s="231"/>
      <c r="T162" s="231"/>
      <c r="U162" s="231"/>
      <c r="V162" s="231"/>
      <c r="W162" s="231"/>
      <c r="X162" s="231"/>
      <c r="Y162" s="231"/>
      <c r="Z162" s="210"/>
      <c r="AA162" s="210"/>
      <c r="AB162" s="210"/>
      <c r="AC162" s="210"/>
      <c r="AD162" s="210"/>
      <c r="AE162" s="210"/>
      <c r="AF162" s="210"/>
      <c r="AG162" s="210" t="s">
        <v>171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4">
        <v>67</v>
      </c>
      <c r="B163" s="245" t="s">
        <v>380</v>
      </c>
      <c r="C163" s="258" t="s">
        <v>381</v>
      </c>
      <c r="D163" s="246" t="s">
        <v>165</v>
      </c>
      <c r="E163" s="247">
        <v>960.72799999999995</v>
      </c>
      <c r="F163" s="248"/>
      <c r="G163" s="249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12</v>
      </c>
      <c r="M163" s="231">
        <f>G163*(1+L163/100)</f>
        <v>0</v>
      </c>
      <c r="N163" s="230">
        <v>6.9999999999999994E-5</v>
      </c>
      <c r="O163" s="230">
        <f>ROUND(E163*N163,2)</f>
        <v>7.0000000000000007E-2</v>
      </c>
      <c r="P163" s="230">
        <v>0</v>
      </c>
      <c r="Q163" s="230">
        <f>ROUND(E163*P163,2)</f>
        <v>0</v>
      </c>
      <c r="R163" s="231"/>
      <c r="S163" s="231" t="s">
        <v>166</v>
      </c>
      <c r="T163" s="231" t="s">
        <v>166</v>
      </c>
      <c r="U163" s="231">
        <v>3.2480000000000002E-2</v>
      </c>
      <c r="V163" s="231">
        <f>ROUND(E163*U163,2)</f>
        <v>31.2</v>
      </c>
      <c r="W163" s="231"/>
      <c r="X163" s="231" t="s">
        <v>167</v>
      </c>
      <c r="Y163" s="231" t="s">
        <v>168</v>
      </c>
      <c r="Z163" s="210"/>
      <c r="AA163" s="210"/>
      <c r="AB163" s="210"/>
      <c r="AC163" s="210"/>
      <c r="AD163" s="210"/>
      <c r="AE163" s="210"/>
      <c r="AF163" s="210"/>
      <c r="AG163" s="210" t="s">
        <v>169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59" t="s">
        <v>378</v>
      </c>
      <c r="D164" s="233"/>
      <c r="E164" s="234">
        <v>83.831999999999994</v>
      </c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171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59" t="s">
        <v>382</v>
      </c>
      <c r="D165" s="233"/>
      <c r="E165" s="234">
        <v>32</v>
      </c>
      <c r="F165" s="231"/>
      <c r="G165" s="231"/>
      <c r="H165" s="231"/>
      <c r="I165" s="231"/>
      <c r="J165" s="231"/>
      <c r="K165" s="231"/>
      <c r="L165" s="231"/>
      <c r="M165" s="231"/>
      <c r="N165" s="230"/>
      <c r="O165" s="230"/>
      <c r="P165" s="230"/>
      <c r="Q165" s="230"/>
      <c r="R165" s="231"/>
      <c r="S165" s="231"/>
      <c r="T165" s="231"/>
      <c r="U165" s="231"/>
      <c r="V165" s="231"/>
      <c r="W165" s="231"/>
      <c r="X165" s="231"/>
      <c r="Y165" s="231"/>
      <c r="Z165" s="210"/>
      <c r="AA165" s="210"/>
      <c r="AB165" s="210"/>
      <c r="AC165" s="210"/>
      <c r="AD165" s="210"/>
      <c r="AE165" s="210"/>
      <c r="AF165" s="210"/>
      <c r="AG165" s="210" t="s">
        <v>171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27"/>
      <c r="B166" s="228"/>
      <c r="C166" s="259" t="s">
        <v>383</v>
      </c>
      <c r="D166" s="233"/>
      <c r="E166" s="234">
        <v>170.8</v>
      </c>
      <c r="F166" s="231"/>
      <c r="G166" s="231"/>
      <c r="H166" s="231"/>
      <c r="I166" s="231"/>
      <c r="J166" s="231"/>
      <c r="K166" s="231"/>
      <c r="L166" s="231"/>
      <c r="M166" s="231"/>
      <c r="N166" s="230"/>
      <c r="O166" s="230"/>
      <c r="P166" s="230"/>
      <c r="Q166" s="230"/>
      <c r="R166" s="231"/>
      <c r="S166" s="231"/>
      <c r="T166" s="231"/>
      <c r="U166" s="231"/>
      <c r="V166" s="231"/>
      <c r="W166" s="231"/>
      <c r="X166" s="231"/>
      <c r="Y166" s="231"/>
      <c r="Z166" s="210"/>
      <c r="AA166" s="210"/>
      <c r="AB166" s="210"/>
      <c r="AC166" s="210"/>
      <c r="AD166" s="210"/>
      <c r="AE166" s="210"/>
      <c r="AF166" s="210"/>
      <c r="AG166" s="210" t="s">
        <v>171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27"/>
      <c r="B167" s="228"/>
      <c r="C167" s="259" t="s">
        <v>384</v>
      </c>
      <c r="D167" s="233"/>
      <c r="E167" s="234">
        <v>436.72</v>
      </c>
      <c r="F167" s="231"/>
      <c r="G167" s="231"/>
      <c r="H167" s="231"/>
      <c r="I167" s="231"/>
      <c r="J167" s="231"/>
      <c r="K167" s="231"/>
      <c r="L167" s="231"/>
      <c r="M167" s="231"/>
      <c r="N167" s="230"/>
      <c r="O167" s="230"/>
      <c r="P167" s="230"/>
      <c r="Q167" s="230"/>
      <c r="R167" s="231"/>
      <c r="S167" s="231"/>
      <c r="T167" s="231"/>
      <c r="U167" s="231"/>
      <c r="V167" s="231"/>
      <c r="W167" s="231"/>
      <c r="X167" s="231"/>
      <c r="Y167" s="231"/>
      <c r="Z167" s="210"/>
      <c r="AA167" s="210"/>
      <c r="AB167" s="210"/>
      <c r="AC167" s="210"/>
      <c r="AD167" s="210"/>
      <c r="AE167" s="210"/>
      <c r="AF167" s="210"/>
      <c r="AG167" s="210" t="s">
        <v>171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3" x14ac:dyDescent="0.2">
      <c r="A168" s="227"/>
      <c r="B168" s="228"/>
      <c r="C168" s="259" t="s">
        <v>385</v>
      </c>
      <c r="D168" s="233"/>
      <c r="E168" s="234">
        <v>237.376</v>
      </c>
      <c r="F168" s="231"/>
      <c r="G168" s="231"/>
      <c r="H168" s="231"/>
      <c r="I168" s="231"/>
      <c r="J168" s="231"/>
      <c r="K168" s="231"/>
      <c r="L168" s="231"/>
      <c r="M168" s="231"/>
      <c r="N168" s="230"/>
      <c r="O168" s="230"/>
      <c r="P168" s="230"/>
      <c r="Q168" s="230"/>
      <c r="R168" s="231"/>
      <c r="S168" s="231"/>
      <c r="T168" s="231"/>
      <c r="U168" s="231"/>
      <c r="V168" s="231"/>
      <c r="W168" s="231"/>
      <c r="X168" s="231"/>
      <c r="Y168" s="231"/>
      <c r="Z168" s="210"/>
      <c r="AA168" s="210"/>
      <c r="AB168" s="210"/>
      <c r="AC168" s="210"/>
      <c r="AD168" s="210"/>
      <c r="AE168" s="210"/>
      <c r="AF168" s="210"/>
      <c r="AG168" s="210" t="s">
        <v>171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50">
        <v>68</v>
      </c>
      <c r="B169" s="251" t="s">
        <v>386</v>
      </c>
      <c r="C169" s="260" t="s">
        <v>387</v>
      </c>
      <c r="D169" s="252" t="s">
        <v>165</v>
      </c>
      <c r="E169" s="253">
        <v>960.72799999999995</v>
      </c>
      <c r="F169" s="254"/>
      <c r="G169" s="255">
        <f>ROUND(E169*F169,2)</f>
        <v>0</v>
      </c>
      <c r="H169" s="232"/>
      <c r="I169" s="231">
        <f>ROUND(E169*H169,2)</f>
        <v>0</v>
      </c>
      <c r="J169" s="232"/>
      <c r="K169" s="231">
        <f>ROUND(E169*J169,2)</f>
        <v>0</v>
      </c>
      <c r="L169" s="231">
        <v>12</v>
      </c>
      <c r="M169" s="231">
        <f>G169*(1+L169/100)</f>
        <v>0</v>
      </c>
      <c r="N169" s="230">
        <v>2.2000000000000001E-4</v>
      </c>
      <c r="O169" s="230">
        <f>ROUND(E169*N169,2)</f>
        <v>0.21</v>
      </c>
      <c r="P169" s="230">
        <v>0</v>
      </c>
      <c r="Q169" s="230">
        <f>ROUND(E169*P169,2)</f>
        <v>0</v>
      </c>
      <c r="R169" s="231"/>
      <c r="S169" s="231" t="s">
        <v>166</v>
      </c>
      <c r="T169" s="231" t="s">
        <v>166</v>
      </c>
      <c r="U169" s="231">
        <v>0.10191</v>
      </c>
      <c r="V169" s="231">
        <f>ROUND(E169*U169,2)</f>
        <v>97.91</v>
      </c>
      <c r="W169" s="231"/>
      <c r="X169" s="231" t="s">
        <v>167</v>
      </c>
      <c r="Y169" s="231" t="s">
        <v>168</v>
      </c>
      <c r="Z169" s="210"/>
      <c r="AA169" s="210"/>
      <c r="AB169" s="210"/>
      <c r="AC169" s="210"/>
      <c r="AD169" s="210"/>
      <c r="AE169" s="210"/>
      <c r="AF169" s="210"/>
      <c r="AG169" s="210" t="s">
        <v>169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4">
        <v>69</v>
      </c>
      <c r="B170" s="245" t="s">
        <v>388</v>
      </c>
      <c r="C170" s="258" t="s">
        <v>389</v>
      </c>
      <c r="D170" s="246" t="s">
        <v>165</v>
      </c>
      <c r="E170" s="247">
        <v>198.16</v>
      </c>
      <c r="F170" s="248"/>
      <c r="G170" s="249">
        <f>ROUND(E170*F170,2)</f>
        <v>0</v>
      </c>
      <c r="H170" s="232"/>
      <c r="I170" s="231">
        <f>ROUND(E170*H170,2)</f>
        <v>0</v>
      </c>
      <c r="J170" s="232"/>
      <c r="K170" s="231">
        <f>ROUND(E170*J170,2)</f>
        <v>0</v>
      </c>
      <c r="L170" s="231">
        <v>12</v>
      </c>
      <c r="M170" s="231">
        <f>G170*(1+L170/100)</f>
        <v>0</v>
      </c>
      <c r="N170" s="230">
        <v>0</v>
      </c>
      <c r="O170" s="230">
        <f>ROUND(E170*N170,2)</f>
        <v>0</v>
      </c>
      <c r="P170" s="230">
        <v>0</v>
      </c>
      <c r="Q170" s="230">
        <f>ROUND(E170*P170,2)</f>
        <v>0</v>
      </c>
      <c r="R170" s="231"/>
      <c r="S170" s="231" t="s">
        <v>166</v>
      </c>
      <c r="T170" s="231" t="s">
        <v>166</v>
      </c>
      <c r="U170" s="231">
        <v>1.35E-2</v>
      </c>
      <c r="V170" s="231">
        <f>ROUND(E170*U170,2)</f>
        <v>2.68</v>
      </c>
      <c r="W170" s="231"/>
      <c r="X170" s="231" t="s">
        <v>167</v>
      </c>
      <c r="Y170" s="231" t="s">
        <v>168</v>
      </c>
      <c r="Z170" s="210"/>
      <c r="AA170" s="210"/>
      <c r="AB170" s="210"/>
      <c r="AC170" s="210"/>
      <c r="AD170" s="210"/>
      <c r="AE170" s="210"/>
      <c r="AF170" s="210"/>
      <c r="AG170" s="210" t="s">
        <v>169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59" t="s">
        <v>390</v>
      </c>
      <c r="D171" s="233"/>
      <c r="E171" s="234">
        <v>32</v>
      </c>
      <c r="F171" s="231"/>
      <c r="G171" s="231"/>
      <c r="H171" s="231"/>
      <c r="I171" s="231"/>
      <c r="J171" s="231"/>
      <c r="K171" s="231"/>
      <c r="L171" s="231"/>
      <c r="M171" s="231"/>
      <c r="N171" s="230"/>
      <c r="O171" s="230"/>
      <c r="P171" s="230"/>
      <c r="Q171" s="230"/>
      <c r="R171" s="231"/>
      <c r="S171" s="231"/>
      <c r="T171" s="231"/>
      <c r="U171" s="231"/>
      <c r="V171" s="231"/>
      <c r="W171" s="231"/>
      <c r="X171" s="231"/>
      <c r="Y171" s="231"/>
      <c r="Z171" s="210"/>
      <c r="AA171" s="210"/>
      <c r="AB171" s="210"/>
      <c r="AC171" s="210"/>
      <c r="AD171" s="210"/>
      <c r="AE171" s="210"/>
      <c r="AF171" s="210"/>
      <c r="AG171" s="210" t="s">
        <v>171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27"/>
      <c r="B172" s="228"/>
      <c r="C172" s="259" t="s">
        <v>391</v>
      </c>
      <c r="D172" s="233"/>
      <c r="E172" s="234">
        <v>87.08</v>
      </c>
      <c r="F172" s="231"/>
      <c r="G172" s="231"/>
      <c r="H172" s="231"/>
      <c r="I172" s="231"/>
      <c r="J172" s="231"/>
      <c r="K172" s="231"/>
      <c r="L172" s="231"/>
      <c r="M172" s="231"/>
      <c r="N172" s="230"/>
      <c r="O172" s="230"/>
      <c r="P172" s="230"/>
      <c r="Q172" s="230"/>
      <c r="R172" s="231"/>
      <c r="S172" s="231"/>
      <c r="T172" s="231"/>
      <c r="U172" s="231"/>
      <c r="V172" s="231"/>
      <c r="W172" s="231"/>
      <c r="X172" s="231"/>
      <c r="Y172" s="231"/>
      <c r="Z172" s="210"/>
      <c r="AA172" s="210"/>
      <c r="AB172" s="210"/>
      <c r="AC172" s="210"/>
      <c r="AD172" s="210"/>
      <c r="AE172" s="210"/>
      <c r="AF172" s="210"/>
      <c r="AG172" s="210" t="s">
        <v>171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27"/>
      <c r="B173" s="228"/>
      <c r="C173" s="259" t="s">
        <v>392</v>
      </c>
      <c r="D173" s="233"/>
      <c r="E173" s="234">
        <v>79.08</v>
      </c>
      <c r="F173" s="231"/>
      <c r="G173" s="231"/>
      <c r="H173" s="231"/>
      <c r="I173" s="231"/>
      <c r="J173" s="231"/>
      <c r="K173" s="231"/>
      <c r="L173" s="231"/>
      <c r="M173" s="231"/>
      <c r="N173" s="230"/>
      <c r="O173" s="230"/>
      <c r="P173" s="230"/>
      <c r="Q173" s="230"/>
      <c r="R173" s="231"/>
      <c r="S173" s="231"/>
      <c r="T173" s="231"/>
      <c r="U173" s="231"/>
      <c r="V173" s="231"/>
      <c r="W173" s="231"/>
      <c r="X173" s="231"/>
      <c r="Y173" s="231"/>
      <c r="Z173" s="210"/>
      <c r="AA173" s="210"/>
      <c r="AB173" s="210"/>
      <c r="AC173" s="210"/>
      <c r="AD173" s="210"/>
      <c r="AE173" s="210"/>
      <c r="AF173" s="210"/>
      <c r="AG173" s="210" t="s">
        <v>171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x14ac:dyDescent="0.2">
      <c r="A174" s="237" t="s">
        <v>161</v>
      </c>
      <c r="B174" s="238" t="s">
        <v>126</v>
      </c>
      <c r="C174" s="257" t="s">
        <v>127</v>
      </c>
      <c r="D174" s="239"/>
      <c r="E174" s="240"/>
      <c r="F174" s="241"/>
      <c r="G174" s="242">
        <f>SUMIF(AG175:AG182,"&lt;&gt;NOR",G175:G182)</f>
        <v>0</v>
      </c>
      <c r="H174" s="236"/>
      <c r="I174" s="236">
        <f>SUM(I175:I182)</f>
        <v>0</v>
      </c>
      <c r="J174" s="236"/>
      <c r="K174" s="236">
        <f>SUM(K175:K182)</f>
        <v>0</v>
      </c>
      <c r="L174" s="236"/>
      <c r="M174" s="236">
        <f>SUM(M175:M182)</f>
        <v>0</v>
      </c>
      <c r="N174" s="235"/>
      <c r="O174" s="235">
        <f>SUM(O175:O182)</f>
        <v>0</v>
      </c>
      <c r="P174" s="235"/>
      <c r="Q174" s="235">
        <f>SUM(Q175:Q182)</f>
        <v>0</v>
      </c>
      <c r="R174" s="236"/>
      <c r="S174" s="236"/>
      <c r="T174" s="236"/>
      <c r="U174" s="236"/>
      <c r="V174" s="236">
        <f>SUM(V175:V182)</f>
        <v>0</v>
      </c>
      <c r="W174" s="236"/>
      <c r="X174" s="236"/>
      <c r="Y174" s="236"/>
      <c r="AG174" t="s">
        <v>162</v>
      </c>
    </row>
    <row r="175" spans="1:60" ht="22.5" outlineLevel="1" x14ac:dyDescent="0.2">
      <c r="A175" s="250">
        <v>70</v>
      </c>
      <c r="B175" s="251" t="s">
        <v>393</v>
      </c>
      <c r="C175" s="260" t="s">
        <v>394</v>
      </c>
      <c r="D175" s="252" t="s">
        <v>281</v>
      </c>
      <c r="E175" s="253">
        <v>8</v>
      </c>
      <c r="F175" s="254"/>
      <c r="G175" s="255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12</v>
      </c>
      <c r="M175" s="231">
        <f>G175*(1+L175/100)</f>
        <v>0</v>
      </c>
      <c r="N175" s="230">
        <v>0</v>
      </c>
      <c r="O175" s="230">
        <f>ROUND(E175*N175,2)</f>
        <v>0</v>
      </c>
      <c r="P175" s="230">
        <v>0</v>
      </c>
      <c r="Q175" s="230">
        <f>ROUND(E175*P175,2)</f>
        <v>0</v>
      </c>
      <c r="R175" s="231"/>
      <c r="S175" s="231" t="s">
        <v>187</v>
      </c>
      <c r="T175" s="231" t="s">
        <v>181</v>
      </c>
      <c r="U175" s="231">
        <v>0</v>
      </c>
      <c r="V175" s="231">
        <f>ROUND(E175*U175,2)</f>
        <v>0</v>
      </c>
      <c r="W175" s="231"/>
      <c r="X175" s="231" t="s">
        <v>167</v>
      </c>
      <c r="Y175" s="231" t="s">
        <v>168</v>
      </c>
      <c r="Z175" s="210"/>
      <c r="AA175" s="210"/>
      <c r="AB175" s="210"/>
      <c r="AC175" s="210"/>
      <c r="AD175" s="210"/>
      <c r="AE175" s="210"/>
      <c r="AF175" s="210"/>
      <c r="AG175" s="210" t="s">
        <v>169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50">
        <v>71</v>
      </c>
      <c r="B176" s="251" t="s">
        <v>395</v>
      </c>
      <c r="C176" s="260" t="s">
        <v>396</v>
      </c>
      <c r="D176" s="252" t="s">
        <v>281</v>
      </c>
      <c r="E176" s="253">
        <v>8</v>
      </c>
      <c r="F176" s="254"/>
      <c r="G176" s="255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12</v>
      </c>
      <c r="M176" s="231">
        <f>G176*(1+L176/100)</f>
        <v>0</v>
      </c>
      <c r="N176" s="230">
        <v>0</v>
      </c>
      <c r="O176" s="230">
        <f>ROUND(E176*N176,2)</f>
        <v>0</v>
      </c>
      <c r="P176" s="230">
        <v>0</v>
      </c>
      <c r="Q176" s="230">
        <f>ROUND(E176*P176,2)</f>
        <v>0</v>
      </c>
      <c r="R176" s="231"/>
      <c r="S176" s="231" t="s">
        <v>187</v>
      </c>
      <c r="T176" s="231" t="s">
        <v>181</v>
      </c>
      <c r="U176" s="231">
        <v>0</v>
      </c>
      <c r="V176" s="231">
        <f>ROUND(E176*U176,2)</f>
        <v>0</v>
      </c>
      <c r="W176" s="231"/>
      <c r="X176" s="231" t="s">
        <v>167</v>
      </c>
      <c r="Y176" s="231" t="s">
        <v>168</v>
      </c>
      <c r="Z176" s="210"/>
      <c r="AA176" s="210"/>
      <c r="AB176" s="210"/>
      <c r="AC176" s="210"/>
      <c r="AD176" s="210"/>
      <c r="AE176" s="210"/>
      <c r="AF176" s="210"/>
      <c r="AG176" s="210" t="s">
        <v>169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50">
        <v>72</v>
      </c>
      <c r="B177" s="251" t="s">
        <v>397</v>
      </c>
      <c r="C177" s="260" t="s">
        <v>398</v>
      </c>
      <c r="D177" s="252" t="s">
        <v>281</v>
      </c>
      <c r="E177" s="253">
        <v>16</v>
      </c>
      <c r="F177" s="254"/>
      <c r="G177" s="255">
        <f>ROUND(E177*F177,2)</f>
        <v>0</v>
      </c>
      <c r="H177" s="232"/>
      <c r="I177" s="231">
        <f>ROUND(E177*H177,2)</f>
        <v>0</v>
      </c>
      <c r="J177" s="232"/>
      <c r="K177" s="231">
        <f>ROUND(E177*J177,2)</f>
        <v>0</v>
      </c>
      <c r="L177" s="231">
        <v>12</v>
      </c>
      <c r="M177" s="231">
        <f>G177*(1+L177/100)</f>
        <v>0</v>
      </c>
      <c r="N177" s="230">
        <v>0</v>
      </c>
      <c r="O177" s="230">
        <f>ROUND(E177*N177,2)</f>
        <v>0</v>
      </c>
      <c r="P177" s="230">
        <v>0</v>
      </c>
      <c r="Q177" s="230">
        <f>ROUND(E177*P177,2)</f>
        <v>0</v>
      </c>
      <c r="R177" s="231"/>
      <c r="S177" s="231" t="s">
        <v>187</v>
      </c>
      <c r="T177" s="231" t="s">
        <v>181</v>
      </c>
      <c r="U177" s="231">
        <v>0</v>
      </c>
      <c r="V177" s="231">
        <f>ROUND(E177*U177,2)</f>
        <v>0</v>
      </c>
      <c r="W177" s="231"/>
      <c r="X177" s="231" t="s">
        <v>167</v>
      </c>
      <c r="Y177" s="231" t="s">
        <v>168</v>
      </c>
      <c r="Z177" s="210"/>
      <c r="AA177" s="210"/>
      <c r="AB177" s="210"/>
      <c r="AC177" s="210"/>
      <c r="AD177" s="210"/>
      <c r="AE177" s="210"/>
      <c r="AF177" s="210"/>
      <c r="AG177" s="210" t="s">
        <v>169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73</v>
      </c>
      <c r="B178" s="251" t="s">
        <v>399</v>
      </c>
      <c r="C178" s="260" t="s">
        <v>400</v>
      </c>
      <c r="D178" s="252" t="s">
        <v>281</v>
      </c>
      <c r="E178" s="253">
        <v>8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12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0</v>
      </c>
      <c r="Q178" s="230">
        <f>ROUND(E178*P178,2)</f>
        <v>0</v>
      </c>
      <c r="R178" s="231"/>
      <c r="S178" s="231" t="s">
        <v>187</v>
      </c>
      <c r="T178" s="231" t="s">
        <v>181</v>
      </c>
      <c r="U178" s="231">
        <v>0</v>
      </c>
      <c r="V178" s="231">
        <f>ROUND(E178*U178,2)</f>
        <v>0</v>
      </c>
      <c r="W178" s="231"/>
      <c r="X178" s="231" t="s">
        <v>167</v>
      </c>
      <c r="Y178" s="231" t="s">
        <v>168</v>
      </c>
      <c r="Z178" s="210"/>
      <c r="AA178" s="210"/>
      <c r="AB178" s="210"/>
      <c r="AC178" s="210"/>
      <c r="AD178" s="210"/>
      <c r="AE178" s="210"/>
      <c r="AF178" s="210"/>
      <c r="AG178" s="210" t="s">
        <v>169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0">
        <v>74</v>
      </c>
      <c r="B179" s="251" t="s">
        <v>401</v>
      </c>
      <c r="C179" s="260" t="s">
        <v>402</v>
      </c>
      <c r="D179" s="252" t="s">
        <v>281</v>
      </c>
      <c r="E179" s="253">
        <v>16</v>
      </c>
      <c r="F179" s="254"/>
      <c r="G179" s="255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12</v>
      </c>
      <c r="M179" s="231">
        <f>G179*(1+L179/100)</f>
        <v>0</v>
      </c>
      <c r="N179" s="230">
        <v>0</v>
      </c>
      <c r="O179" s="230">
        <f>ROUND(E179*N179,2)</f>
        <v>0</v>
      </c>
      <c r="P179" s="230">
        <v>0</v>
      </c>
      <c r="Q179" s="230">
        <f>ROUND(E179*P179,2)</f>
        <v>0</v>
      </c>
      <c r="R179" s="231"/>
      <c r="S179" s="231" t="s">
        <v>187</v>
      </c>
      <c r="T179" s="231" t="s">
        <v>181</v>
      </c>
      <c r="U179" s="231">
        <v>0</v>
      </c>
      <c r="V179" s="231">
        <f>ROUND(E179*U179,2)</f>
        <v>0</v>
      </c>
      <c r="W179" s="231"/>
      <c r="X179" s="231" t="s">
        <v>167</v>
      </c>
      <c r="Y179" s="231" t="s">
        <v>168</v>
      </c>
      <c r="Z179" s="210"/>
      <c r="AA179" s="210"/>
      <c r="AB179" s="210"/>
      <c r="AC179" s="210"/>
      <c r="AD179" s="210"/>
      <c r="AE179" s="210"/>
      <c r="AF179" s="210"/>
      <c r="AG179" s="210" t="s">
        <v>169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50">
        <v>75</v>
      </c>
      <c r="B180" s="251" t="s">
        <v>403</v>
      </c>
      <c r="C180" s="260" t="s">
        <v>404</v>
      </c>
      <c r="D180" s="252" t="s">
        <v>281</v>
      </c>
      <c r="E180" s="253">
        <v>8</v>
      </c>
      <c r="F180" s="254"/>
      <c r="G180" s="255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12</v>
      </c>
      <c r="M180" s="231">
        <f>G180*(1+L180/100)</f>
        <v>0</v>
      </c>
      <c r="N180" s="230">
        <v>0</v>
      </c>
      <c r="O180" s="230">
        <f>ROUND(E180*N180,2)</f>
        <v>0</v>
      </c>
      <c r="P180" s="230">
        <v>0</v>
      </c>
      <c r="Q180" s="230">
        <f>ROUND(E180*P180,2)</f>
        <v>0</v>
      </c>
      <c r="R180" s="231"/>
      <c r="S180" s="231" t="s">
        <v>187</v>
      </c>
      <c r="T180" s="231" t="s">
        <v>181</v>
      </c>
      <c r="U180" s="231">
        <v>0</v>
      </c>
      <c r="V180" s="231">
        <f>ROUND(E180*U180,2)</f>
        <v>0</v>
      </c>
      <c r="W180" s="231"/>
      <c r="X180" s="231" t="s">
        <v>167</v>
      </c>
      <c r="Y180" s="231" t="s">
        <v>168</v>
      </c>
      <c r="Z180" s="210"/>
      <c r="AA180" s="210"/>
      <c r="AB180" s="210"/>
      <c r="AC180" s="210"/>
      <c r="AD180" s="210"/>
      <c r="AE180" s="210"/>
      <c r="AF180" s="210"/>
      <c r="AG180" s="210" t="s">
        <v>169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50">
        <v>76</v>
      </c>
      <c r="B181" s="251" t="s">
        <v>405</v>
      </c>
      <c r="C181" s="260" t="s">
        <v>406</v>
      </c>
      <c r="D181" s="252" t="s">
        <v>281</v>
      </c>
      <c r="E181" s="253">
        <v>8</v>
      </c>
      <c r="F181" s="254"/>
      <c r="G181" s="255">
        <f>ROUND(E181*F181,2)</f>
        <v>0</v>
      </c>
      <c r="H181" s="232"/>
      <c r="I181" s="231">
        <f>ROUND(E181*H181,2)</f>
        <v>0</v>
      </c>
      <c r="J181" s="232"/>
      <c r="K181" s="231">
        <f>ROUND(E181*J181,2)</f>
        <v>0</v>
      </c>
      <c r="L181" s="231">
        <v>12</v>
      </c>
      <c r="M181" s="231">
        <f>G181*(1+L181/100)</f>
        <v>0</v>
      </c>
      <c r="N181" s="230">
        <v>0</v>
      </c>
      <c r="O181" s="230">
        <f>ROUND(E181*N181,2)</f>
        <v>0</v>
      </c>
      <c r="P181" s="230">
        <v>0</v>
      </c>
      <c r="Q181" s="230">
        <f>ROUND(E181*P181,2)</f>
        <v>0</v>
      </c>
      <c r="R181" s="231"/>
      <c r="S181" s="231" t="s">
        <v>187</v>
      </c>
      <c r="T181" s="231" t="s">
        <v>181</v>
      </c>
      <c r="U181" s="231">
        <v>0</v>
      </c>
      <c r="V181" s="231">
        <f>ROUND(E181*U181,2)</f>
        <v>0</v>
      </c>
      <c r="W181" s="231"/>
      <c r="X181" s="231" t="s">
        <v>167</v>
      </c>
      <c r="Y181" s="231" t="s">
        <v>168</v>
      </c>
      <c r="Z181" s="210"/>
      <c r="AA181" s="210"/>
      <c r="AB181" s="210"/>
      <c r="AC181" s="210"/>
      <c r="AD181" s="210"/>
      <c r="AE181" s="210"/>
      <c r="AF181" s="210"/>
      <c r="AG181" s="210" t="s">
        <v>169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50">
        <v>77</v>
      </c>
      <c r="B182" s="251" t="s">
        <v>407</v>
      </c>
      <c r="C182" s="260" t="s">
        <v>408</v>
      </c>
      <c r="D182" s="252" t="s">
        <v>281</v>
      </c>
      <c r="E182" s="253">
        <v>8</v>
      </c>
      <c r="F182" s="254"/>
      <c r="G182" s="255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12</v>
      </c>
      <c r="M182" s="231">
        <f>G182*(1+L182/100)</f>
        <v>0</v>
      </c>
      <c r="N182" s="230">
        <v>0</v>
      </c>
      <c r="O182" s="230">
        <f>ROUND(E182*N182,2)</f>
        <v>0</v>
      </c>
      <c r="P182" s="230">
        <v>0</v>
      </c>
      <c r="Q182" s="230">
        <f>ROUND(E182*P182,2)</f>
        <v>0</v>
      </c>
      <c r="R182" s="231"/>
      <c r="S182" s="231" t="s">
        <v>187</v>
      </c>
      <c r="T182" s="231" t="s">
        <v>181</v>
      </c>
      <c r="U182" s="231">
        <v>0</v>
      </c>
      <c r="V182" s="231">
        <f>ROUND(E182*U182,2)</f>
        <v>0</v>
      </c>
      <c r="W182" s="231"/>
      <c r="X182" s="231" t="s">
        <v>167</v>
      </c>
      <c r="Y182" s="231" t="s">
        <v>168</v>
      </c>
      <c r="Z182" s="210"/>
      <c r="AA182" s="210"/>
      <c r="AB182" s="210"/>
      <c r="AC182" s="210"/>
      <c r="AD182" s="210"/>
      <c r="AE182" s="210"/>
      <c r="AF182" s="210"/>
      <c r="AG182" s="210" t="s">
        <v>169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37" t="s">
        <v>161</v>
      </c>
      <c r="B183" s="238" t="s">
        <v>130</v>
      </c>
      <c r="C183" s="257" t="s">
        <v>131</v>
      </c>
      <c r="D183" s="239"/>
      <c r="E183" s="240"/>
      <c r="F183" s="241"/>
      <c r="G183" s="242">
        <f>SUMIF(AG184:AG190,"&lt;&gt;NOR",G184:G190)</f>
        <v>0</v>
      </c>
      <c r="H183" s="236"/>
      <c r="I183" s="236">
        <f>SUM(I184:I190)</f>
        <v>0</v>
      </c>
      <c r="J183" s="236"/>
      <c r="K183" s="236">
        <f>SUM(K184:K190)</f>
        <v>0</v>
      </c>
      <c r="L183" s="236"/>
      <c r="M183" s="236">
        <f>SUM(M184:M190)</f>
        <v>0</v>
      </c>
      <c r="N183" s="235"/>
      <c r="O183" s="235">
        <f>SUM(O184:O190)</f>
        <v>0</v>
      </c>
      <c r="P183" s="235"/>
      <c r="Q183" s="235">
        <f>SUM(Q184:Q190)</f>
        <v>0</v>
      </c>
      <c r="R183" s="236"/>
      <c r="S183" s="236"/>
      <c r="T183" s="236"/>
      <c r="U183" s="236"/>
      <c r="V183" s="236">
        <f>SUM(V184:V190)</f>
        <v>255.04000000000002</v>
      </c>
      <c r="W183" s="236"/>
      <c r="X183" s="236"/>
      <c r="Y183" s="236"/>
      <c r="AG183" t="s">
        <v>162</v>
      </c>
    </row>
    <row r="184" spans="1:60" outlineLevel="1" x14ac:dyDescent="0.2">
      <c r="A184" s="250">
        <v>78</v>
      </c>
      <c r="B184" s="251" t="s">
        <v>409</v>
      </c>
      <c r="C184" s="260" t="s">
        <v>410</v>
      </c>
      <c r="D184" s="252" t="s">
        <v>220</v>
      </c>
      <c r="E184" s="253">
        <v>1373.1179199999999</v>
      </c>
      <c r="F184" s="254"/>
      <c r="G184" s="255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12</v>
      </c>
      <c r="M184" s="231">
        <f>G184*(1+L184/100)</f>
        <v>0</v>
      </c>
      <c r="N184" s="230">
        <v>0</v>
      </c>
      <c r="O184" s="230">
        <f>ROUND(E184*N184,2)</f>
        <v>0</v>
      </c>
      <c r="P184" s="230">
        <v>0</v>
      </c>
      <c r="Q184" s="230">
        <f>ROUND(E184*P184,2)</f>
        <v>0</v>
      </c>
      <c r="R184" s="231"/>
      <c r="S184" s="231" t="s">
        <v>166</v>
      </c>
      <c r="T184" s="231" t="s">
        <v>166</v>
      </c>
      <c r="U184" s="231">
        <v>0</v>
      </c>
      <c r="V184" s="231">
        <f>ROUND(E184*U184,2)</f>
        <v>0</v>
      </c>
      <c r="W184" s="231"/>
      <c r="X184" s="231" t="s">
        <v>411</v>
      </c>
      <c r="Y184" s="231" t="s">
        <v>168</v>
      </c>
      <c r="Z184" s="210"/>
      <c r="AA184" s="210"/>
      <c r="AB184" s="210"/>
      <c r="AC184" s="210"/>
      <c r="AD184" s="210"/>
      <c r="AE184" s="210"/>
      <c r="AF184" s="210"/>
      <c r="AG184" s="210" t="s">
        <v>412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0">
        <v>79</v>
      </c>
      <c r="B185" s="251" t="s">
        <v>413</v>
      </c>
      <c r="C185" s="260" t="s">
        <v>414</v>
      </c>
      <c r="D185" s="252" t="s">
        <v>220</v>
      </c>
      <c r="E185" s="253">
        <v>72.269360000000006</v>
      </c>
      <c r="F185" s="254"/>
      <c r="G185" s="255">
        <f>ROUND(E185*F185,2)</f>
        <v>0</v>
      </c>
      <c r="H185" s="232"/>
      <c r="I185" s="231">
        <f>ROUND(E185*H185,2)</f>
        <v>0</v>
      </c>
      <c r="J185" s="232"/>
      <c r="K185" s="231">
        <f>ROUND(E185*J185,2)</f>
        <v>0</v>
      </c>
      <c r="L185" s="231">
        <v>12</v>
      </c>
      <c r="M185" s="231">
        <f>G185*(1+L185/100)</f>
        <v>0</v>
      </c>
      <c r="N185" s="230">
        <v>0</v>
      </c>
      <c r="O185" s="230">
        <f>ROUND(E185*N185,2)</f>
        <v>0</v>
      </c>
      <c r="P185" s="230">
        <v>0</v>
      </c>
      <c r="Q185" s="230">
        <f>ROUND(E185*P185,2)</f>
        <v>0</v>
      </c>
      <c r="R185" s="231"/>
      <c r="S185" s="231" t="s">
        <v>166</v>
      </c>
      <c r="T185" s="231" t="s">
        <v>166</v>
      </c>
      <c r="U185" s="231">
        <v>3.0000000000000001E-3</v>
      </c>
      <c r="V185" s="231">
        <f>ROUND(E185*U185,2)</f>
        <v>0.22</v>
      </c>
      <c r="W185" s="231"/>
      <c r="X185" s="231" t="s">
        <v>411</v>
      </c>
      <c r="Y185" s="231" t="s">
        <v>168</v>
      </c>
      <c r="Z185" s="210"/>
      <c r="AA185" s="210"/>
      <c r="AB185" s="210"/>
      <c r="AC185" s="210"/>
      <c r="AD185" s="210"/>
      <c r="AE185" s="210"/>
      <c r="AF185" s="210"/>
      <c r="AG185" s="210" t="s">
        <v>412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0">
        <v>80</v>
      </c>
      <c r="B186" s="251" t="s">
        <v>415</v>
      </c>
      <c r="C186" s="260" t="s">
        <v>416</v>
      </c>
      <c r="D186" s="252" t="s">
        <v>220</v>
      </c>
      <c r="E186" s="253">
        <v>57.815489999999997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12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166</v>
      </c>
      <c r="T186" s="231" t="s">
        <v>166</v>
      </c>
      <c r="U186" s="231">
        <v>0.95899999999999996</v>
      </c>
      <c r="V186" s="231">
        <f>ROUND(E186*U186,2)</f>
        <v>55.45</v>
      </c>
      <c r="W186" s="231"/>
      <c r="X186" s="231" t="s">
        <v>411</v>
      </c>
      <c r="Y186" s="231" t="s">
        <v>168</v>
      </c>
      <c r="Z186" s="210"/>
      <c r="AA186" s="210"/>
      <c r="AB186" s="210"/>
      <c r="AC186" s="210"/>
      <c r="AD186" s="210"/>
      <c r="AE186" s="210"/>
      <c r="AF186" s="210"/>
      <c r="AG186" s="210" t="s">
        <v>412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50">
        <v>81</v>
      </c>
      <c r="B187" s="251" t="s">
        <v>417</v>
      </c>
      <c r="C187" s="260" t="s">
        <v>418</v>
      </c>
      <c r="D187" s="252" t="s">
        <v>220</v>
      </c>
      <c r="E187" s="253">
        <v>7.2269399999999999</v>
      </c>
      <c r="F187" s="254"/>
      <c r="G187" s="255">
        <f>ROUND(E187*F187,2)</f>
        <v>0</v>
      </c>
      <c r="H187" s="232"/>
      <c r="I187" s="231">
        <f>ROUND(E187*H187,2)</f>
        <v>0</v>
      </c>
      <c r="J187" s="232"/>
      <c r="K187" s="231">
        <f>ROUND(E187*J187,2)</f>
        <v>0</v>
      </c>
      <c r="L187" s="231">
        <v>12</v>
      </c>
      <c r="M187" s="231">
        <f>G187*(1+L187/100)</f>
        <v>0</v>
      </c>
      <c r="N187" s="230">
        <v>0</v>
      </c>
      <c r="O187" s="230">
        <f>ROUND(E187*N187,2)</f>
        <v>0</v>
      </c>
      <c r="P187" s="230">
        <v>0</v>
      </c>
      <c r="Q187" s="230">
        <f>ROUND(E187*P187,2)</f>
        <v>0</v>
      </c>
      <c r="R187" s="231"/>
      <c r="S187" s="231" t="s">
        <v>166</v>
      </c>
      <c r="T187" s="231" t="s">
        <v>166</v>
      </c>
      <c r="U187" s="231">
        <v>2.0670000000000002</v>
      </c>
      <c r="V187" s="231">
        <f>ROUND(E187*U187,2)</f>
        <v>14.94</v>
      </c>
      <c r="W187" s="231"/>
      <c r="X187" s="231" t="s">
        <v>411</v>
      </c>
      <c r="Y187" s="231" t="s">
        <v>168</v>
      </c>
      <c r="Z187" s="210"/>
      <c r="AA187" s="210"/>
      <c r="AB187" s="210"/>
      <c r="AC187" s="210"/>
      <c r="AD187" s="210"/>
      <c r="AE187" s="210"/>
      <c r="AF187" s="210"/>
      <c r="AG187" s="210" t="s">
        <v>412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2.5" outlineLevel="1" x14ac:dyDescent="0.2">
      <c r="A188" s="250">
        <v>82</v>
      </c>
      <c r="B188" s="251" t="s">
        <v>419</v>
      </c>
      <c r="C188" s="260" t="s">
        <v>420</v>
      </c>
      <c r="D188" s="252" t="s">
        <v>220</v>
      </c>
      <c r="E188" s="253">
        <v>72.269360000000006</v>
      </c>
      <c r="F188" s="254"/>
      <c r="G188" s="255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12</v>
      </c>
      <c r="M188" s="231">
        <f>G188*(1+L188/100)</f>
        <v>0</v>
      </c>
      <c r="N188" s="230">
        <v>0</v>
      </c>
      <c r="O188" s="230">
        <f>ROUND(E188*N188,2)</f>
        <v>0</v>
      </c>
      <c r="P188" s="230">
        <v>0</v>
      </c>
      <c r="Q188" s="230">
        <f>ROUND(E188*P188,2)</f>
        <v>0</v>
      </c>
      <c r="R188" s="231"/>
      <c r="S188" s="231" t="s">
        <v>166</v>
      </c>
      <c r="T188" s="231" t="s">
        <v>166</v>
      </c>
      <c r="U188" s="231">
        <v>0</v>
      </c>
      <c r="V188" s="231">
        <f>ROUND(E188*U188,2)</f>
        <v>0</v>
      </c>
      <c r="W188" s="231"/>
      <c r="X188" s="231" t="s">
        <v>411</v>
      </c>
      <c r="Y188" s="231" t="s">
        <v>168</v>
      </c>
      <c r="Z188" s="210"/>
      <c r="AA188" s="210"/>
      <c r="AB188" s="210"/>
      <c r="AC188" s="210"/>
      <c r="AD188" s="210"/>
      <c r="AE188" s="210"/>
      <c r="AF188" s="210"/>
      <c r="AG188" s="210" t="s">
        <v>412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50">
        <v>83</v>
      </c>
      <c r="B189" s="251" t="s">
        <v>421</v>
      </c>
      <c r="C189" s="260" t="s">
        <v>422</v>
      </c>
      <c r="D189" s="252" t="s">
        <v>220</v>
      </c>
      <c r="E189" s="253">
        <v>72.269360000000006</v>
      </c>
      <c r="F189" s="254"/>
      <c r="G189" s="255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12</v>
      </c>
      <c r="M189" s="231">
        <f>G189*(1+L189/100)</f>
        <v>0</v>
      </c>
      <c r="N189" s="230">
        <v>0</v>
      </c>
      <c r="O189" s="230">
        <f>ROUND(E189*N189,2)</f>
        <v>0</v>
      </c>
      <c r="P189" s="230">
        <v>0</v>
      </c>
      <c r="Q189" s="230">
        <f>ROUND(E189*P189,2)</f>
        <v>0</v>
      </c>
      <c r="R189" s="231"/>
      <c r="S189" s="231" t="s">
        <v>166</v>
      </c>
      <c r="T189" s="231" t="s">
        <v>166</v>
      </c>
      <c r="U189" s="231">
        <v>0.752</v>
      </c>
      <c r="V189" s="231">
        <f>ROUND(E189*U189,2)</f>
        <v>54.35</v>
      </c>
      <c r="W189" s="231"/>
      <c r="X189" s="231" t="s">
        <v>411</v>
      </c>
      <c r="Y189" s="231" t="s">
        <v>168</v>
      </c>
      <c r="Z189" s="210"/>
      <c r="AA189" s="210"/>
      <c r="AB189" s="210"/>
      <c r="AC189" s="210"/>
      <c r="AD189" s="210"/>
      <c r="AE189" s="210"/>
      <c r="AF189" s="210"/>
      <c r="AG189" s="210" t="s">
        <v>412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50">
        <v>84</v>
      </c>
      <c r="B190" s="251" t="s">
        <v>423</v>
      </c>
      <c r="C190" s="260" t="s">
        <v>424</v>
      </c>
      <c r="D190" s="252" t="s">
        <v>220</v>
      </c>
      <c r="E190" s="253">
        <v>361.34681999999998</v>
      </c>
      <c r="F190" s="254"/>
      <c r="G190" s="255">
        <f>ROUND(E190*F190,2)</f>
        <v>0</v>
      </c>
      <c r="H190" s="232"/>
      <c r="I190" s="231">
        <f>ROUND(E190*H190,2)</f>
        <v>0</v>
      </c>
      <c r="J190" s="232"/>
      <c r="K190" s="231">
        <f>ROUND(E190*J190,2)</f>
        <v>0</v>
      </c>
      <c r="L190" s="231">
        <v>12</v>
      </c>
      <c r="M190" s="231">
        <f>G190*(1+L190/100)</f>
        <v>0</v>
      </c>
      <c r="N190" s="230">
        <v>0</v>
      </c>
      <c r="O190" s="230">
        <f>ROUND(E190*N190,2)</f>
        <v>0</v>
      </c>
      <c r="P190" s="230">
        <v>0</v>
      </c>
      <c r="Q190" s="230">
        <f>ROUND(E190*P190,2)</f>
        <v>0</v>
      </c>
      <c r="R190" s="231"/>
      <c r="S190" s="231" t="s">
        <v>166</v>
      </c>
      <c r="T190" s="231" t="s">
        <v>166</v>
      </c>
      <c r="U190" s="231">
        <v>0.36</v>
      </c>
      <c r="V190" s="231">
        <f>ROUND(E190*U190,2)</f>
        <v>130.08000000000001</v>
      </c>
      <c r="W190" s="231"/>
      <c r="X190" s="231" t="s">
        <v>411</v>
      </c>
      <c r="Y190" s="231" t="s">
        <v>168</v>
      </c>
      <c r="Z190" s="210"/>
      <c r="AA190" s="210"/>
      <c r="AB190" s="210"/>
      <c r="AC190" s="210"/>
      <c r="AD190" s="210"/>
      <c r="AE190" s="210"/>
      <c r="AF190" s="210"/>
      <c r="AG190" s="210" t="s">
        <v>412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x14ac:dyDescent="0.2">
      <c r="A191" s="237" t="s">
        <v>161</v>
      </c>
      <c r="B191" s="238" t="s">
        <v>133</v>
      </c>
      <c r="C191" s="257" t="s">
        <v>29</v>
      </c>
      <c r="D191" s="239"/>
      <c r="E191" s="240"/>
      <c r="F191" s="241"/>
      <c r="G191" s="242">
        <f>SUMIF(AG192:AG192,"&lt;&gt;NOR",G192:G192)</f>
        <v>0</v>
      </c>
      <c r="H191" s="236"/>
      <c r="I191" s="236">
        <f>SUM(I192:I192)</f>
        <v>0</v>
      </c>
      <c r="J191" s="236"/>
      <c r="K191" s="236">
        <f>SUM(K192:K192)</f>
        <v>0</v>
      </c>
      <c r="L191" s="236"/>
      <c r="M191" s="236">
        <f>SUM(M192:M192)</f>
        <v>0</v>
      </c>
      <c r="N191" s="235"/>
      <c r="O191" s="235">
        <f>SUM(O192:O192)</f>
        <v>0</v>
      </c>
      <c r="P191" s="235"/>
      <c r="Q191" s="235">
        <f>SUM(Q192:Q192)</f>
        <v>0</v>
      </c>
      <c r="R191" s="236"/>
      <c r="S191" s="236"/>
      <c r="T191" s="236"/>
      <c r="U191" s="236"/>
      <c r="V191" s="236">
        <f>SUM(V192:V192)</f>
        <v>0</v>
      </c>
      <c r="W191" s="236"/>
      <c r="X191" s="236"/>
      <c r="Y191" s="236"/>
      <c r="AG191" t="s">
        <v>162</v>
      </c>
    </row>
    <row r="192" spans="1:60" outlineLevel="1" x14ac:dyDescent="0.2">
      <c r="A192" s="250">
        <v>85</v>
      </c>
      <c r="B192" s="251" t="s">
        <v>425</v>
      </c>
      <c r="C192" s="260" t="s">
        <v>426</v>
      </c>
      <c r="D192" s="252" t="s">
        <v>427</v>
      </c>
      <c r="E192" s="253">
        <v>1</v>
      </c>
      <c r="F192" s="254"/>
      <c r="G192" s="255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12</v>
      </c>
      <c r="M192" s="231">
        <f>G192*(1+L192/100)</f>
        <v>0</v>
      </c>
      <c r="N192" s="230">
        <v>0</v>
      </c>
      <c r="O192" s="230">
        <f>ROUND(E192*N192,2)</f>
        <v>0</v>
      </c>
      <c r="P192" s="230">
        <v>0</v>
      </c>
      <c r="Q192" s="230">
        <f>ROUND(E192*P192,2)</f>
        <v>0</v>
      </c>
      <c r="R192" s="231"/>
      <c r="S192" s="231" t="s">
        <v>166</v>
      </c>
      <c r="T192" s="231" t="s">
        <v>181</v>
      </c>
      <c r="U192" s="231">
        <v>0</v>
      </c>
      <c r="V192" s="231">
        <f>ROUND(E192*U192,2)</f>
        <v>0</v>
      </c>
      <c r="W192" s="231"/>
      <c r="X192" s="231" t="s">
        <v>69</v>
      </c>
      <c r="Y192" s="231" t="s">
        <v>168</v>
      </c>
      <c r="Z192" s="210"/>
      <c r="AA192" s="210"/>
      <c r="AB192" s="210"/>
      <c r="AC192" s="210"/>
      <c r="AD192" s="210"/>
      <c r="AE192" s="210"/>
      <c r="AF192" s="210"/>
      <c r="AG192" s="210" t="s">
        <v>428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x14ac:dyDescent="0.2">
      <c r="A193" s="237" t="s">
        <v>161</v>
      </c>
      <c r="B193" s="238" t="s">
        <v>134</v>
      </c>
      <c r="C193" s="257" t="s">
        <v>30</v>
      </c>
      <c r="D193" s="239"/>
      <c r="E193" s="240"/>
      <c r="F193" s="241"/>
      <c r="G193" s="242">
        <f>SUMIF(AG194:AG197,"&lt;&gt;NOR",G194:G197)</f>
        <v>0</v>
      </c>
      <c r="H193" s="236"/>
      <c r="I193" s="236">
        <f>SUM(I194:I197)</f>
        <v>0</v>
      </c>
      <c r="J193" s="236"/>
      <c r="K193" s="236">
        <f>SUM(K194:K197)</f>
        <v>0</v>
      </c>
      <c r="L193" s="236"/>
      <c r="M193" s="236">
        <f>SUM(M194:M197)</f>
        <v>0</v>
      </c>
      <c r="N193" s="235"/>
      <c r="O193" s="235">
        <f>SUM(O194:O197)</f>
        <v>0</v>
      </c>
      <c r="P193" s="235"/>
      <c r="Q193" s="235">
        <f>SUM(Q194:Q197)</f>
        <v>0</v>
      </c>
      <c r="R193" s="236"/>
      <c r="S193" s="236"/>
      <c r="T193" s="236"/>
      <c r="U193" s="236"/>
      <c r="V193" s="236">
        <f>SUM(V194:V197)</f>
        <v>0</v>
      </c>
      <c r="W193" s="236"/>
      <c r="X193" s="236"/>
      <c r="Y193" s="236"/>
      <c r="AG193" t="s">
        <v>162</v>
      </c>
    </row>
    <row r="194" spans="1:60" outlineLevel="1" x14ac:dyDescent="0.2">
      <c r="A194" s="250">
        <v>86</v>
      </c>
      <c r="B194" s="251" t="s">
        <v>429</v>
      </c>
      <c r="C194" s="260" t="s">
        <v>430</v>
      </c>
      <c r="D194" s="252" t="s">
        <v>427</v>
      </c>
      <c r="E194" s="253">
        <v>1</v>
      </c>
      <c r="F194" s="254"/>
      <c r="G194" s="255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12</v>
      </c>
      <c r="M194" s="231">
        <f>G194*(1+L194/100)</f>
        <v>0</v>
      </c>
      <c r="N194" s="230">
        <v>0</v>
      </c>
      <c r="O194" s="230">
        <f>ROUND(E194*N194,2)</f>
        <v>0</v>
      </c>
      <c r="P194" s="230">
        <v>0</v>
      </c>
      <c r="Q194" s="230">
        <f>ROUND(E194*P194,2)</f>
        <v>0</v>
      </c>
      <c r="R194" s="231"/>
      <c r="S194" s="231" t="s">
        <v>166</v>
      </c>
      <c r="T194" s="231" t="s">
        <v>181</v>
      </c>
      <c r="U194" s="231">
        <v>0</v>
      </c>
      <c r="V194" s="231">
        <f>ROUND(E194*U194,2)</f>
        <v>0</v>
      </c>
      <c r="W194" s="231"/>
      <c r="X194" s="231" t="s">
        <v>69</v>
      </c>
      <c r="Y194" s="231" t="s">
        <v>168</v>
      </c>
      <c r="Z194" s="210"/>
      <c r="AA194" s="210"/>
      <c r="AB194" s="210"/>
      <c r="AC194" s="210"/>
      <c r="AD194" s="210"/>
      <c r="AE194" s="210"/>
      <c r="AF194" s="210"/>
      <c r="AG194" s="210" t="s">
        <v>428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50">
        <v>87</v>
      </c>
      <c r="B195" s="251" t="s">
        <v>431</v>
      </c>
      <c r="C195" s="260" t="s">
        <v>432</v>
      </c>
      <c r="D195" s="252" t="s">
        <v>427</v>
      </c>
      <c r="E195" s="253">
        <v>1</v>
      </c>
      <c r="F195" s="254"/>
      <c r="G195" s="255">
        <f>ROUND(E195*F195,2)</f>
        <v>0</v>
      </c>
      <c r="H195" s="232"/>
      <c r="I195" s="231">
        <f>ROUND(E195*H195,2)</f>
        <v>0</v>
      </c>
      <c r="J195" s="232"/>
      <c r="K195" s="231">
        <f>ROUND(E195*J195,2)</f>
        <v>0</v>
      </c>
      <c r="L195" s="231">
        <v>12</v>
      </c>
      <c r="M195" s="231">
        <f>G195*(1+L195/100)</f>
        <v>0</v>
      </c>
      <c r="N195" s="230">
        <v>0</v>
      </c>
      <c r="O195" s="230">
        <f>ROUND(E195*N195,2)</f>
        <v>0</v>
      </c>
      <c r="P195" s="230">
        <v>0</v>
      </c>
      <c r="Q195" s="230">
        <f>ROUND(E195*P195,2)</f>
        <v>0</v>
      </c>
      <c r="R195" s="231"/>
      <c r="S195" s="231" t="s">
        <v>166</v>
      </c>
      <c r="T195" s="231" t="s">
        <v>181</v>
      </c>
      <c r="U195" s="231">
        <v>0</v>
      </c>
      <c r="V195" s="231">
        <f>ROUND(E195*U195,2)</f>
        <v>0</v>
      </c>
      <c r="W195" s="231"/>
      <c r="X195" s="231" t="s">
        <v>69</v>
      </c>
      <c r="Y195" s="231" t="s">
        <v>168</v>
      </c>
      <c r="Z195" s="210"/>
      <c r="AA195" s="210"/>
      <c r="AB195" s="210"/>
      <c r="AC195" s="210"/>
      <c r="AD195" s="210"/>
      <c r="AE195" s="210"/>
      <c r="AF195" s="210"/>
      <c r="AG195" s="210" t="s">
        <v>433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50">
        <v>88</v>
      </c>
      <c r="B196" s="251" t="s">
        <v>434</v>
      </c>
      <c r="C196" s="260" t="s">
        <v>435</v>
      </c>
      <c r="D196" s="252" t="s">
        <v>427</v>
      </c>
      <c r="E196" s="253">
        <v>1</v>
      </c>
      <c r="F196" s="254"/>
      <c r="G196" s="255">
        <f>ROUND(E196*F196,2)</f>
        <v>0</v>
      </c>
      <c r="H196" s="232"/>
      <c r="I196" s="231">
        <f>ROUND(E196*H196,2)</f>
        <v>0</v>
      </c>
      <c r="J196" s="232"/>
      <c r="K196" s="231">
        <f>ROUND(E196*J196,2)</f>
        <v>0</v>
      </c>
      <c r="L196" s="231">
        <v>12</v>
      </c>
      <c r="M196" s="231">
        <f>G196*(1+L196/100)</f>
        <v>0</v>
      </c>
      <c r="N196" s="230">
        <v>0</v>
      </c>
      <c r="O196" s="230">
        <f>ROUND(E196*N196,2)</f>
        <v>0</v>
      </c>
      <c r="P196" s="230">
        <v>0</v>
      </c>
      <c r="Q196" s="230">
        <f>ROUND(E196*P196,2)</f>
        <v>0</v>
      </c>
      <c r="R196" s="231"/>
      <c r="S196" s="231" t="s">
        <v>166</v>
      </c>
      <c r="T196" s="231" t="s">
        <v>181</v>
      </c>
      <c r="U196" s="231">
        <v>0</v>
      </c>
      <c r="V196" s="231">
        <f>ROUND(E196*U196,2)</f>
        <v>0</v>
      </c>
      <c r="W196" s="231"/>
      <c r="X196" s="231" t="s">
        <v>69</v>
      </c>
      <c r="Y196" s="231" t="s">
        <v>168</v>
      </c>
      <c r="Z196" s="210"/>
      <c r="AA196" s="210"/>
      <c r="AB196" s="210"/>
      <c r="AC196" s="210"/>
      <c r="AD196" s="210"/>
      <c r="AE196" s="210"/>
      <c r="AF196" s="210"/>
      <c r="AG196" s="210" t="s">
        <v>433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44">
        <v>89</v>
      </c>
      <c r="B197" s="245" t="s">
        <v>436</v>
      </c>
      <c r="C197" s="258" t="s">
        <v>437</v>
      </c>
      <c r="D197" s="246" t="s">
        <v>427</v>
      </c>
      <c r="E197" s="247">
        <v>1</v>
      </c>
      <c r="F197" s="248"/>
      <c r="G197" s="249">
        <f>ROUND(E197*F197,2)</f>
        <v>0</v>
      </c>
      <c r="H197" s="232"/>
      <c r="I197" s="231">
        <f>ROUND(E197*H197,2)</f>
        <v>0</v>
      </c>
      <c r="J197" s="232"/>
      <c r="K197" s="231">
        <f>ROUND(E197*J197,2)</f>
        <v>0</v>
      </c>
      <c r="L197" s="231">
        <v>12</v>
      </c>
      <c r="M197" s="231">
        <f>G197*(1+L197/100)</f>
        <v>0</v>
      </c>
      <c r="N197" s="230">
        <v>0</v>
      </c>
      <c r="O197" s="230">
        <f>ROUND(E197*N197,2)</f>
        <v>0</v>
      </c>
      <c r="P197" s="230">
        <v>0</v>
      </c>
      <c r="Q197" s="230">
        <f>ROUND(E197*P197,2)</f>
        <v>0</v>
      </c>
      <c r="R197" s="231"/>
      <c r="S197" s="231" t="s">
        <v>187</v>
      </c>
      <c r="T197" s="231" t="s">
        <v>181</v>
      </c>
      <c r="U197" s="231">
        <v>0</v>
      </c>
      <c r="V197" s="231">
        <f>ROUND(E197*U197,2)</f>
        <v>0</v>
      </c>
      <c r="W197" s="231"/>
      <c r="X197" s="231" t="s">
        <v>69</v>
      </c>
      <c r="Y197" s="231" t="s">
        <v>168</v>
      </c>
      <c r="Z197" s="210"/>
      <c r="AA197" s="210"/>
      <c r="AB197" s="210"/>
      <c r="AC197" s="210"/>
      <c r="AD197" s="210"/>
      <c r="AE197" s="210"/>
      <c r="AF197" s="210"/>
      <c r="AG197" s="210" t="s">
        <v>433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x14ac:dyDescent="0.2">
      <c r="A198" s="3"/>
      <c r="B198" s="4"/>
      <c r="C198" s="262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E198">
        <v>12</v>
      </c>
      <c r="AF198">
        <v>21</v>
      </c>
      <c r="AG198" t="s">
        <v>147</v>
      </c>
    </row>
    <row r="199" spans="1:60" x14ac:dyDescent="0.2">
      <c r="A199" s="213"/>
      <c r="B199" s="214" t="s">
        <v>31</v>
      </c>
      <c r="C199" s="263"/>
      <c r="D199" s="215"/>
      <c r="E199" s="216"/>
      <c r="F199" s="216"/>
      <c r="G199" s="243">
        <f>G8+G16+G21+G23+G30+G40+G47+G51+G60+G97+G99+G101+G103+G109+G119+G136+G155+G159+G174+G183+G191+G193</f>
        <v>0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f>SUMIF(L7:L197,AE198,G7:G197)</f>
        <v>0</v>
      </c>
      <c r="AF199">
        <f>SUMIF(L7:L197,AF198,G7:G197)</f>
        <v>0</v>
      </c>
      <c r="AG199" t="s">
        <v>438</v>
      </c>
    </row>
    <row r="200" spans="1:60" x14ac:dyDescent="0.2">
      <c r="A200" s="3"/>
      <c r="B200" s="4"/>
      <c r="C200" s="262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60" x14ac:dyDescent="0.2">
      <c r="A201" s="3"/>
      <c r="B201" s="4"/>
      <c r="C201" s="262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60" x14ac:dyDescent="0.2">
      <c r="A202" s="217" t="s">
        <v>439</v>
      </c>
      <c r="B202" s="217"/>
      <c r="C202" s="264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60" x14ac:dyDescent="0.2">
      <c r="A203" s="218"/>
      <c r="B203" s="219"/>
      <c r="C203" s="265"/>
      <c r="D203" s="219"/>
      <c r="E203" s="219"/>
      <c r="F203" s="219"/>
      <c r="G203" s="220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G203" t="s">
        <v>440</v>
      </c>
    </row>
    <row r="204" spans="1:60" x14ac:dyDescent="0.2">
      <c r="A204" s="221"/>
      <c r="B204" s="222"/>
      <c r="C204" s="266"/>
      <c r="D204" s="222"/>
      <c r="E204" s="222"/>
      <c r="F204" s="222"/>
      <c r="G204" s="22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60" x14ac:dyDescent="0.2">
      <c r="A205" s="221"/>
      <c r="B205" s="222"/>
      <c r="C205" s="266"/>
      <c r="D205" s="222"/>
      <c r="E205" s="222"/>
      <c r="F205" s="222"/>
      <c r="G205" s="22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60" x14ac:dyDescent="0.2">
      <c r="A206" s="221"/>
      <c r="B206" s="222"/>
      <c r="C206" s="266"/>
      <c r="D206" s="222"/>
      <c r="E206" s="222"/>
      <c r="F206" s="222"/>
      <c r="G206" s="22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60" x14ac:dyDescent="0.2">
      <c r="A207" s="224"/>
      <c r="B207" s="225"/>
      <c r="C207" s="267"/>
      <c r="D207" s="225"/>
      <c r="E207" s="225"/>
      <c r="F207" s="225"/>
      <c r="G207" s="22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60" x14ac:dyDescent="0.2">
      <c r="A208" s="3"/>
      <c r="B208" s="4"/>
      <c r="C208" s="262"/>
      <c r="D208" s="6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3:33" x14ac:dyDescent="0.2">
      <c r="C209" s="268"/>
      <c r="D209" s="10"/>
      <c r="AG209" t="s">
        <v>441</v>
      </c>
    </row>
    <row r="210" spans="3:33" x14ac:dyDescent="0.2">
      <c r="D210" s="10"/>
    </row>
    <row r="211" spans="3:33" x14ac:dyDescent="0.2">
      <c r="D211" s="10"/>
    </row>
    <row r="212" spans="3:33" x14ac:dyDescent="0.2">
      <c r="D212" s="10"/>
    </row>
    <row r="213" spans="3:33" x14ac:dyDescent="0.2">
      <c r="D213" s="10"/>
    </row>
    <row r="214" spans="3:33" x14ac:dyDescent="0.2">
      <c r="D214" s="10"/>
    </row>
    <row r="215" spans="3:33" x14ac:dyDescent="0.2">
      <c r="D215" s="10"/>
    </row>
    <row r="216" spans="3:33" x14ac:dyDescent="0.2">
      <c r="D216" s="10"/>
    </row>
    <row r="217" spans="3:33" x14ac:dyDescent="0.2">
      <c r="D217" s="10"/>
    </row>
    <row r="218" spans="3:33" x14ac:dyDescent="0.2">
      <c r="D218" s="10"/>
    </row>
    <row r="219" spans="3:33" x14ac:dyDescent="0.2">
      <c r="D219" s="10"/>
    </row>
    <row r="220" spans="3:33" x14ac:dyDescent="0.2">
      <c r="D220" s="10"/>
    </row>
    <row r="221" spans="3:33" x14ac:dyDescent="0.2">
      <c r="D221" s="10"/>
    </row>
    <row r="222" spans="3:33" x14ac:dyDescent="0.2">
      <c r="D222" s="10"/>
    </row>
    <row r="223" spans="3:33" x14ac:dyDescent="0.2">
      <c r="D223" s="10"/>
    </row>
    <row r="224" spans="3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02:C202"/>
    <mergeCell ref="A203:G207"/>
  </mergeCells>
  <pageMargins left="0.59055118110236204" right="0.196850393700787" top="0.78740157499999996" bottom="0.78740157499999996" header="0.3" footer="0.3"/>
  <pageSetup paperSize="9" orientation="portrait" horizontalDpi="300" verticalDpi="30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FF6EB-8A27-4C80-A55F-E1594BDCC4F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135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136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136</v>
      </c>
      <c r="AG3" t="s">
        <v>137</v>
      </c>
    </row>
    <row r="4" spans="1:60" ht="24.95" customHeight="1" x14ac:dyDescent="0.2">
      <c r="A4" s="200" t="s">
        <v>10</v>
      </c>
      <c r="B4" s="201" t="s">
        <v>50</v>
      </c>
      <c r="C4" s="202" t="s">
        <v>51</v>
      </c>
      <c r="D4" s="203"/>
      <c r="E4" s="203"/>
      <c r="F4" s="203"/>
      <c r="G4" s="204"/>
      <c r="AG4" t="s">
        <v>138</v>
      </c>
    </row>
    <row r="5" spans="1:60" x14ac:dyDescent="0.2">
      <c r="D5" s="10"/>
    </row>
    <row r="6" spans="1:60" ht="38.25" x14ac:dyDescent="0.2">
      <c r="A6" s="206" t="s">
        <v>139</v>
      </c>
      <c r="B6" s="208" t="s">
        <v>140</v>
      </c>
      <c r="C6" s="208" t="s">
        <v>141</v>
      </c>
      <c r="D6" s="207" t="s">
        <v>142</v>
      </c>
      <c r="E6" s="206" t="s">
        <v>143</v>
      </c>
      <c r="F6" s="205" t="s">
        <v>144</v>
      </c>
      <c r="G6" s="206" t="s">
        <v>31</v>
      </c>
      <c r="H6" s="209" t="s">
        <v>32</v>
      </c>
      <c r="I6" s="209" t="s">
        <v>145</v>
      </c>
      <c r="J6" s="209" t="s">
        <v>33</v>
      </c>
      <c r="K6" s="209" t="s">
        <v>146</v>
      </c>
      <c r="L6" s="209" t="s">
        <v>147</v>
      </c>
      <c r="M6" s="209" t="s">
        <v>148</v>
      </c>
      <c r="N6" s="209" t="s">
        <v>149</v>
      </c>
      <c r="O6" s="209" t="s">
        <v>150</v>
      </c>
      <c r="P6" s="209" t="s">
        <v>151</v>
      </c>
      <c r="Q6" s="209" t="s">
        <v>152</v>
      </c>
      <c r="R6" s="209" t="s">
        <v>153</v>
      </c>
      <c r="S6" s="209" t="s">
        <v>154</v>
      </c>
      <c r="T6" s="209" t="s">
        <v>155</v>
      </c>
      <c r="U6" s="209" t="s">
        <v>156</v>
      </c>
      <c r="V6" s="209" t="s">
        <v>157</v>
      </c>
      <c r="W6" s="209" t="s">
        <v>158</v>
      </c>
      <c r="X6" s="209" t="s">
        <v>159</v>
      </c>
      <c r="Y6" s="209" t="s">
        <v>160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161</v>
      </c>
      <c r="B8" s="238" t="s">
        <v>94</v>
      </c>
      <c r="C8" s="257" t="s">
        <v>95</v>
      </c>
      <c r="D8" s="239"/>
      <c r="E8" s="240"/>
      <c r="F8" s="241"/>
      <c r="G8" s="242">
        <f>SUMIF(AG9:AG37,"&lt;&gt;NOR",G9:G37)</f>
        <v>0</v>
      </c>
      <c r="H8" s="236"/>
      <c r="I8" s="236">
        <f>SUM(I9:I37)</f>
        <v>0</v>
      </c>
      <c r="J8" s="236"/>
      <c r="K8" s="236">
        <f>SUM(K9:K37)</f>
        <v>0</v>
      </c>
      <c r="L8" s="236"/>
      <c r="M8" s="236">
        <f>SUM(M9:M37)</f>
        <v>0</v>
      </c>
      <c r="N8" s="235"/>
      <c r="O8" s="235">
        <f>SUM(O9:O37)</f>
        <v>0</v>
      </c>
      <c r="P8" s="235"/>
      <c r="Q8" s="235">
        <f>SUM(Q9:Q37)</f>
        <v>1.97</v>
      </c>
      <c r="R8" s="236"/>
      <c r="S8" s="236"/>
      <c r="T8" s="236"/>
      <c r="U8" s="236"/>
      <c r="V8" s="236">
        <f>SUM(V9:V37)</f>
        <v>102.74000000000001</v>
      </c>
      <c r="W8" s="236"/>
      <c r="X8" s="236"/>
      <c r="Y8" s="236"/>
      <c r="AG8" t="s">
        <v>162</v>
      </c>
    </row>
    <row r="9" spans="1:60" outlineLevel="1" x14ac:dyDescent="0.2">
      <c r="A9" s="244">
        <v>1</v>
      </c>
      <c r="B9" s="245" t="s">
        <v>442</v>
      </c>
      <c r="C9" s="258" t="s">
        <v>443</v>
      </c>
      <c r="D9" s="246" t="s">
        <v>175</v>
      </c>
      <c r="E9" s="247">
        <v>41.5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2.0999999999999999E-3</v>
      </c>
      <c r="Q9" s="230">
        <f>ROUND(E9*P9,2)</f>
        <v>0.09</v>
      </c>
      <c r="R9" s="231"/>
      <c r="S9" s="231" t="s">
        <v>187</v>
      </c>
      <c r="T9" s="231" t="s">
        <v>181</v>
      </c>
      <c r="U9" s="231">
        <v>3.1E-2</v>
      </c>
      <c r="V9" s="231">
        <f>ROUND(E9*U9,2)</f>
        <v>1.29</v>
      </c>
      <c r="W9" s="231"/>
      <c r="X9" s="231" t="s">
        <v>167</v>
      </c>
      <c r="Y9" s="231" t="s">
        <v>168</v>
      </c>
      <c r="Z9" s="210"/>
      <c r="AA9" s="210"/>
      <c r="AB9" s="210"/>
      <c r="AC9" s="210"/>
      <c r="AD9" s="210"/>
      <c r="AE9" s="210"/>
      <c r="AF9" s="210"/>
      <c r="AG9" s="210" t="s">
        <v>169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444</v>
      </c>
      <c r="D10" s="233"/>
      <c r="E10" s="234">
        <v>32.5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171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445</v>
      </c>
      <c r="D11" s="233"/>
      <c r="E11" s="234">
        <v>9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0"/>
      <c r="AA11" s="210"/>
      <c r="AB11" s="210"/>
      <c r="AC11" s="210"/>
      <c r="AD11" s="210"/>
      <c r="AE11" s="210"/>
      <c r="AF11" s="210"/>
      <c r="AG11" s="210" t="s">
        <v>171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4">
        <v>2</v>
      </c>
      <c r="B12" s="245" t="s">
        <v>446</v>
      </c>
      <c r="C12" s="258" t="s">
        <v>447</v>
      </c>
      <c r="D12" s="246" t="s">
        <v>175</v>
      </c>
      <c r="E12" s="247">
        <v>37</v>
      </c>
      <c r="F12" s="248"/>
      <c r="G12" s="249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0</v>
      </c>
      <c r="O12" s="230">
        <f>ROUND(E12*N12,2)</f>
        <v>0</v>
      </c>
      <c r="P12" s="230">
        <v>1.98E-3</v>
      </c>
      <c r="Q12" s="230">
        <f>ROUND(E12*P12,2)</f>
        <v>7.0000000000000007E-2</v>
      </c>
      <c r="R12" s="231"/>
      <c r="S12" s="231" t="s">
        <v>187</v>
      </c>
      <c r="T12" s="231" t="s">
        <v>181</v>
      </c>
      <c r="U12" s="231">
        <v>8.3000000000000004E-2</v>
      </c>
      <c r="V12" s="231">
        <f>ROUND(E12*U12,2)</f>
        <v>3.07</v>
      </c>
      <c r="W12" s="231"/>
      <c r="X12" s="231" t="s">
        <v>167</v>
      </c>
      <c r="Y12" s="231" t="s">
        <v>168</v>
      </c>
      <c r="Z12" s="210"/>
      <c r="AA12" s="210"/>
      <c r="AB12" s="210"/>
      <c r="AC12" s="210"/>
      <c r="AD12" s="210"/>
      <c r="AE12" s="210"/>
      <c r="AF12" s="210"/>
      <c r="AG12" s="210" t="s">
        <v>169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448</v>
      </c>
      <c r="D13" s="233"/>
      <c r="E13" s="234">
        <v>9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0"/>
      <c r="AA13" s="210"/>
      <c r="AB13" s="210"/>
      <c r="AC13" s="210"/>
      <c r="AD13" s="210"/>
      <c r="AE13" s="210"/>
      <c r="AF13" s="210"/>
      <c r="AG13" s="210" t="s">
        <v>171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449</v>
      </c>
      <c r="D14" s="233"/>
      <c r="E14" s="234">
        <v>28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171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3</v>
      </c>
      <c r="B15" s="251" t="s">
        <v>450</v>
      </c>
      <c r="C15" s="260" t="s">
        <v>451</v>
      </c>
      <c r="D15" s="252" t="s">
        <v>263</v>
      </c>
      <c r="E15" s="253">
        <v>8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0</v>
      </c>
      <c r="O15" s="230">
        <f>ROUND(E15*N15,2)</f>
        <v>0</v>
      </c>
      <c r="P15" s="230">
        <v>1.218E-2</v>
      </c>
      <c r="Q15" s="230">
        <f>ROUND(E15*P15,2)</f>
        <v>0.1</v>
      </c>
      <c r="R15" s="231"/>
      <c r="S15" s="231" t="s">
        <v>187</v>
      </c>
      <c r="T15" s="231" t="s">
        <v>181</v>
      </c>
      <c r="U15" s="231">
        <v>0.33100000000000002</v>
      </c>
      <c r="V15" s="231">
        <f>ROUND(E15*U15,2)</f>
        <v>2.65</v>
      </c>
      <c r="W15" s="231"/>
      <c r="X15" s="231" t="s">
        <v>167</v>
      </c>
      <c r="Y15" s="231" t="s">
        <v>168</v>
      </c>
      <c r="Z15" s="210"/>
      <c r="AA15" s="210"/>
      <c r="AB15" s="210"/>
      <c r="AC15" s="210"/>
      <c r="AD15" s="210"/>
      <c r="AE15" s="210"/>
      <c r="AF15" s="210"/>
      <c r="AG15" s="210" t="s">
        <v>169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50">
        <v>4</v>
      </c>
      <c r="B16" s="251" t="s">
        <v>452</v>
      </c>
      <c r="C16" s="260" t="s">
        <v>453</v>
      </c>
      <c r="D16" s="252" t="s">
        <v>220</v>
      </c>
      <c r="E16" s="253">
        <v>2.1009799999999998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12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187</v>
      </c>
      <c r="T16" s="231" t="s">
        <v>181</v>
      </c>
      <c r="U16" s="231">
        <v>4.1550000000000002</v>
      </c>
      <c r="V16" s="231">
        <f>ROUND(E16*U16,2)</f>
        <v>8.73</v>
      </c>
      <c r="W16" s="231"/>
      <c r="X16" s="231" t="s">
        <v>167</v>
      </c>
      <c r="Y16" s="231" t="s">
        <v>168</v>
      </c>
      <c r="Z16" s="210"/>
      <c r="AA16" s="210"/>
      <c r="AB16" s="210"/>
      <c r="AC16" s="210"/>
      <c r="AD16" s="210"/>
      <c r="AE16" s="210"/>
      <c r="AF16" s="210"/>
      <c r="AG16" s="210" t="s">
        <v>169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5</v>
      </c>
      <c r="B17" s="245" t="s">
        <v>454</v>
      </c>
      <c r="C17" s="258" t="s">
        <v>455</v>
      </c>
      <c r="D17" s="246" t="s">
        <v>175</v>
      </c>
      <c r="E17" s="247">
        <v>191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12</v>
      </c>
      <c r="M17" s="231">
        <f>G17*(1+L17/100)</f>
        <v>0</v>
      </c>
      <c r="N17" s="230">
        <v>0</v>
      </c>
      <c r="O17" s="230">
        <f>ROUND(E17*N17,2)</f>
        <v>0</v>
      </c>
      <c r="P17" s="230">
        <v>2.3000000000000001E-4</v>
      </c>
      <c r="Q17" s="230">
        <f>ROUND(E17*P17,2)</f>
        <v>0.04</v>
      </c>
      <c r="R17" s="231"/>
      <c r="S17" s="231" t="s">
        <v>187</v>
      </c>
      <c r="T17" s="231" t="s">
        <v>181</v>
      </c>
      <c r="U17" s="231">
        <v>7.1999999999999995E-2</v>
      </c>
      <c r="V17" s="231">
        <f>ROUND(E17*U17,2)</f>
        <v>13.75</v>
      </c>
      <c r="W17" s="231"/>
      <c r="X17" s="231" t="s">
        <v>167</v>
      </c>
      <c r="Y17" s="231" t="s">
        <v>168</v>
      </c>
      <c r="Z17" s="210"/>
      <c r="AA17" s="210"/>
      <c r="AB17" s="210"/>
      <c r="AC17" s="210"/>
      <c r="AD17" s="210"/>
      <c r="AE17" s="210"/>
      <c r="AF17" s="210"/>
      <c r="AG17" s="210" t="s">
        <v>456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457</v>
      </c>
      <c r="D18" s="233"/>
      <c r="E18" s="234">
        <v>151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171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458</v>
      </c>
      <c r="D19" s="233"/>
      <c r="E19" s="234">
        <v>40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171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50">
        <v>6</v>
      </c>
      <c r="B20" s="251" t="s">
        <v>459</v>
      </c>
      <c r="C20" s="260" t="s">
        <v>460</v>
      </c>
      <c r="D20" s="252" t="s">
        <v>263</v>
      </c>
      <c r="E20" s="253">
        <v>16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12</v>
      </c>
      <c r="M20" s="231">
        <f>G20*(1+L20/100)</f>
        <v>0</v>
      </c>
      <c r="N20" s="230">
        <v>0</v>
      </c>
      <c r="O20" s="230">
        <f>ROUND(E20*N20,2)</f>
        <v>0</v>
      </c>
      <c r="P20" s="230">
        <v>5.2999999999999998E-4</v>
      </c>
      <c r="Q20" s="230">
        <f>ROUND(E20*P20,2)</f>
        <v>0.01</v>
      </c>
      <c r="R20" s="231"/>
      <c r="S20" s="231" t="s">
        <v>187</v>
      </c>
      <c r="T20" s="231" t="s">
        <v>181</v>
      </c>
      <c r="U20" s="231">
        <v>6.2E-2</v>
      </c>
      <c r="V20" s="231">
        <f>ROUND(E20*U20,2)</f>
        <v>0.99</v>
      </c>
      <c r="W20" s="231"/>
      <c r="X20" s="231" t="s">
        <v>167</v>
      </c>
      <c r="Y20" s="231" t="s">
        <v>168</v>
      </c>
      <c r="Z20" s="210"/>
      <c r="AA20" s="210"/>
      <c r="AB20" s="210"/>
      <c r="AC20" s="210"/>
      <c r="AD20" s="210"/>
      <c r="AE20" s="210"/>
      <c r="AF20" s="210"/>
      <c r="AG20" s="210" t="s">
        <v>456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50">
        <v>7</v>
      </c>
      <c r="B21" s="251" t="s">
        <v>461</v>
      </c>
      <c r="C21" s="260" t="s">
        <v>462</v>
      </c>
      <c r="D21" s="252" t="s">
        <v>220</v>
      </c>
      <c r="E21" s="253">
        <v>3.0354700000000001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12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187</v>
      </c>
      <c r="T21" s="231" t="s">
        <v>181</v>
      </c>
      <c r="U21" s="231">
        <v>4.1550000000000002</v>
      </c>
      <c r="V21" s="231">
        <f>ROUND(E21*U21,2)</f>
        <v>12.61</v>
      </c>
      <c r="W21" s="231"/>
      <c r="X21" s="231" t="s">
        <v>167</v>
      </c>
      <c r="Y21" s="231" t="s">
        <v>168</v>
      </c>
      <c r="Z21" s="210"/>
      <c r="AA21" s="210"/>
      <c r="AB21" s="210"/>
      <c r="AC21" s="210"/>
      <c r="AD21" s="210"/>
      <c r="AE21" s="210"/>
      <c r="AF21" s="210"/>
      <c r="AG21" s="210" t="s">
        <v>169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8</v>
      </c>
      <c r="B22" s="251" t="s">
        <v>463</v>
      </c>
      <c r="C22" s="260" t="s">
        <v>464</v>
      </c>
      <c r="D22" s="252" t="s">
        <v>297</v>
      </c>
      <c r="E22" s="253">
        <v>8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0</v>
      </c>
      <c r="O22" s="230">
        <f>ROUND(E22*N22,2)</f>
        <v>0</v>
      </c>
      <c r="P22" s="230">
        <v>1.933E-2</v>
      </c>
      <c r="Q22" s="230">
        <f>ROUND(E22*P22,2)</f>
        <v>0.15</v>
      </c>
      <c r="R22" s="231"/>
      <c r="S22" s="231" t="s">
        <v>187</v>
      </c>
      <c r="T22" s="231" t="s">
        <v>181</v>
      </c>
      <c r="U22" s="231">
        <v>0.59</v>
      </c>
      <c r="V22" s="231">
        <f>ROUND(E22*U22,2)</f>
        <v>4.72</v>
      </c>
      <c r="W22" s="231"/>
      <c r="X22" s="231" t="s">
        <v>167</v>
      </c>
      <c r="Y22" s="231" t="s">
        <v>168</v>
      </c>
      <c r="Z22" s="210"/>
      <c r="AA22" s="210"/>
      <c r="AB22" s="210"/>
      <c r="AC22" s="210"/>
      <c r="AD22" s="210"/>
      <c r="AE22" s="210"/>
      <c r="AF22" s="210"/>
      <c r="AG22" s="210" t="s">
        <v>169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50">
        <v>9</v>
      </c>
      <c r="B23" s="251" t="s">
        <v>465</v>
      </c>
      <c r="C23" s="260" t="s">
        <v>466</v>
      </c>
      <c r="D23" s="252" t="s">
        <v>297</v>
      </c>
      <c r="E23" s="253">
        <v>17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12</v>
      </c>
      <c r="M23" s="231">
        <f>G23*(1+L23/100)</f>
        <v>0</v>
      </c>
      <c r="N23" s="230">
        <v>0</v>
      </c>
      <c r="O23" s="230">
        <f>ROUND(E23*N23,2)</f>
        <v>0</v>
      </c>
      <c r="P23" s="230">
        <v>1.9460000000000002E-2</v>
      </c>
      <c r="Q23" s="230">
        <f>ROUND(E23*P23,2)</f>
        <v>0.33</v>
      </c>
      <c r="R23" s="231"/>
      <c r="S23" s="231" t="s">
        <v>187</v>
      </c>
      <c r="T23" s="231" t="s">
        <v>181</v>
      </c>
      <c r="U23" s="231">
        <v>0.38200000000000001</v>
      </c>
      <c r="V23" s="231">
        <f>ROUND(E23*U23,2)</f>
        <v>6.49</v>
      </c>
      <c r="W23" s="231"/>
      <c r="X23" s="231" t="s">
        <v>167</v>
      </c>
      <c r="Y23" s="231" t="s">
        <v>168</v>
      </c>
      <c r="Z23" s="210"/>
      <c r="AA23" s="210"/>
      <c r="AB23" s="210"/>
      <c r="AC23" s="210"/>
      <c r="AD23" s="210"/>
      <c r="AE23" s="210"/>
      <c r="AF23" s="210"/>
      <c r="AG23" s="210" t="s">
        <v>169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50">
        <v>10</v>
      </c>
      <c r="B24" s="251" t="s">
        <v>467</v>
      </c>
      <c r="C24" s="260" t="s">
        <v>468</v>
      </c>
      <c r="D24" s="252" t="s">
        <v>263</v>
      </c>
      <c r="E24" s="253">
        <v>24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12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187</v>
      </c>
      <c r="T24" s="231" t="s">
        <v>181</v>
      </c>
      <c r="U24" s="231">
        <v>8.1000000000000003E-2</v>
      </c>
      <c r="V24" s="231">
        <f>ROUND(E24*U24,2)</f>
        <v>1.94</v>
      </c>
      <c r="W24" s="231"/>
      <c r="X24" s="231" t="s">
        <v>167</v>
      </c>
      <c r="Y24" s="231" t="s">
        <v>168</v>
      </c>
      <c r="Z24" s="210"/>
      <c r="AA24" s="210"/>
      <c r="AB24" s="210"/>
      <c r="AC24" s="210"/>
      <c r="AD24" s="210"/>
      <c r="AE24" s="210"/>
      <c r="AF24" s="210"/>
      <c r="AG24" s="210" t="s">
        <v>169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50">
        <v>11</v>
      </c>
      <c r="B25" s="251" t="s">
        <v>469</v>
      </c>
      <c r="C25" s="260" t="s">
        <v>470</v>
      </c>
      <c r="D25" s="252" t="s">
        <v>297</v>
      </c>
      <c r="E25" s="253">
        <v>8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12</v>
      </c>
      <c r="M25" s="231">
        <f>G25*(1+L25/100)</f>
        <v>0</v>
      </c>
      <c r="N25" s="230">
        <v>0</v>
      </c>
      <c r="O25" s="230">
        <f>ROUND(E25*N25,2)</f>
        <v>0</v>
      </c>
      <c r="P25" s="230">
        <v>8.7999999999999995E-2</v>
      </c>
      <c r="Q25" s="230">
        <f>ROUND(E25*P25,2)</f>
        <v>0.7</v>
      </c>
      <c r="R25" s="231"/>
      <c r="S25" s="231" t="s">
        <v>187</v>
      </c>
      <c r="T25" s="231" t="s">
        <v>181</v>
      </c>
      <c r="U25" s="231">
        <v>0.69299999999999995</v>
      </c>
      <c r="V25" s="231">
        <f>ROUND(E25*U25,2)</f>
        <v>5.54</v>
      </c>
      <c r="W25" s="231"/>
      <c r="X25" s="231" t="s">
        <v>167</v>
      </c>
      <c r="Y25" s="231" t="s">
        <v>168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12</v>
      </c>
      <c r="B26" s="251" t="s">
        <v>471</v>
      </c>
      <c r="C26" s="260" t="s">
        <v>472</v>
      </c>
      <c r="D26" s="252" t="s">
        <v>297</v>
      </c>
      <c r="E26" s="253">
        <v>8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0</v>
      </c>
      <c r="O26" s="230">
        <f>ROUND(E26*N26,2)</f>
        <v>0</v>
      </c>
      <c r="P26" s="230">
        <v>1.7069999999999998E-2</v>
      </c>
      <c r="Q26" s="230">
        <f>ROUND(E26*P26,2)</f>
        <v>0.14000000000000001</v>
      </c>
      <c r="R26" s="231"/>
      <c r="S26" s="231" t="s">
        <v>187</v>
      </c>
      <c r="T26" s="231" t="s">
        <v>181</v>
      </c>
      <c r="U26" s="231">
        <v>0.36199999999999999</v>
      </c>
      <c r="V26" s="231">
        <f>ROUND(E26*U26,2)</f>
        <v>2.9</v>
      </c>
      <c r="W26" s="231"/>
      <c r="X26" s="231" t="s">
        <v>167</v>
      </c>
      <c r="Y26" s="231" t="s">
        <v>168</v>
      </c>
      <c r="Z26" s="210"/>
      <c r="AA26" s="210"/>
      <c r="AB26" s="210"/>
      <c r="AC26" s="210"/>
      <c r="AD26" s="210"/>
      <c r="AE26" s="210"/>
      <c r="AF26" s="210"/>
      <c r="AG26" s="210" t="s">
        <v>169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50">
        <v>13</v>
      </c>
      <c r="B27" s="251" t="s">
        <v>473</v>
      </c>
      <c r="C27" s="260" t="s">
        <v>474</v>
      </c>
      <c r="D27" s="252" t="s">
        <v>220</v>
      </c>
      <c r="E27" s="253">
        <v>4.5249199999999998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12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187</v>
      </c>
      <c r="T27" s="231" t="s">
        <v>181</v>
      </c>
      <c r="U27" s="231">
        <v>3.97</v>
      </c>
      <c r="V27" s="231">
        <f>ROUND(E27*U27,2)</f>
        <v>17.96</v>
      </c>
      <c r="W27" s="231"/>
      <c r="X27" s="231" t="s">
        <v>167</v>
      </c>
      <c r="Y27" s="231" t="s">
        <v>168</v>
      </c>
      <c r="Z27" s="210"/>
      <c r="AA27" s="210"/>
      <c r="AB27" s="210"/>
      <c r="AC27" s="210"/>
      <c r="AD27" s="210"/>
      <c r="AE27" s="210"/>
      <c r="AF27" s="210"/>
      <c r="AG27" s="210" t="s">
        <v>169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0">
        <v>14</v>
      </c>
      <c r="B28" s="251" t="s">
        <v>475</v>
      </c>
      <c r="C28" s="260" t="s">
        <v>476</v>
      </c>
      <c r="D28" s="252" t="s">
        <v>297</v>
      </c>
      <c r="E28" s="253">
        <v>17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12</v>
      </c>
      <c r="M28" s="231">
        <f>G28*(1+L28/100)</f>
        <v>0</v>
      </c>
      <c r="N28" s="230">
        <v>0</v>
      </c>
      <c r="O28" s="230">
        <f>ROUND(E28*N28,2)</f>
        <v>0</v>
      </c>
      <c r="P28" s="230">
        <v>1.56E-3</v>
      </c>
      <c r="Q28" s="230">
        <f>ROUND(E28*P28,2)</f>
        <v>0.03</v>
      </c>
      <c r="R28" s="231"/>
      <c r="S28" s="231" t="s">
        <v>187</v>
      </c>
      <c r="T28" s="231" t="s">
        <v>181</v>
      </c>
      <c r="U28" s="231">
        <v>0.217</v>
      </c>
      <c r="V28" s="231">
        <f>ROUND(E28*U28,2)</f>
        <v>3.69</v>
      </c>
      <c r="W28" s="231"/>
      <c r="X28" s="231" t="s">
        <v>167</v>
      </c>
      <c r="Y28" s="231" t="s">
        <v>168</v>
      </c>
      <c r="Z28" s="210"/>
      <c r="AA28" s="210"/>
      <c r="AB28" s="210"/>
      <c r="AC28" s="210"/>
      <c r="AD28" s="210"/>
      <c r="AE28" s="210"/>
      <c r="AF28" s="210"/>
      <c r="AG28" s="210" t="s">
        <v>169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50">
        <v>15</v>
      </c>
      <c r="B29" s="251" t="s">
        <v>477</v>
      </c>
      <c r="C29" s="260" t="s">
        <v>478</v>
      </c>
      <c r="D29" s="252" t="s">
        <v>263</v>
      </c>
      <c r="E29" s="253">
        <v>8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12</v>
      </c>
      <c r="M29" s="231">
        <f>G29*(1+L29/100)</f>
        <v>0</v>
      </c>
      <c r="N29" s="230">
        <v>0</v>
      </c>
      <c r="O29" s="230">
        <f>ROUND(E29*N29,2)</f>
        <v>0</v>
      </c>
      <c r="P29" s="230">
        <v>5.1999999999999995E-4</v>
      </c>
      <c r="Q29" s="230">
        <f>ROUND(E29*P29,2)</f>
        <v>0</v>
      </c>
      <c r="R29" s="231"/>
      <c r="S29" s="231" t="s">
        <v>187</v>
      </c>
      <c r="T29" s="231" t="s">
        <v>181</v>
      </c>
      <c r="U29" s="231">
        <v>2.1000000000000001E-2</v>
      </c>
      <c r="V29" s="231">
        <f>ROUND(E29*U29,2)</f>
        <v>0.17</v>
      </c>
      <c r="W29" s="231"/>
      <c r="X29" s="231" t="s">
        <v>167</v>
      </c>
      <c r="Y29" s="231" t="s">
        <v>168</v>
      </c>
      <c r="Z29" s="210"/>
      <c r="AA29" s="210"/>
      <c r="AB29" s="210"/>
      <c r="AC29" s="210"/>
      <c r="AD29" s="210"/>
      <c r="AE29" s="210"/>
      <c r="AF29" s="210"/>
      <c r="AG29" s="210" t="s">
        <v>169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16</v>
      </c>
      <c r="B30" s="245" t="s">
        <v>479</v>
      </c>
      <c r="C30" s="258" t="s">
        <v>480</v>
      </c>
      <c r="D30" s="246" t="s">
        <v>175</v>
      </c>
      <c r="E30" s="247">
        <v>151</v>
      </c>
      <c r="F30" s="248"/>
      <c r="G30" s="249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12</v>
      </c>
      <c r="M30" s="231">
        <f>G30*(1+L30/100)</f>
        <v>0</v>
      </c>
      <c r="N30" s="230">
        <v>0</v>
      </c>
      <c r="O30" s="230">
        <f>ROUND(E30*N30,2)</f>
        <v>0</v>
      </c>
      <c r="P30" s="230">
        <v>5.0000000000000001E-4</v>
      </c>
      <c r="Q30" s="230">
        <f>ROUND(E30*P30,2)</f>
        <v>0.08</v>
      </c>
      <c r="R30" s="231"/>
      <c r="S30" s="231" t="s">
        <v>187</v>
      </c>
      <c r="T30" s="231" t="s">
        <v>181</v>
      </c>
      <c r="U30" s="231">
        <v>5.0999999999999997E-2</v>
      </c>
      <c r="V30" s="231">
        <f>ROUND(E30*U30,2)</f>
        <v>7.7</v>
      </c>
      <c r="W30" s="231"/>
      <c r="X30" s="231" t="s">
        <v>167</v>
      </c>
      <c r="Y30" s="231" t="s">
        <v>168</v>
      </c>
      <c r="Z30" s="210"/>
      <c r="AA30" s="210"/>
      <c r="AB30" s="210"/>
      <c r="AC30" s="210"/>
      <c r="AD30" s="210"/>
      <c r="AE30" s="210"/>
      <c r="AF30" s="210"/>
      <c r="AG30" s="210" t="s">
        <v>169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9" t="s">
        <v>481</v>
      </c>
      <c r="D31" s="233"/>
      <c r="E31" s="234">
        <v>34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171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482</v>
      </c>
      <c r="D32" s="233"/>
      <c r="E32" s="234">
        <v>117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171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4">
        <v>17</v>
      </c>
      <c r="B33" s="245" t="s">
        <v>483</v>
      </c>
      <c r="C33" s="258" t="s">
        <v>484</v>
      </c>
      <c r="D33" s="246" t="s">
        <v>175</v>
      </c>
      <c r="E33" s="247">
        <v>40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12</v>
      </c>
      <c r="M33" s="231">
        <f>G33*(1+L33/100)</f>
        <v>0</v>
      </c>
      <c r="N33" s="230">
        <v>0</v>
      </c>
      <c r="O33" s="230">
        <f>ROUND(E33*N33,2)</f>
        <v>0</v>
      </c>
      <c r="P33" s="230">
        <v>1.5E-3</v>
      </c>
      <c r="Q33" s="230">
        <f>ROUND(E33*P33,2)</f>
        <v>0.06</v>
      </c>
      <c r="R33" s="231"/>
      <c r="S33" s="231" t="s">
        <v>187</v>
      </c>
      <c r="T33" s="231" t="s">
        <v>181</v>
      </c>
      <c r="U33" s="231">
        <v>8.1000000000000003E-2</v>
      </c>
      <c r="V33" s="231">
        <f>ROUND(E33*U33,2)</f>
        <v>3.24</v>
      </c>
      <c r="W33" s="231"/>
      <c r="X33" s="231" t="s">
        <v>167</v>
      </c>
      <c r="Y33" s="231" t="s">
        <v>168</v>
      </c>
      <c r="Z33" s="210"/>
      <c r="AA33" s="210"/>
      <c r="AB33" s="210"/>
      <c r="AC33" s="210"/>
      <c r="AD33" s="210"/>
      <c r="AE33" s="210"/>
      <c r="AF33" s="210"/>
      <c r="AG33" s="210" t="s">
        <v>169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9" t="s">
        <v>485</v>
      </c>
      <c r="D34" s="233"/>
      <c r="E34" s="234">
        <v>40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171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50">
        <v>18</v>
      </c>
      <c r="B35" s="251" t="s">
        <v>486</v>
      </c>
      <c r="C35" s="260" t="s">
        <v>487</v>
      </c>
      <c r="D35" s="252" t="s">
        <v>263</v>
      </c>
      <c r="E35" s="253">
        <v>16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12</v>
      </c>
      <c r="M35" s="231">
        <f>G35*(1+L35/100)</f>
        <v>0</v>
      </c>
      <c r="N35" s="230">
        <v>9.0000000000000006E-5</v>
      </c>
      <c r="O35" s="230">
        <f>ROUND(E35*N35,2)</f>
        <v>0</v>
      </c>
      <c r="P35" s="230">
        <v>4.4999999999999999E-4</v>
      </c>
      <c r="Q35" s="230">
        <f>ROUND(E35*P35,2)</f>
        <v>0.01</v>
      </c>
      <c r="R35" s="231"/>
      <c r="S35" s="231" t="s">
        <v>187</v>
      </c>
      <c r="T35" s="231" t="s">
        <v>181</v>
      </c>
      <c r="U35" s="231">
        <v>0.16600000000000001</v>
      </c>
      <c r="V35" s="231">
        <f>ROUND(E35*U35,2)</f>
        <v>2.66</v>
      </c>
      <c r="W35" s="231"/>
      <c r="X35" s="231" t="s">
        <v>167</v>
      </c>
      <c r="Y35" s="231" t="s">
        <v>168</v>
      </c>
      <c r="Z35" s="210"/>
      <c r="AA35" s="210"/>
      <c r="AB35" s="210"/>
      <c r="AC35" s="210"/>
      <c r="AD35" s="210"/>
      <c r="AE35" s="210"/>
      <c r="AF35" s="210"/>
      <c r="AG35" s="210" t="s">
        <v>169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50">
        <v>19</v>
      </c>
      <c r="B36" s="251" t="s">
        <v>488</v>
      </c>
      <c r="C36" s="260" t="s">
        <v>489</v>
      </c>
      <c r="D36" s="252" t="s">
        <v>263</v>
      </c>
      <c r="E36" s="253">
        <v>8</v>
      </c>
      <c r="F36" s="254"/>
      <c r="G36" s="255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12</v>
      </c>
      <c r="M36" s="231">
        <f>G36*(1+L36/100)</f>
        <v>0</v>
      </c>
      <c r="N36" s="230">
        <v>8.0000000000000007E-5</v>
      </c>
      <c r="O36" s="230">
        <f>ROUND(E36*N36,2)</f>
        <v>0</v>
      </c>
      <c r="P36" s="230">
        <v>2.06E-2</v>
      </c>
      <c r="Q36" s="230">
        <f>ROUND(E36*P36,2)</f>
        <v>0.16</v>
      </c>
      <c r="R36" s="231"/>
      <c r="S36" s="231" t="s">
        <v>187</v>
      </c>
      <c r="T36" s="231" t="s">
        <v>181</v>
      </c>
      <c r="U36" s="231">
        <v>0.33</v>
      </c>
      <c r="V36" s="231">
        <f>ROUND(E36*U36,2)</f>
        <v>2.64</v>
      </c>
      <c r="W36" s="231"/>
      <c r="X36" s="231" t="s">
        <v>167</v>
      </c>
      <c r="Y36" s="231" t="s">
        <v>168</v>
      </c>
      <c r="Z36" s="210"/>
      <c r="AA36" s="210"/>
      <c r="AB36" s="210"/>
      <c r="AC36" s="210"/>
      <c r="AD36" s="210"/>
      <c r="AE36" s="210"/>
      <c r="AF36" s="210"/>
      <c r="AG36" s="210" t="s">
        <v>169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50">
        <v>20</v>
      </c>
      <c r="B37" s="251" t="s">
        <v>490</v>
      </c>
      <c r="C37" s="260" t="s">
        <v>491</v>
      </c>
      <c r="D37" s="252" t="s">
        <v>220</v>
      </c>
      <c r="E37" s="253">
        <v>1.9744600000000001</v>
      </c>
      <c r="F37" s="254"/>
      <c r="G37" s="255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12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187</v>
      </c>
      <c r="T37" s="231" t="s">
        <v>181</v>
      </c>
      <c r="U37" s="231">
        <v>0</v>
      </c>
      <c r="V37" s="231">
        <f>ROUND(E37*U37,2)</f>
        <v>0</v>
      </c>
      <c r="W37" s="231"/>
      <c r="X37" s="231" t="s">
        <v>167</v>
      </c>
      <c r="Y37" s="231" t="s">
        <v>168</v>
      </c>
      <c r="Z37" s="210"/>
      <c r="AA37" s="210"/>
      <c r="AB37" s="210"/>
      <c r="AC37" s="210"/>
      <c r="AD37" s="210"/>
      <c r="AE37" s="210"/>
      <c r="AF37" s="210"/>
      <c r="AG37" s="210" t="s">
        <v>456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7" t="s">
        <v>161</v>
      </c>
      <c r="B38" s="238" t="s">
        <v>96</v>
      </c>
      <c r="C38" s="257" t="s">
        <v>97</v>
      </c>
      <c r="D38" s="239"/>
      <c r="E38" s="240"/>
      <c r="F38" s="241"/>
      <c r="G38" s="242">
        <f>SUMIF(AG39:AG46,"&lt;&gt;NOR",G39:G46)</f>
        <v>0</v>
      </c>
      <c r="H38" s="236"/>
      <c r="I38" s="236">
        <f>SUM(I39:I46)</f>
        <v>0</v>
      </c>
      <c r="J38" s="236"/>
      <c r="K38" s="236">
        <f>SUM(K39:K46)</f>
        <v>0</v>
      </c>
      <c r="L38" s="236"/>
      <c r="M38" s="236">
        <f>SUM(M39:M46)</f>
        <v>0</v>
      </c>
      <c r="N38" s="235"/>
      <c r="O38" s="235">
        <f>SUM(O39:O46)</f>
        <v>0</v>
      </c>
      <c r="P38" s="235"/>
      <c r="Q38" s="235">
        <f>SUM(Q39:Q46)</f>
        <v>0</v>
      </c>
      <c r="R38" s="236"/>
      <c r="S38" s="236"/>
      <c r="T38" s="236"/>
      <c r="U38" s="236"/>
      <c r="V38" s="236">
        <f>SUM(V39:V46)</f>
        <v>24.53</v>
      </c>
      <c r="W38" s="236"/>
      <c r="X38" s="236"/>
      <c r="Y38" s="236"/>
      <c r="AG38" t="s">
        <v>162</v>
      </c>
    </row>
    <row r="39" spans="1:60" ht="22.5" outlineLevel="1" x14ac:dyDescent="0.2">
      <c r="A39" s="250">
        <v>21</v>
      </c>
      <c r="B39" s="251" t="s">
        <v>492</v>
      </c>
      <c r="C39" s="260" t="s">
        <v>493</v>
      </c>
      <c r="D39" s="252" t="s">
        <v>175</v>
      </c>
      <c r="E39" s="253">
        <v>88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12</v>
      </c>
      <c r="M39" s="231">
        <f>G39*(1+L39/100)</f>
        <v>0</v>
      </c>
      <c r="N39" s="230">
        <v>2.0000000000000002E-5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187</v>
      </c>
      <c r="T39" s="231" t="s">
        <v>181</v>
      </c>
      <c r="U39" s="231">
        <v>0.129</v>
      </c>
      <c r="V39" s="231">
        <f>ROUND(E39*U39,2)</f>
        <v>11.35</v>
      </c>
      <c r="W39" s="231"/>
      <c r="X39" s="231" t="s">
        <v>167</v>
      </c>
      <c r="Y39" s="231" t="s">
        <v>168</v>
      </c>
      <c r="Z39" s="210"/>
      <c r="AA39" s="210"/>
      <c r="AB39" s="210"/>
      <c r="AC39" s="210"/>
      <c r="AD39" s="210"/>
      <c r="AE39" s="210"/>
      <c r="AF39" s="210"/>
      <c r="AG39" s="210" t="s">
        <v>169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50">
        <v>22</v>
      </c>
      <c r="B40" s="251" t="s">
        <v>494</v>
      </c>
      <c r="C40" s="260" t="s">
        <v>495</v>
      </c>
      <c r="D40" s="252" t="s">
        <v>175</v>
      </c>
      <c r="E40" s="253">
        <v>17</v>
      </c>
      <c r="F40" s="254"/>
      <c r="G40" s="255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12</v>
      </c>
      <c r="M40" s="231">
        <f>G40*(1+L40/100)</f>
        <v>0</v>
      </c>
      <c r="N40" s="230">
        <v>6.9999999999999994E-5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187</v>
      </c>
      <c r="T40" s="231" t="s">
        <v>181</v>
      </c>
      <c r="U40" s="231">
        <v>0.129</v>
      </c>
      <c r="V40" s="231">
        <f>ROUND(E40*U40,2)</f>
        <v>2.19</v>
      </c>
      <c r="W40" s="231"/>
      <c r="X40" s="231" t="s">
        <v>167</v>
      </c>
      <c r="Y40" s="231" t="s">
        <v>168</v>
      </c>
      <c r="Z40" s="210"/>
      <c r="AA40" s="210"/>
      <c r="AB40" s="210"/>
      <c r="AC40" s="210"/>
      <c r="AD40" s="210"/>
      <c r="AE40" s="210"/>
      <c r="AF40" s="210"/>
      <c r="AG40" s="210" t="s">
        <v>456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4">
        <v>23</v>
      </c>
      <c r="B41" s="245" t="s">
        <v>496</v>
      </c>
      <c r="C41" s="258" t="s">
        <v>497</v>
      </c>
      <c r="D41" s="246" t="s">
        <v>175</v>
      </c>
      <c r="E41" s="247">
        <v>20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12</v>
      </c>
      <c r="M41" s="231">
        <f>G41*(1+L41/100)</f>
        <v>0</v>
      </c>
      <c r="N41" s="230">
        <v>6.0000000000000002E-5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187</v>
      </c>
      <c r="T41" s="231" t="s">
        <v>181</v>
      </c>
      <c r="U41" s="231">
        <v>0.14199999999999999</v>
      </c>
      <c r="V41" s="231">
        <f>ROUND(E41*U41,2)</f>
        <v>2.84</v>
      </c>
      <c r="W41" s="231"/>
      <c r="X41" s="231" t="s">
        <v>167</v>
      </c>
      <c r="Y41" s="231" t="s">
        <v>168</v>
      </c>
      <c r="Z41" s="210"/>
      <c r="AA41" s="210"/>
      <c r="AB41" s="210"/>
      <c r="AC41" s="210"/>
      <c r="AD41" s="210"/>
      <c r="AE41" s="210"/>
      <c r="AF41" s="210"/>
      <c r="AG41" s="210" t="s">
        <v>169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498</v>
      </c>
      <c r="D42" s="233"/>
      <c r="E42" s="234">
        <v>20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171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33.75" outlineLevel="1" x14ac:dyDescent="0.2">
      <c r="A43" s="250">
        <v>24</v>
      </c>
      <c r="B43" s="251" t="s">
        <v>499</v>
      </c>
      <c r="C43" s="260" t="s">
        <v>500</v>
      </c>
      <c r="D43" s="252" t="s">
        <v>175</v>
      </c>
      <c r="E43" s="253">
        <v>24</v>
      </c>
      <c r="F43" s="254"/>
      <c r="G43" s="255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12</v>
      </c>
      <c r="M43" s="231">
        <f>G43*(1+L43/100)</f>
        <v>0</v>
      </c>
      <c r="N43" s="230">
        <v>5.0000000000000002E-5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187</v>
      </c>
      <c r="T43" s="231" t="s">
        <v>181</v>
      </c>
      <c r="U43" s="231">
        <v>0.13</v>
      </c>
      <c r="V43" s="231">
        <f>ROUND(E43*U43,2)</f>
        <v>3.12</v>
      </c>
      <c r="W43" s="231"/>
      <c r="X43" s="231" t="s">
        <v>167</v>
      </c>
      <c r="Y43" s="231" t="s">
        <v>168</v>
      </c>
      <c r="Z43" s="210"/>
      <c r="AA43" s="210"/>
      <c r="AB43" s="210"/>
      <c r="AC43" s="210"/>
      <c r="AD43" s="210"/>
      <c r="AE43" s="210"/>
      <c r="AF43" s="210"/>
      <c r="AG43" s="210" t="s">
        <v>456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33.75" outlineLevel="1" x14ac:dyDescent="0.2">
      <c r="A44" s="250">
        <v>25</v>
      </c>
      <c r="B44" s="251" t="s">
        <v>501</v>
      </c>
      <c r="C44" s="260" t="s">
        <v>502</v>
      </c>
      <c r="D44" s="252" t="s">
        <v>175</v>
      </c>
      <c r="E44" s="253">
        <v>17</v>
      </c>
      <c r="F44" s="254"/>
      <c r="G44" s="255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12</v>
      </c>
      <c r="M44" s="231">
        <f>G44*(1+L44/100)</f>
        <v>0</v>
      </c>
      <c r="N44" s="230">
        <v>9.0000000000000006E-5</v>
      </c>
      <c r="O44" s="230">
        <f>ROUND(E44*N44,2)</f>
        <v>0</v>
      </c>
      <c r="P44" s="230">
        <v>0</v>
      </c>
      <c r="Q44" s="230">
        <f>ROUND(E44*P44,2)</f>
        <v>0</v>
      </c>
      <c r="R44" s="231"/>
      <c r="S44" s="231" t="s">
        <v>187</v>
      </c>
      <c r="T44" s="231" t="s">
        <v>181</v>
      </c>
      <c r="U44" s="231">
        <v>0.129</v>
      </c>
      <c r="V44" s="231">
        <f>ROUND(E44*U44,2)</f>
        <v>2.19</v>
      </c>
      <c r="W44" s="231"/>
      <c r="X44" s="231" t="s">
        <v>167</v>
      </c>
      <c r="Y44" s="231" t="s">
        <v>168</v>
      </c>
      <c r="Z44" s="210"/>
      <c r="AA44" s="210"/>
      <c r="AB44" s="210"/>
      <c r="AC44" s="210"/>
      <c r="AD44" s="210"/>
      <c r="AE44" s="210"/>
      <c r="AF44" s="210"/>
      <c r="AG44" s="210" t="s">
        <v>169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3.75" outlineLevel="1" x14ac:dyDescent="0.2">
      <c r="A45" s="244">
        <v>26</v>
      </c>
      <c r="B45" s="245" t="s">
        <v>503</v>
      </c>
      <c r="C45" s="258" t="s">
        <v>504</v>
      </c>
      <c r="D45" s="246" t="s">
        <v>175</v>
      </c>
      <c r="E45" s="247">
        <v>20</v>
      </c>
      <c r="F45" s="248"/>
      <c r="G45" s="249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12</v>
      </c>
      <c r="M45" s="231">
        <f>G45*(1+L45/100)</f>
        <v>0</v>
      </c>
      <c r="N45" s="230">
        <v>8.0000000000000007E-5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187</v>
      </c>
      <c r="T45" s="231" t="s">
        <v>181</v>
      </c>
      <c r="U45" s="231">
        <v>0.14199999999999999</v>
      </c>
      <c r="V45" s="231">
        <f>ROUND(E45*U45,2)</f>
        <v>2.84</v>
      </c>
      <c r="W45" s="231"/>
      <c r="X45" s="231" t="s">
        <v>167</v>
      </c>
      <c r="Y45" s="231" t="s">
        <v>168</v>
      </c>
      <c r="Z45" s="210"/>
      <c r="AA45" s="210"/>
      <c r="AB45" s="210"/>
      <c r="AC45" s="210"/>
      <c r="AD45" s="210"/>
      <c r="AE45" s="210"/>
      <c r="AF45" s="210"/>
      <c r="AG45" s="210" t="s">
        <v>169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9" t="s">
        <v>498</v>
      </c>
      <c r="D46" s="233"/>
      <c r="E46" s="234">
        <v>20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171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7" t="s">
        <v>161</v>
      </c>
      <c r="B47" s="238" t="s">
        <v>98</v>
      </c>
      <c r="C47" s="257" t="s">
        <v>99</v>
      </c>
      <c r="D47" s="239"/>
      <c r="E47" s="240"/>
      <c r="F47" s="241"/>
      <c r="G47" s="242">
        <f>SUMIF(AG48:AG50,"&lt;&gt;NOR",G48:G50)</f>
        <v>0</v>
      </c>
      <c r="H47" s="236"/>
      <c r="I47" s="236">
        <f>SUM(I48:I50)</f>
        <v>0</v>
      </c>
      <c r="J47" s="236"/>
      <c r="K47" s="236">
        <f>SUM(K48:K50)</f>
        <v>0</v>
      </c>
      <c r="L47" s="236"/>
      <c r="M47" s="236">
        <f>SUM(M48:M50)</f>
        <v>0</v>
      </c>
      <c r="N47" s="235"/>
      <c r="O47" s="235">
        <f>SUM(O48:O50)</f>
        <v>0.01</v>
      </c>
      <c r="P47" s="235"/>
      <c r="Q47" s="235">
        <f>SUM(Q48:Q50)</f>
        <v>0</v>
      </c>
      <c r="R47" s="236"/>
      <c r="S47" s="236"/>
      <c r="T47" s="236"/>
      <c r="U47" s="236"/>
      <c r="V47" s="236">
        <f>SUM(V48:V50)</f>
        <v>11.53</v>
      </c>
      <c r="W47" s="236"/>
      <c r="X47" s="236"/>
      <c r="Y47" s="236"/>
      <c r="AG47" t="s">
        <v>162</v>
      </c>
    </row>
    <row r="48" spans="1:60" ht="22.5" outlineLevel="1" x14ac:dyDescent="0.2">
      <c r="A48" s="250">
        <v>27</v>
      </c>
      <c r="B48" s="251" t="s">
        <v>505</v>
      </c>
      <c r="C48" s="260" t="s">
        <v>506</v>
      </c>
      <c r="D48" s="252" t="s">
        <v>263</v>
      </c>
      <c r="E48" s="253">
        <v>8</v>
      </c>
      <c r="F48" s="254"/>
      <c r="G48" s="255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12</v>
      </c>
      <c r="M48" s="231">
        <f>G48*(1+L48/100)</f>
        <v>0</v>
      </c>
      <c r="N48" s="230">
        <v>6.8000000000000005E-4</v>
      </c>
      <c r="O48" s="230">
        <f>ROUND(E48*N48,2)</f>
        <v>0.01</v>
      </c>
      <c r="P48" s="230">
        <v>0</v>
      </c>
      <c r="Q48" s="230">
        <f>ROUND(E48*P48,2)</f>
        <v>0</v>
      </c>
      <c r="R48" s="231"/>
      <c r="S48" s="231" t="s">
        <v>187</v>
      </c>
      <c r="T48" s="231" t="s">
        <v>181</v>
      </c>
      <c r="U48" s="231">
        <v>0.89</v>
      </c>
      <c r="V48" s="231">
        <f>ROUND(E48*U48,2)</f>
        <v>7.12</v>
      </c>
      <c r="W48" s="231"/>
      <c r="X48" s="231" t="s">
        <v>167</v>
      </c>
      <c r="Y48" s="231" t="s">
        <v>168</v>
      </c>
      <c r="Z48" s="210"/>
      <c r="AA48" s="210"/>
      <c r="AB48" s="210"/>
      <c r="AC48" s="210"/>
      <c r="AD48" s="210"/>
      <c r="AE48" s="210"/>
      <c r="AF48" s="210"/>
      <c r="AG48" s="210" t="s">
        <v>169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0">
        <v>28</v>
      </c>
      <c r="B49" s="251" t="s">
        <v>507</v>
      </c>
      <c r="C49" s="260" t="s">
        <v>508</v>
      </c>
      <c r="D49" s="252" t="s">
        <v>263</v>
      </c>
      <c r="E49" s="253">
        <v>8</v>
      </c>
      <c r="F49" s="254"/>
      <c r="G49" s="255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12</v>
      </c>
      <c r="M49" s="231">
        <f>G49*(1+L49/100)</f>
        <v>0</v>
      </c>
      <c r="N49" s="230">
        <v>5.0000000000000002E-5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187</v>
      </c>
      <c r="T49" s="231" t="s">
        <v>181</v>
      </c>
      <c r="U49" s="231">
        <v>0.55000000000000004</v>
      </c>
      <c r="V49" s="231">
        <f>ROUND(E49*U49,2)</f>
        <v>4.4000000000000004</v>
      </c>
      <c r="W49" s="231"/>
      <c r="X49" s="231" t="s">
        <v>167</v>
      </c>
      <c r="Y49" s="231" t="s">
        <v>168</v>
      </c>
      <c r="Z49" s="210"/>
      <c r="AA49" s="210"/>
      <c r="AB49" s="210"/>
      <c r="AC49" s="210"/>
      <c r="AD49" s="210"/>
      <c r="AE49" s="210"/>
      <c r="AF49" s="210"/>
      <c r="AG49" s="210" t="s">
        <v>456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50">
        <v>29</v>
      </c>
      <c r="B50" s="251" t="s">
        <v>509</v>
      </c>
      <c r="C50" s="260" t="s">
        <v>510</v>
      </c>
      <c r="D50" s="252" t="s">
        <v>220</v>
      </c>
      <c r="E50" s="253">
        <v>5.8399999999999997E-3</v>
      </c>
      <c r="F50" s="254"/>
      <c r="G50" s="255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12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187</v>
      </c>
      <c r="T50" s="231" t="s">
        <v>181</v>
      </c>
      <c r="U50" s="231">
        <v>2.056</v>
      </c>
      <c r="V50" s="231">
        <f>ROUND(E50*U50,2)</f>
        <v>0.01</v>
      </c>
      <c r="W50" s="231"/>
      <c r="X50" s="231" t="s">
        <v>167</v>
      </c>
      <c r="Y50" s="231" t="s">
        <v>168</v>
      </c>
      <c r="Z50" s="210"/>
      <c r="AA50" s="210"/>
      <c r="AB50" s="210"/>
      <c r="AC50" s="210"/>
      <c r="AD50" s="210"/>
      <c r="AE50" s="210"/>
      <c r="AF50" s="210"/>
      <c r="AG50" s="210" t="s">
        <v>456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7" t="s">
        <v>161</v>
      </c>
      <c r="B51" s="238" t="s">
        <v>100</v>
      </c>
      <c r="C51" s="257" t="s">
        <v>101</v>
      </c>
      <c r="D51" s="239"/>
      <c r="E51" s="240"/>
      <c r="F51" s="241"/>
      <c r="G51" s="242">
        <f>SUMIF(AG52:AG81,"&lt;&gt;NOR",G52:G81)</f>
        <v>0</v>
      </c>
      <c r="H51" s="236"/>
      <c r="I51" s="236">
        <f>SUM(I52:I81)</f>
        <v>0</v>
      </c>
      <c r="J51" s="236"/>
      <c r="K51" s="236">
        <f>SUM(K52:K81)</f>
        <v>0</v>
      </c>
      <c r="L51" s="236"/>
      <c r="M51" s="236">
        <f>SUM(M52:M81)</f>
        <v>0</v>
      </c>
      <c r="N51" s="235"/>
      <c r="O51" s="235">
        <f>SUM(O52:O81)</f>
        <v>0.1</v>
      </c>
      <c r="P51" s="235"/>
      <c r="Q51" s="235">
        <f>SUM(Q52:Q81)</f>
        <v>0</v>
      </c>
      <c r="R51" s="236"/>
      <c r="S51" s="236"/>
      <c r="T51" s="236"/>
      <c r="U51" s="236"/>
      <c r="V51" s="236">
        <f>SUM(V52:V81)</f>
        <v>65.900000000000006</v>
      </c>
      <c r="W51" s="236"/>
      <c r="X51" s="236"/>
      <c r="Y51" s="236"/>
      <c r="AG51" t="s">
        <v>162</v>
      </c>
    </row>
    <row r="52" spans="1:60" ht="22.5" outlineLevel="1" x14ac:dyDescent="0.2">
      <c r="A52" s="250">
        <v>30</v>
      </c>
      <c r="B52" s="251" t="s">
        <v>511</v>
      </c>
      <c r="C52" s="260" t="s">
        <v>512</v>
      </c>
      <c r="D52" s="252" t="s">
        <v>263</v>
      </c>
      <c r="E52" s="253">
        <v>2</v>
      </c>
      <c r="F52" s="254"/>
      <c r="G52" s="255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12</v>
      </c>
      <c r="M52" s="231">
        <f>G52*(1+L52/100)</f>
        <v>0</v>
      </c>
      <c r="N52" s="230">
        <v>3.8000000000000002E-4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187</v>
      </c>
      <c r="T52" s="231" t="s">
        <v>181</v>
      </c>
      <c r="U52" s="231">
        <v>0</v>
      </c>
      <c r="V52" s="231">
        <f>ROUND(E52*U52,2)</f>
        <v>0</v>
      </c>
      <c r="W52" s="231"/>
      <c r="X52" s="231" t="s">
        <v>222</v>
      </c>
      <c r="Y52" s="231" t="s">
        <v>168</v>
      </c>
      <c r="Z52" s="210"/>
      <c r="AA52" s="210"/>
      <c r="AB52" s="210"/>
      <c r="AC52" s="210"/>
      <c r="AD52" s="210"/>
      <c r="AE52" s="210"/>
      <c r="AF52" s="210"/>
      <c r="AG52" s="210" t="s">
        <v>223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1" x14ac:dyDescent="0.2">
      <c r="A53" s="244">
        <v>31</v>
      </c>
      <c r="B53" s="245" t="s">
        <v>513</v>
      </c>
      <c r="C53" s="258" t="s">
        <v>514</v>
      </c>
      <c r="D53" s="246" t="s">
        <v>263</v>
      </c>
      <c r="E53" s="247">
        <v>4</v>
      </c>
      <c r="F53" s="248"/>
      <c r="G53" s="249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12</v>
      </c>
      <c r="M53" s="231">
        <f>G53*(1+L53/100)</f>
        <v>0</v>
      </c>
      <c r="N53" s="230">
        <v>6.7499999999999999E-3</v>
      </c>
      <c r="O53" s="230">
        <f>ROUND(E53*N53,2)</f>
        <v>0.03</v>
      </c>
      <c r="P53" s="230">
        <v>0</v>
      </c>
      <c r="Q53" s="230">
        <f>ROUND(E53*P53,2)</f>
        <v>0</v>
      </c>
      <c r="R53" s="231"/>
      <c r="S53" s="231" t="s">
        <v>187</v>
      </c>
      <c r="T53" s="231" t="s">
        <v>181</v>
      </c>
      <c r="U53" s="231">
        <v>0.70899999999999996</v>
      </c>
      <c r="V53" s="231">
        <f>ROUND(E53*U53,2)</f>
        <v>2.84</v>
      </c>
      <c r="W53" s="231"/>
      <c r="X53" s="231" t="s">
        <v>167</v>
      </c>
      <c r="Y53" s="231" t="s">
        <v>168</v>
      </c>
      <c r="Z53" s="210"/>
      <c r="AA53" s="210"/>
      <c r="AB53" s="210"/>
      <c r="AC53" s="210"/>
      <c r="AD53" s="210"/>
      <c r="AE53" s="210"/>
      <c r="AF53" s="210"/>
      <c r="AG53" s="210" t="s">
        <v>456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9" t="s">
        <v>515</v>
      </c>
      <c r="D54" s="233"/>
      <c r="E54" s="234">
        <v>4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171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44">
        <v>32</v>
      </c>
      <c r="B55" s="245" t="s">
        <v>516</v>
      </c>
      <c r="C55" s="258" t="s">
        <v>517</v>
      </c>
      <c r="D55" s="246" t="s">
        <v>175</v>
      </c>
      <c r="E55" s="247">
        <v>2</v>
      </c>
      <c r="F55" s="248"/>
      <c r="G55" s="249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12</v>
      </c>
      <c r="M55" s="231">
        <f>G55*(1+L55/100)</f>
        <v>0</v>
      </c>
      <c r="N55" s="230">
        <v>3.4000000000000002E-4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187</v>
      </c>
      <c r="T55" s="231" t="s">
        <v>181</v>
      </c>
      <c r="U55" s="231">
        <v>0.32</v>
      </c>
      <c r="V55" s="231">
        <f>ROUND(E55*U55,2)</f>
        <v>0.64</v>
      </c>
      <c r="W55" s="231"/>
      <c r="X55" s="231" t="s">
        <v>167</v>
      </c>
      <c r="Y55" s="231" t="s">
        <v>168</v>
      </c>
      <c r="Z55" s="210"/>
      <c r="AA55" s="210"/>
      <c r="AB55" s="210"/>
      <c r="AC55" s="210"/>
      <c r="AD55" s="210"/>
      <c r="AE55" s="210"/>
      <c r="AF55" s="210"/>
      <c r="AG55" s="210" t="s">
        <v>169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9" t="s">
        <v>518</v>
      </c>
      <c r="D56" s="233"/>
      <c r="E56" s="234">
        <v>2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171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4">
        <v>33</v>
      </c>
      <c r="B57" s="245" t="s">
        <v>519</v>
      </c>
      <c r="C57" s="258" t="s">
        <v>520</v>
      </c>
      <c r="D57" s="246" t="s">
        <v>175</v>
      </c>
      <c r="E57" s="247">
        <v>32.5</v>
      </c>
      <c r="F57" s="248"/>
      <c r="G57" s="249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12</v>
      </c>
      <c r="M57" s="231">
        <f>G57*(1+L57/100)</f>
        <v>0</v>
      </c>
      <c r="N57" s="230">
        <v>3.8000000000000002E-4</v>
      </c>
      <c r="O57" s="230">
        <f>ROUND(E57*N57,2)</f>
        <v>0.01</v>
      </c>
      <c r="P57" s="230">
        <v>0</v>
      </c>
      <c r="Q57" s="230">
        <f>ROUND(E57*P57,2)</f>
        <v>0</v>
      </c>
      <c r="R57" s="231"/>
      <c r="S57" s="231" t="s">
        <v>187</v>
      </c>
      <c r="T57" s="231" t="s">
        <v>181</v>
      </c>
      <c r="U57" s="231">
        <v>0.32</v>
      </c>
      <c r="V57" s="231">
        <f>ROUND(E57*U57,2)</f>
        <v>10.4</v>
      </c>
      <c r="W57" s="231"/>
      <c r="X57" s="231" t="s">
        <v>167</v>
      </c>
      <c r="Y57" s="231" t="s">
        <v>168</v>
      </c>
      <c r="Z57" s="210"/>
      <c r="AA57" s="210"/>
      <c r="AB57" s="210"/>
      <c r="AC57" s="210"/>
      <c r="AD57" s="210"/>
      <c r="AE57" s="210"/>
      <c r="AF57" s="210"/>
      <c r="AG57" s="210" t="s">
        <v>169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521</v>
      </c>
      <c r="D58" s="233"/>
      <c r="E58" s="234">
        <v>31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171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59" t="s">
        <v>522</v>
      </c>
      <c r="D59" s="233"/>
      <c r="E59" s="234">
        <v>1.5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171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44">
        <v>34</v>
      </c>
      <c r="B60" s="245" t="s">
        <v>523</v>
      </c>
      <c r="C60" s="258" t="s">
        <v>524</v>
      </c>
      <c r="D60" s="246" t="s">
        <v>175</v>
      </c>
      <c r="E60" s="247">
        <v>9</v>
      </c>
      <c r="F60" s="248"/>
      <c r="G60" s="249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12</v>
      </c>
      <c r="M60" s="231">
        <f>G60*(1+L60/100)</f>
        <v>0</v>
      </c>
      <c r="N60" s="230">
        <v>4.6999999999999999E-4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187</v>
      </c>
      <c r="T60" s="231" t="s">
        <v>181</v>
      </c>
      <c r="U60" s="231">
        <v>0.36</v>
      </c>
      <c r="V60" s="231">
        <f>ROUND(E60*U60,2)</f>
        <v>3.24</v>
      </c>
      <c r="W60" s="231"/>
      <c r="X60" s="231" t="s">
        <v>167</v>
      </c>
      <c r="Y60" s="231" t="s">
        <v>168</v>
      </c>
      <c r="Z60" s="210"/>
      <c r="AA60" s="210"/>
      <c r="AB60" s="210"/>
      <c r="AC60" s="210"/>
      <c r="AD60" s="210"/>
      <c r="AE60" s="210"/>
      <c r="AF60" s="210"/>
      <c r="AG60" s="210" t="s">
        <v>456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9" t="s">
        <v>82</v>
      </c>
      <c r="D61" s="233"/>
      <c r="E61" s="234">
        <v>9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171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50">
        <v>35</v>
      </c>
      <c r="B62" s="251" t="s">
        <v>525</v>
      </c>
      <c r="C62" s="260" t="s">
        <v>526</v>
      </c>
      <c r="D62" s="252" t="s">
        <v>175</v>
      </c>
      <c r="E62" s="253">
        <v>9</v>
      </c>
      <c r="F62" s="254"/>
      <c r="G62" s="255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12</v>
      </c>
      <c r="M62" s="231">
        <f>G62*(1+L62/100)</f>
        <v>0</v>
      </c>
      <c r="N62" s="230">
        <v>6.9999999999999999E-4</v>
      </c>
      <c r="O62" s="230">
        <f>ROUND(E62*N62,2)</f>
        <v>0.01</v>
      </c>
      <c r="P62" s="230">
        <v>0</v>
      </c>
      <c r="Q62" s="230">
        <f>ROUND(E62*P62,2)</f>
        <v>0</v>
      </c>
      <c r="R62" s="231"/>
      <c r="S62" s="231" t="s">
        <v>187</v>
      </c>
      <c r="T62" s="231" t="s">
        <v>181</v>
      </c>
      <c r="U62" s="231">
        <v>0.45200000000000001</v>
      </c>
      <c r="V62" s="231">
        <f>ROUND(E62*U62,2)</f>
        <v>4.07</v>
      </c>
      <c r="W62" s="231"/>
      <c r="X62" s="231" t="s">
        <v>167</v>
      </c>
      <c r="Y62" s="231" t="s">
        <v>168</v>
      </c>
      <c r="Z62" s="210"/>
      <c r="AA62" s="210"/>
      <c r="AB62" s="210"/>
      <c r="AC62" s="210"/>
      <c r="AD62" s="210"/>
      <c r="AE62" s="210"/>
      <c r="AF62" s="210"/>
      <c r="AG62" s="210" t="s">
        <v>456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4">
        <v>36</v>
      </c>
      <c r="B63" s="245" t="s">
        <v>527</v>
      </c>
      <c r="C63" s="258" t="s">
        <v>528</v>
      </c>
      <c r="D63" s="246" t="s">
        <v>175</v>
      </c>
      <c r="E63" s="247">
        <v>9</v>
      </c>
      <c r="F63" s="248"/>
      <c r="G63" s="249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12</v>
      </c>
      <c r="M63" s="231">
        <f>G63*(1+L63/100)</f>
        <v>0</v>
      </c>
      <c r="N63" s="230">
        <v>1.5200000000000001E-3</v>
      </c>
      <c r="O63" s="230">
        <f>ROUND(E63*N63,2)</f>
        <v>0.01</v>
      </c>
      <c r="P63" s="230">
        <v>0</v>
      </c>
      <c r="Q63" s="230">
        <f>ROUND(E63*P63,2)</f>
        <v>0</v>
      </c>
      <c r="R63" s="231"/>
      <c r="S63" s="231" t="s">
        <v>187</v>
      </c>
      <c r="T63" s="231" t="s">
        <v>181</v>
      </c>
      <c r="U63" s="231">
        <v>1.17</v>
      </c>
      <c r="V63" s="231">
        <f>ROUND(E63*U63,2)</f>
        <v>10.53</v>
      </c>
      <c r="W63" s="231"/>
      <c r="X63" s="231" t="s">
        <v>167</v>
      </c>
      <c r="Y63" s="231" t="s">
        <v>168</v>
      </c>
      <c r="Z63" s="210"/>
      <c r="AA63" s="210"/>
      <c r="AB63" s="210"/>
      <c r="AC63" s="210"/>
      <c r="AD63" s="210"/>
      <c r="AE63" s="210"/>
      <c r="AF63" s="210"/>
      <c r="AG63" s="210" t="s">
        <v>456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9" t="s">
        <v>82</v>
      </c>
      <c r="D64" s="233"/>
      <c r="E64" s="234">
        <v>9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171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4">
        <v>37</v>
      </c>
      <c r="B65" s="245" t="s">
        <v>529</v>
      </c>
      <c r="C65" s="258" t="s">
        <v>530</v>
      </c>
      <c r="D65" s="246" t="s">
        <v>175</v>
      </c>
      <c r="E65" s="247">
        <v>28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12</v>
      </c>
      <c r="M65" s="231">
        <f>G65*(1+L65/100)</f>
        <v>0</v>
      </c>
      <c r="N65" s="230">
        <v>1.31E-3</v>
      </c>
      <c r="O65" s="230">
        <f>ROUND(E65*N65,2)</f>
        <v>0.04</v>
      </c>
      <c r="P65" s="230">
        <v>0</v>
      </c>
      <c r="Q65" s="230">
        <f>ROUND(E65*P65,2)</f>
        <v>0</v>
      </c>
      <c r="R65" s="231"/>
      <c r="S65" s="231" t="s">
        <v>187</v>
      </c>
      <c r="T65" s="231" t="s">
        <v>181</v>
      </c>
      <c r="U65" s="231">
        <v>0.8</v>
      </c>
      <c r="V65" s="231">
        <f>ROUND(E65*U65,2)</f>
        <v>22.4</v>
      </c>
      <c r="W65" s="231"/>
      <c r="X65" s="231" t="s">
        <v>167</v>
      </c>
      <c r="Y65" s="231" t="s">
        <v>168</v>
      </c>
      <c r="Z65" s="210"/>
      <c r="AA65" s="210"/>
      <c r="AB65" s="210"/>
      <c r="AC65" s="210"/>
      <c r="AD65" s="210"/>
      <c r="AE65" s="210"/>
      <c r="AF65" s="210"/>
      <c r="AG65" s="210" t="s">
        <v>456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9" t="s">
        <v>531</v>
      </c>
      <c r="D66" s="233"/>
      <c r="E66" s="234">
        <v>28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171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0">
        <v>38</v>
      </c>
      <c r="B67" s="251" t="s">
        <v>532</v>
      </c>
      <c r="C67" s="260" t="s">
        <v>533</v>
      </c>
      <c r="D67" s="252" t="s">
        <v>263</v>
      </c>
      <c r="E67" s="253">
        <v>2</v>
      </c>
      <c r="F67" s="254"/>
      <c r="G67" s="255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12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187</v>
      </c>
      <c r="T67" s="231" t="s">
        <v>181</v>
      </c>
      <c r="U67" s="231">
        <v>0.14799999999999999</v>
      </c>
      <c r="V67" s="231">
        <f>ROUND(E67*U67,2)</f>
        <v>0.3</v>
      </c>
      <c r="W67" s="231"/>
      <c r="X67" s="231" t="s">
        <v>167</v>
      </c>
      <c r="Y67" s="231" t="s">
        <v>168</v>
      </c>
      <c r="Z67" s="210"/>
      <c r="AA67" s="210"/>
      <c r="AB67" s="210"/>
      <c r="AC67" s="210"/>
      <c r="AD67" s="210"/>
      <c r="AE67" s="210"/>
      <c r="AF67" s="210"/>
      <c r="AG67" s="210" t="s">
        <v>169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4">
        <v>39</v>
      </c>
      <c r="B68" s="245" t="s">
        <v>534</v>
      </c>
      <c r="C68" s="258" t="s">
        <v>535</v>
      </c>
      <c r="D68" s="246" t="s">
        <v>263</v>
      </c>
      <c r="E68" s="247">
        <v>17</v>
      </c>
      <c r="F68" s="248"/>
      <c r="G68" s="249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12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187</v>
      </c>
      <c r="T68" s="231" t="s">
        <v>181</v>
      </c>
      <c r="U68" s="231">
        <v>0.157</v>
      </c>
      <c r="V68" s="231">
        <f>ROUND(E68*U68,2)</f>
        <v>2.67</v>
      </c>
      <c r="W68" s="231"/>
      <c r="X68" s="231" t="s">
        <v>167</v>
      </c>
      <c r="Y68" s="231" t="s">
        <v>168</v>
      </c>
      <c r="Z68" s="210"/>
      <c r="AA68" s="210"/>
      <c r="AB68" s="210"/>
      <c r="AC68" s="210"/>
      <c r="AD68" s="210"/>
      <c r="AE68" s="210"/>
      <c r="AF68" s="210"/>
      <c r="AG68" s="210" t="s">
        <v>169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536</v>
      </c>
      <c r="D69" s="233"/>
      <c r="E69" s="234">
        <v>17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171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4">
        <v>40</v>
      </c>
      <c r="B70" s="245" t="s">
        <v>537</v>
      </c>
      <c r="C70" s="258" t="s">
        <v>538</v>
      </c>
      <c r="D70" s="246" t="s">
        <v>263</v>
      </c>
      <c r="E70" s="247">
        <v>16</v>
      </c>
      <c r="F70" s="248"/>
      <c r="G70" s="249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12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187</v>
      </c>
      <c r="T70" s="231" t="s">
        <v>181</v>
      </c>
      <c r="U70" s="231">
        <v>0.17</v>
      </c>
      <c r="V70" s="231">
        <f>ROUND(E70*U70,2)</f>
        <v>2.72</v>
      </c>
      <c r="W70" s="231"/>
      <c r="X70" s="231" t="s">
        <v>167</v>
      </c>
      <c r="Y70" s="231" t="s">
        <v>168</v>
      </c>
      <c r="Z70" s="210"/>
      <c r="AA70" s="210"/>
      <c r="AB70" s="210"/>
      <c r="AC70" s="210"/>
      <c r="AD70" s="210"/>
      <c r="AE70" s="210"/>
      <c r="AF70" s="210"/>
      <c r="AG70" s="210" t="s">
        <v>169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59" t="s">
        <v>539</v>
      </c>
      <c r="D71" s="233"/>
      <c r="E71" s="234">
        <v>8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0"/>
      <c r="AA71" s="210"/>
      <c r="AB71" s="210"/>
      <c r="AC71" s="210"/>
      <c r="AD71" s="210"/>
      <c r="AE71" s="210"/>
      <c r="AF71" s="210"/>
      <c r="AG71" s="210" t="s">
        <v>171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59" t="s">
        <v>540</v>
      </c>
      <c r="D72" s="233"/>
      <c r="E72" s="234">
        <v>8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171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4">
        <v>41</v>
      </c>
      <c r="B73" s="245" t="s">
        <v>541</v>
      </c>
      <c r="C73" s="258" t="s">
        <v>542</v>
      </c>
      <c r="D73" s="246" t="s">
        <v>263</v>
      </c>
      <c r="E73" s="247">
        <v>8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12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187</v>
      </c>
      <c r="T73" s="231" t="s">
        <v>181</v>
      </c>
      <c r="U73" s="231">
        <v>0.26</v>
      </c>
      <c r="V73" s="231">
        <f>ROUND(E73*U73,2)</f>
        <v>2.08</v>
      </c>
      <c r="W73" s="231"/>
      <c r="X73" s="231" t="s">
        <v>167</v>
      </c>
      <c r="Y73" s="231" t="s">
        <v>168</v>
      </c>
      <c r="Z73" s="210"/>
      <c r="AA73" s="210"/>
      <c r="AB73" s="210"/>
      <c r="AC73" s="210"/>
      <c r="AD73" s="210"/>
      <c r="AE73" s="210"/>
      <c r="AF73" s="210"/>
      <c r="AG73" s="210" t="s">
        <v>456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9" t="s">
        <v>543</v>
      </c>
      <c r="D74" s="233"/>
      <c r="E74" s="234">
        <v>8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171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44">
        <v>42</v>
      </c>
      <c r="B75" s="245" t="s">
        <v>544</v>
      </c>
      <c r="C75" s="258" t="s">
        <v>545</v>
      </c>
      <c r="D75" s="246" t="s">
        <v>175</v>
      </c>
      <c r="E75" s="247">
        <v>80.5</v>
      </c>
      <c r="F75" s="248"/>
      <c r="G75" s="249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12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187</v>
      </c>
      <c r="T75" s="231" t="s">
        <v>181</v>
      </c>
      <c r="U75" s="231">
        <v>4.8000000000000001E-2</v>
      </c>
      <c r="V75" s="231">
        <f>ROUND(E75*U75,2)</f>
        <v>3.86</v>
      </c>
      <c r="W75" s="231"/>
      <c r="X75" s="231" t="s">
        <v>167</v>
      </c>
      <c r="Y75" s="231" t="s">
        <v>168</v>
      </c>
      <c r="Z75" s="210"/>
      <c r="AA75" s="210"/>
      <c r="AB75" s="210"/>
      <c r="AC75" s="210"/>
      <c r="AD75" s="210"/>
      <c r="AE75" s="210"/>
      <c r="AF75" s="210"/>
      <c r="AG75" s="210" t="s">
        <v>456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9" t="s">
        <v>546</v>
      </c>
      <c r="D76" s="233"/>
      <c r="E76" s="234">
        <v>2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0"/>
      <c r="AA76" s="210"/>
      <c r="AB76" s="210"/>
      <c r="AC76" s="210"/>
      <c r="AD76" s="210"/>
      <c r="AE76" s="210"/>
      <c r="AF76" s="210"/>
      <c r="AG76" s="210" t="s">
        <v>171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9" t="s">
        <v>444</v>
      </c>
      <c r="D77" s="233"/>
      <c r="E77" s="234">
        <v>32.5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171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9" t="s">
        <v>445</v>
      </c>
      <c r="D78" s="233"/>
      <c r="E78" s="234">
        <v>9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171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9" t="s">
        <v>448</v>
      </c>
      <c r="D79" s="233"/>
      <c r="E79" s="234">
        <v>9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171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9" t="s">
        <v>449</v>
      </c>
      <c r="D80" s="233"/>
      <c r="E80" s="234">
        <v>28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171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50">
        <v>43</v>
      </c>
      <c r="B81" s="251" t="s">
        <v>547</v>
      </c>
      <c r="C81" s="260" t="s">
        <v>548</v>
      </c>
      <c r="D81" s="252" t="s">
        <v>220</v>
      </c>
      <c r="E81" s="253">
        <v>0.10168000000000001</v>
      </c>
      <c r="F81" s="254"/>
      <c r="G81" s="255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12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187</v>
      </c>
      <c r="T81" s="231" t="s">
        <v>181</v>
      </c>
      <c r="U81" s="231">
        <v>1.5229999999999999</v>
      </c>
      <c r="V81" s="231">
        <f>ROUND(E81*U81,2)</f>
        <v>0.15</v>
      </c>
      <c r="W81" s="231"/>
      <c r="X81" s="231" t="s">
        <v>167</v>
      </c>
      <c r="Y81" s="231" t="s">
        <v>168</v>
      </c>
      <c r="Z81" s="210"/>
      <c r="AA81" s="210"/>
      <c r="AB81" s="210"/>
      <c r="AC81" s="210"/>
      <c r="AD81" s="210"/>
      <c r="AE81" s="210"/>
      <c r="AF81" s="210"/>
      <c r="AG81" s="210" t="s">
        <v>456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">
      <c r="A82" s="237" t="s">
        <v>161</v>
      </c>
      <c r="B82" s="238" t="s">
        <v>102</v>
      </c>
      <c r="C82" s="257" t="s">
        <v>103</v>
      </c>
      <c r="D82" s="239"/>
      <c r="E82" s="240"/>
      <c r="F82" s="241"/>
      <c r="G82" s="242">
        <f>SUMIF(AG83:AG113,"&lt;&gt;NOR",G83:G113)</f>
        <v>0</v>
      </c>
      <c r="H82" s="236"/>
      <c r="I82" s="236">
        <f>SUM(I83:I113)</f>
        <v>0</v>
      </c>
      <c r="J82" s="236"/>
      <c r="K82" s="236">
        <f>SUM(K83:K113)</f>
        <v>0</v>
      </c>
      <c r="L82" s="236"/>
      <c r="M82" s="236">
        <f>SUM(M83:M113)</f>
        <v>0</v>
      </c>
      <c r="N82" s="235"/>
      <c r="O82" s="235">
        <f>SUM(O83:O113)</f>
        <v>0.1</v>
      </c>
      <c r="P82" s="235"/>
      <c r="Q82" s="235">
        <f>SUM(Q83:Q113)</f>
        <v>0</v>
      </c>
      <c r="R82" s="236"/>
      <c r="S82" s="236"/>
      <c r="T82" s="236"/>
      <c r="U82" s="236"/>
      <c r="V82" s="236">
        <f>SUM(V83:V113)</f>
        <v>113.82000000000001</v>
      </c>
      <c r="W82" s="236"/>
      <c r="X82" s="236"/>
      <c r="Y82" s="236"/>
      <c r="AG82" t="s">
        <v>162</v>
      </c>
    </row>
    <row r="83" spans="1:60" ht="22.5" outlineLevel="1" x14ac:dyDescent="0.2">
      <c r="A83" s="250">
        <v>44</v>
      </c>
      <c r="B83" s="251" t="s">
        <v>549</v>
      </c>
      <c r="C83" s="260" t="s">
        <v>550</v>
      </c>
      <c r="D83" s="252" t="s">
        <v>263</v>
      </c>
      <c r="E83" s="253">
        <v>4</v>
      </c>
      <c r="F83" s="254"/>
      <c r="G83" s="255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12</v>
      </c>
      <c r="M83" s="231">
        <f>G83*(1+L83/100)</f>
        <v>0</v>
      </c>
      <c r="N83" s="230">
        <v>1.2E-4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187</v>
      </c>
      <c r="T83" s="231" t="s">
        <v>181</v>
      </c>
      <c r="U83" s="231">
        <v>0</v>
      </c>
      <c r="V83" s="231">
        <f>ROUND(E83*U83,2)</f>
        <v>0</v>
      </c>
      <c r="W83" s="231"/>
      <c r="X83" s="231" t="s">
        <v>222</v>
      </c>
      <c r="Y83" s="231" t="s">
        <v>168</v>
      </c>
      <c r="Z83" s="210"/>
      <c r="AA83" s="210"/>
      <c r="AB83" s="210"/>
      <c r="AC83" s="210"/>
      <c r="AD83" s="210"/>
      <c r="AE83" s="210"/>
      <c r="AF83" s="210"/>
      <c r="AG83" s="210" t="s">
        <v>223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50">
        <v>45</v>
      </c>
      <c r="B84" s="251" t="s">
        <v>551</v>
      </c>
      <c r="C84" s="260" t="s">
        <v>552</v>
      </c>
      <c r="D84" s="252" t="s">
        <v>263</v>
      </c>
      <c r="E84" s="253">
        <v>32</v>
      </c>
      <c r="F84" s="254"/>
      <c r="G84" s="255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12</v>
      </c>
      <c r="M84" s="231">
        <f>G84*(1+L84/100)</f>
        <v>0</v>
      </c>
      <c r="N84" s="230">
        <v>1.2E-4</v>
      </c>
      <c r="O84" s="230">
        <f>ROUND(E84*N84,2)</f>
        <v>0</v>
      </c>
      <c r="P84" s="230">
        <v>0</v>
      </c>
      <c r="Q84" s="230">
        <f>ROUND(E84*P84,2)</f>
        <v>0</v>
      </c>
      <c r="R84" s="231"/>
      <c r="S84" s="231" t="s">
        <v>187</v>
      </c>
      <c r="T84" s="231" t="s">
        <v>181</v>
      </c>
      <c r="U84" s="231">
        <v>0</v>
      </c>
      <c r="V84" s="231">
        <f>ROUND(E84*U84,2)</f>
        <v>0</v>
      </c>
      <c r="W84" s="231"/>
      <c r="X84" s="231" t="s">
        <v>222</v>
      </c>
      <c r="Y84" s="231" t="s">
        <v>168</v>
      </c>
      <c r="Z84" s="210"/>
      <c r="AA84" s="210"/>
      <c r="AB84" s="210"/>
      <c r="AC84" s="210"/>
      <c r="AD84" s="210"/>
      <c r="AE84" s="210"/>
      <c r="AF84" s="210"/>
      <c r="AG84" s="210" t="s">
        <v>223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50">
        <v>46</v>
      </c>
      <c r="B85" s="251" t="s">
        <v>553</v>
      </c>
      <c r="C85" s="260" t="s">
        <v>554</v>
      </c>
      <c r="D85" s="252" t="s">
        <v>263</v>
      </c>
      <c r="E85" s="253">
        <v>8</v>
      </c>
      <c r="F85" s="254"/>
      <c r="G85" s="255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12</v>
      </c>
      <c r="M85" s="231">
        <f>G85*(1+L85/100)</f>
        <v>0</v>
      </c>
      <c r="N85" s="230">
        <v>1.8000000000000001E-4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187</v>
      </c>
      <c r="T85" s="231" t="s">
        <v>181</v>
      </c>
      <c r="U85" s="231">
        <v>0</v>
      </c>
      <c r="V85" s="231">
        <f>ROUND(E85*U85,2)</f>
        <v>0</v>
      </c>
      <c r="W85" s="231"/>
      <c r="X85" s="231" t="s">
        <v>222</v>
      </c>
      <c r="Y85" s="231" t="s">
        <v>168</v>
      </c>
      <c r="Z85" s="210"/>
      <c r="AA85" s="210"/>
      <c r="AB85" s="210"/>
      <c r="AC85" s="210"/>
      <c r="AD85" s="210"/>
      <c r="AE85" s="210"/>
      <c r="AF85" s="210"/>
      <c r="AG85" s="210" t="s">
        <v>223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50">
        <v>47</v>
      </c>
      <c r="B86" s="251" t="s">
        <v>555</v>
      </c>
      <c r="C86" s="260" t="s">
        <v>556</v>
      </c>
      <c r="D86" s="252" t="s">
        <v>263</v>
      </c>
      <c r="E86" s="253">
        <v>2</v>
      </c>
      <c r="F86" s="254"/>
      <c r="G86" s="255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12</v>
      </c>
      <c r="M86" s="231">
        <f>G86*(1+L86/100)</f>
        <v>0</v>
      </c>
      <c r="N86" s="230">
        <v>4.0000000000000002E-4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187</v>
      </c>
      <c r="T86" s="231" t="s">
        <v>181</v>
      </c>
      <c r="U86" s="231">
        <v>0.3266</v>
      </c>
      <c r="V86" s="231">
        <f>ROUND(E86*U86,2)</f>
        <v>0.65</v>
      </c>
      <c r="W86" s="231"/>
      <c r="X86" s="231" t="s">
        <v>167</v>
      </c>
      <c r="Y86" s="231" t="s">
        <v>168</v>
      </c>
      <c r="Z86" s="210"/>
      <c r="AA86" s="210"/>
      <c r="AB86" s="210"/>
      <c r="AC86" s="210"/>
      <c r="AD86" s="210"/>
      <c r="AE86" s="210"/>
      <c r="AF86" s="210"/>
      <c r="AG86" s="210" t="s">
        <v>169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50">
        <v>48</v>
      </c>
      <c r="B87" s="251" t="s">
        <v>557</v>
      </c>
      <c r="C87" s="260" t="s">
        <v>558</v>
      </c>
      <c r="D87" s="252" t="s">
        <v>263</v>
      </c>
      <c r="E87" s="253">
        <v>2</v>
      </c>
      <c r="F87" s="254"/>
      <c r="G87" s="255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12</v>
      </c>
      <c r="M87" s="231">
        <f>G87*(1+L87/100)</f>
        <v>0</v>
      </c>
      <c r="N87" s="230">
        <v>7.6000000000000004E-4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187</v>
      </c>
      <c r="T87" s="231" t="s">
        <v>181</v>
      </c>
      <c r="U87" s="231">
        <v>0.43275000000000002</v>
      </c>
      <c r="V87" s="231">
        <f>ROUND(E87*U87,2)</f>
        <v>0.87</v>
      </c>
      <c r="W87" s="231"/>
      <c r="X87" s="231" t="s">
        <v>167</v>
      </c>
      <c r="Y87" s="231" t="s">
        <v>168</v>
      </c>
      <c r="Z87" s="210"/>
      <c r="AA87" s="210"/>
      <c r="AB87" s="210"/>
      <c r="AC87" s="210"/>
      <c r="AD87" s="210"/>
      <c r="AE87" s="210"/>
      <c r="AF87" s="210"/>
      <c r="AG87" s="210" t="s">
        <v>169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50">
        <v>49</v>
      </c>
      <c r="B88" s="251" t="s">
        <v>559</v>
      </c>
      <c r="C88" s="260" t="s">
        <v>560</v>
      </c>
      <c r="D88" s="252" t="s">
        <v>263</v>
      </c>
      <c r="E88" s="253">
        <v>2</v>
      </c>
      <c r="F88" s="254"/>
      <c r="G88" s="255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12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187</v>
      </c>
      <c r="T88" s="231" t="s">
        <v>181</v>
      </c>
      <c r="U88" s="231">
        <v>0.16145000000000001</v>
      </c>
      <c r="V88" s="231">
        <f>ROUND(E88*U88,2)</f>
        <v>0.32</v>
      </c>
      <c r="W88" s="231"/>
      <c r="X88" s="231" t="s">
        <v>167</v>
      </c>
      <c r="Y88" s="231" t="s">
        <v>168</v>
      </c>
      <c r="Z88" s="210"/>
      <c r="AA88" s="210"/>
      <c r="AB88" s="210"/>
      <c r="AC88" s="210"/>
      <c r="AD88" s="210"/>
      <c r="AE88" s="210"/>
      <c r="AF88" s="210"/>
      <c r="AG88" s="210" t="s">
        <v>169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50">
        <v>50</v>
      </c>
      <c r="B89" s="251" t="s">
        <v>561</v>
      </c>
      <c r="C89" s="260" t="s">
        <v>562</v>
      </c>
      <c r="D89" s="252" t="s">
        <v>263</v>
      </c>
      <c r="E89" s="253">
        <v>4</v>
      </c>
      <c r="F89" s="254"/>
      <c r="G89" s="255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12</v>
      </c>
      <c r="M89" s="231">
        <f>G89*(1+L89/100)</f>
        <v>0</v>
      </c>
      <c r="N89" s="230">
        <v>0</v>
      </c>
      <c r="O89" s="230">
        <f>ROUND(E89*N89,2)</f>
        <v>0</v>
      </c>
      <c r="P89" s="230">
        <v>0</v>
      </c>
      <c r="Q89" s="230">
        <f>ROUND(E89*P89,2)</f>
        <v>0</v>
      </c>
      <c r="R89" s="231"/>
      <c r="S89" s="231" t="s">
        <v>187</v>
      </c>
      <c r="T89" s="231" t="s">
        <v>181</v>
      </c>
      <c r="U89" s="231">
        <v>0.21593999999999999</v>
      </c>
      <c r="V89" s="231">
        <f>ROUND(E89*U89,2)</f>
        <v>0.86</v>
      </c>
      <c r="W89" s="231"/>
      <c r="X89" s="231" t="s">
        <v>167</v>
      </c>
      <c r="Y89" s="231" t="s">
        <v>168</v>
      </c>
      <c r="Z89" s="210"/>
      <c r="AA89" s="210"/>
      <c r="AB89" s="210"/>
      <c r="AC89" s="210"/>
      <c r="AD89" s="210"/>
      <c r="AE89" s="210"/>
      <c r="AF89" s="210"/>
      <c r="AG89" s="210" t="s">
        <v>169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4">
        <v>51</v>
      </c>
      <c r="B90" s="245" t="s">
        <v>563</v>
      </c>
      <c r="C90" s="258" t="s">
        <v>564</v>
      </c>
      <c r="D90" s="246" t="s">
        <v>175</v>
      </c>
      <c r="E90" s="247">
        <v>117</v>
      </c>
      <c r="F90" s="248"/>
      <c r="G90" s="249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12</v>
      </c>
      <c r="M90" s="231">
        <f>G90*(1+L90/100)</f>
        <v>0</v>
      </c>
      <c r="N90" s="230">
        <v>4.2999999999999999E-4</v>
      </c>
      <c r="O90" s="230">
        <f>ROUND(E90*N90,2)</f>
        <v>0.05</v>
      </c>
      <c r="P90" s="230">
        <v>0</v>
      </c>
      <c r="Q90" s="230">
        <f>ROUND(E90*P90,2)</f>
        <v>0</v>
      </c>
      <c r="R90" s="231"/>
      <c r="S90" s="231" t="s">
        <v>187</v>
      </c>
      <c r="T90" s="231" t="s">
        <v>181</v>
      </c>
      <c r="U90" s="231">
        <v>0.27889999999999998</v>
      </c>
      <c r="V90" s="231">
        <f>ROUND(E90*U90,2)</f>
        <v>32.630000000000003</v>
      </c>
      <c r="W90" s="231"/>
      <c r="X90" s="231" t="s">
        <v>167</v>
      </c>
      <c r="Y90" s="231" t="s">
        <v>168</v>
      </c>
      <c r="Z90" s="210"/>
      <c r="AA90" s="210"/>
      <c r="AB90" s="210"/>
      <c r="AC90" s="210"/>
      <c r="AD90" s="210"/>
      <c r="AE90" s="210"/>
      <c r="AF90" s="210"/>
      <c r="AG90" s="210" t="s">
        <v>456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9" t="s">
        <v>565</v>
      </c>
      <c r="D91" s="233"/>
      <c r="E91" s="234">
        <v>88</v>
      </c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0"/>
      <c r="AA91" s="210"/>
      <c r="AB91" s="210"/>
      <c r="AC91" s="210"/>
      <c r="AD91" s="210"/>
      <c r="AE91" s="210"/>
      <c r="AF91" s="210"/>
      <c r="AG91" s="210" t="s">
        <v>171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9" t="s">
        <v>566</v>
      </c>
      <c r="D92" s="233"/>
      <c r="E92" s="234">
        <v>24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171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59" t="s">
        <v>567</v>
      </c>
      <c r="D93" s="233"/>
      <c r="E93" s="234">
        <v>5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0"/>
      <c r="AA93" s="210"/>
      <c r="AB93" s="210"/>
      <c r="AC93" s="210"/>
      <c r="AD93" s="210"/>
      <c r="AE93" s="210"/>
      <c r="AF93" s="210"/>
      <c r="AG93" s="210" t="s">
        <v>171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1" x14ac:dyDescent="0.2">
      <c r="A94" s="244">
        <v>52</v>
      </c>
      <c r="B94" s="245" t="s">
        <v>568</v>
      </c>
      <c r="C94" s="258" t="s">
        <v>569</v>
      </c>
      <c r="D94" s="246" t="s">
        <v>175</v>
      </c>
      <c r="E94" s="247">
        <v>34</v>
      </c>
      <c r="F94" s="248"/>
      <c r="G94" s="249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12</v>
      </c>
      <c r="M94" s="231">
        <f>G94*(1+L94/100)</f>
        <v>0</v>
      </c>
      <c r="N94" s="230">
        <v>5.2999999999999998E-4</v>
      </c>
      <c r="O94" s="230">
        <f>ROUND(E94*N94,2)</f>
        <v>0.02</v>
      </c>
      <c r="P94" s="230">
        <v>0</v>
      </c>
      <c r="Q94" s="230">
        <f>ROUND(E94*P94,2)</f>
        <v>0</v>
      </c>
      <c r="R94" s="231"/>
      <c r="S94" s="231" t="s">
        <v>187</v>
      </c>
      <c r="T94" s="231" t="s">
        <v>181</v>
      </c>
      <c r="U94" s="231">
        <v>0.29730000000000001</v>
      </c>
      <c r="V94" s="231">
        <f>ROUND(E94*U94,2)</f>
        <v>10.11</v>
      </c>
      <c r="W94" s="231"/>
      <c r="X94" s="231" t="s">
        <v>167</v>
      </c>
      <c r="Y94" s="231" t="s">
        <v>168</v>
      </c>
      <c r="Z94" s="210"/>
      <c r="AA94" s="210"/>
      <c r="AB94" s="210"/>
      <c r="AC94" s="210"/>
      <c r="AD94" s="210"/>
      <c r="AE94" s="210"/>
      <c r="AF94" s="210"/>
      <c r="AG94" s="210" t="s">
        <v>456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9" t="s">
        <v>570</v>
      </c>
      <c r="D95" s="233"/>
      <c r="E95" s="234">
        <v>24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0"/>
      <c r="AA95" s="210"/>
      <c r="AB95" s="210"/>
      <c r="AC95" s="210"/>
      <c r="AD95" s="210"/>
      <c r="AE95" s="210"/>
      <c r="AF95" s="210"/>
      <c r="AG95" s="210" t="s">
        <v>171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9" t="s">
        <v>571</v>
      </c>
      <c r="D96" s="233"/>
      <c r="E96" s="234">
        <v>10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0"/>
      <c r="AA96" s="210"/>
      <c r="AB96" s="210"/>
      <c r="AC96" s="210"/>
      <c r="AD96" s="210"/>
      <c r="AE96" s="210"/>
      <c r="AF96" s="210"/>
      <c r="AG96" s="210" t="s">
        <v>171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44">
        <v>53</v>
      </c>
      <c r="B97" s="245" t="s">
        <v>572</v>
      </c>
      <c r="C97" s="258" t="s">
        <v>573</v>
      </c>
      <c r="D97" s="246" t="s">
        <v>175</v>
      </c>
      <c r="E97" s="247">
        <v>40</v>
      </c>
      <c r="F97" s="248"/>
      <c r="G97" s="249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12</v>
      </c>
      <c r="M97" s="231">
        <f>G97*(1+L97/100)</f>
        <v>0</v>
      </c>
      <c r="N97" s="230">
        <v>7.2999999999999996E-4</v>
      </c>
      <c r="O97" s="230">
        <f>ROUND(E97*N97,2)</f>
        <v>0.03</v>
      </c>
      <c r="P97" s="230">
        <v>0</v>
      </c>
      <c r="Q97" s="230">
        <f>ROUND(E97*P97,2)</f>
        <v>0</v>
      </c>
      <c r="R97" s="231"/>
      <c r="S97" s="231" t="s">
        <v>187</v>
      </c>
      <c r="T97" s="231" t="s">
        <v>181</v>
      </c>
      <c r="U97" s="231">
        <v>0.33279999999999998</v>
      </c>
      <c r="V97" s="231">
        <f>ROUND(E97*U97,2)</f>
        <v>13.31</v>
      </c>
      <c r="W97" s="231"/>
      <c r="X97" s="231" t="s">
        <v>167</v>
      </c>
      <c r="Y97" s="231" t="s">
        <v>168</v>
      </c>
      <c r="Z97" s="210"/>
      <c r="AA97" s="210"/>
      <c r="AB97" s="210"/>
      <c r="AC97" s="210"/>
      <c r="AD97" s="210"/>
      <c r="AE97" s="210"/>
      <c r="AF97" s="210"/>
      <c r="AG97" s="210" t="s">
        <v>456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9" t="s">
        <v>574</v>
      </c>
      <c r="D98" s="233"/>
      <c r="E98" s="234">
        <v>40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0"/>
      <c r="AA98" s="210"/>
      <c r="AB98" s="210"/>
      <c r="AC98" s="210"/>
      <c r="AD98" s="210"/>
      <c r="AE98" s="210"/>
      <c r="AF98" s="210"/>
      <c r="AG98" s="210" t="s">
        <v>171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44">
        <v>54</v>
      </c>
      <c r="B99" s="245" t="s">
        <v>575</v>
      </c>
      <c r="C99" s="258" t="s">
        <v>576</v>
      </c>
      <c r="D99" s="246" t="s">
        <v>263</v>
      </c>
      <c r="E99" s="247">
        <v>74</v>
      </c>
      <c r="F99" s="248"/>
      <c r="G99" s="249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12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187</v>
      </c>
      <c r="T99" s="231" t="s">
        <v>181</v>
      </c>
      <c r="U99" s="231">
        <v>0.43</v>
      </c>
      <c r="V99" s="231">
        <f>ROUND(E99*U99,2)</f>
        <v>31.82</v>
      </c>
      <c r="W99" s="231"/>
      <c r="X99" s="231" t="s">
        <v>167</v>
      </c>
      <c r="Y99" s="231" t="s">
        <v>168</v>
      </c>
      <c r="Z99" s="210"/>
      <c r="AA99" s="210"/>
      <c r="AB99" s="210"/>
      <c r="AC99" s="210"/>
      <c r="AD99" s="210"/>
      <c r="AE99" s="210"/>
      <c r="AF99" s="210"/>
      <c r="AG99" s="210" t="s">
        <v>456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27"/>
      <c r="B100" s="228"/>
      <c r="C100" s="259" t="s">
        <v>577</v>
      </c>
      <c r="D100" s="233"/>
      <c r="E100" s="234">
        <v>74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0"/>
      <c r="AA100" s="210"/>
      <c r="AB100" s="210"/>
      <c r="AC100" s="210"/>
      <c r="AD100" s="210"/>
      <c r="AE100" s="210"/>
      <c r="AF100" s="210"/>
      <c r="AG100" s="210" t="s">
        <v>171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2.5" outlineLevel="1" x14ac:dyDescent="0.2">
      <c r="A101" s="244">
        <v>55</v>
      </c>
      <c r="B101" s="245" t="s">
        <v>578</v>
      </c>
      <c r="C101" s="258" t="s">
        <v>579</v>
      </c>
      <c r="D101" s="246" t="s">
        <v>263</v>
      </c>
      <c r="E101" s="247">
        <v>4</v>
      </c>
      <c r="F101" s="248"/>
      <c r="G101" s="249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12</v>
      </c>
      <c r="M101" s="231">
        <f>G101*(1+L101/100)</f>
        <v>0</v>
      </c>
      <c r="N101" s="230">
        <v>0</v>
      </c>
      <c r="O101" s="230">
        <f>ROUND(E101*N101,2)</f>
        <v>0</v>
      </c>
      <c r="P101" s="230">
        <v>0</v>
      </c>
      <c r="Q101" s="230">
        <f>ROUND(E101*P101,2)</f>
        <v>0</v>
      </c>
      <c r="R101" s="231"/>
      <c r="S101" s="231" t="s">
        <v>187</v>
      </c>
      <c r="T101" s="231" t="s">
        <v>181</v>
      </c>
      <c r="U101" s="231">
        <v>0.16500000000000001</v>
      </c>
      <c r="V101" s="231">
        <f>ROUND(E101*U101,2)</f>
        <v>0.66</v>
      </c>
      <c r="W101" s="231"/>
      <c r="X101" s="231" t="s">
        <v>167</v>
      </c>
      <c r="Y101" s="231" t="s">
        <v>168</v>
      </c>
      <c r="Z101" s="210"/>
      <c r="AA101" s="210"/>
      <c r="AB101" s="210"/>
      <c r="AC101" s="210"/>
      <c r="AD101" s="210"/>
      <c r="AE101" s="210"/>
      <c r="AF101" s="210"/>
      <c r="AG101" s="210" t="s">
        <v>456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59" t="s">
        <v>515</v>
      </c>
      <c r="D102" s="233"/>
      <c r="E102" s="234">
        <v>4</v>
      </c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0"/>
      <c r="AA102" s="210"/>
      <c r="AB102" s="210"/>
      <c r="AC102" s="210"/>
      <c r="AD102" s="210"/>
      <c r="AE102" s="210"/>
      <c r="AF102" s="210"/>
      <c r="AG102" s="210" t="s">
        <v>171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33.75" outlineLevel="1" x14ac:dyDescent="0.2">
      <c r="A103" s="250">
        <v>56</v>
      </c>
      <c r="B103" s="251" t="s">
        <v>580</v>
      </c>
      <c r="C103" s="260" t="s">
        <v>581</v>
      </c>
      <c r="D103" s="252" t="s">
        <v>263</v>
      </c>
      <c r="E103" s="253">
        <v>6</v>
      </c>
      <c r="F103" s="254"/>
      <c r="G103" s="255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12</v>
      </c>
      <c r="M103" s="231">
        <f>G103*(1+L103/100)</f>
        <v>0</v>
      </c>
      <c r="N103" s="230">
        <v>1.2999999999999999E-4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187</v>
      </c>
      <c r="T103" s="231" t="s">
        <v>181</v>
      </c>
      <c r="U103" s="231">
        <v>8.3000000000000004E-2</v>
      </c>
      <c r="V103" s="231">
        <f>ROUND(E103*U103,2)</f>
        <v>0.5</v>
      </c>
      <c r="W103" s="231"/>
      <c r="X103" s="231" t="s">
        <v>167</v>
      </c>
      <c r="Y103" s="231" t="s">
        <v>168</v>
      </c>
      <c r="Z103" s="210"/>
      <c r="AA103" s="210"/>
      <c r="AB103" s="210"/>
      <c r="AC103" s="210"/>
      <c r="AD103" s="210"/>
      <c r="AE103" s="210"/>
      <c r="AF103" s="210"/>
      <c r="AG103" s="210" t="s">
        <v>169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50">
        <v>57</v>
      </c>
      <c r="B104" s="251" t="s">
        <v>582</v>
      </c>
      <c r="C104" s="260" t="s">
        <v>583</v>
      </c>
      <c r="D104" s="252" t="s">
        <v>263</v>
      </c>
      <c r="E104" s="253">
        <v>16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12</v>
      </c>
      <c r="M104" s="231">
        <f>G104*(1+L104/100)</f>
        <v>0</v>
      </c>
      <c r="N104" s="230">
        <v>3.1E-4</v>
      </c>
      <c r="O104" s="230">
        <f>ROUND(E104*N104,2)</f>
        <v>0</v>
      </c>
      <c r="P104" s="230">
        <v>0</v>
      </c>
      <c r="Q104" s="230">
        <f>ROUND(E104*P104,2)</f>
        <v>0</v>
      </c>
      <c r="R104" s="231"/>
      <c r="S104" s="231" t="s">
        <v>187</v>
      </c>
      <c r="T104" s="231" t="s">
        <v>181</v>
      </c>
      <c r="U104" s="231">
        <v>0.20699999999999999</v>
      </c>
      <c r="V104" s="231">
        <f>ROUND(E104*U104,2)</f>
        <v>3.31</v>
      </c>
      <c r="W104" s="231"/>
      <c r="X104" s="231" t="s">
        <v>167</v>
      </c>
      <c r="Y104" s="231" t="s">
        <v>168</v>
      </c>
      <c r="Z104" s="210"/>
      <c r="AA104" s="210"/>
      <c r="AB104" s="210"/>
      <c r="AC104" s="210"/>
      <c r="AD104" s="210"/>
      <c r="AE104" s="210"/>
      <c r="AF104" s="210"/>
      <c r="AG104" s="210" t="s">
        <v>456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4">
        <v>58</v>
      </c>
      <c r="B105" s="245" t="s">
        <v>584</v>
      </c>
      <c r="C105" s="258" t="s">
        <v>585</v>
      </c>
      <c r="D105" s="246" t="s">
        <v>175</v>
      </c>
      <c r="E105" s="247">
        <v>191</v>
      </c>
      <c r="F105" s="248"/>
      <c r="G105" s="249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12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187</v>
      </c>
      <c r="T105" s="231" t="s">
        <v>181</v>
      </c>
      <c r="U105" s="231">
        <v>2.9000000000000001E-2</v>
      </c>
      <c r="V105" s="231">
        <f>ROUND(E105*U105,2)</f>
        <v>5.54</v>
      </c>
      <c r="W105" s="231"/>
      <c r="X105" s="231" t="s">
        <v>167</v>
      </c>
      <c r="Y105" s="231" t="s">
        <v>168</v>
      </c>
      <c r="Z105" s="210"/>
      <c r="AA105" s="210"/>
      <c r="AB105" s="210"/>
      <c r="AC105" s="210"/>
      <c r="AD105" s="210"/>
      <c r="AE105" s="210"/>
      <c r="AF105" s="210"/>
      <c r="AG105" s="210" t="s">
        <v>456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9" t="s">
        <v>482</v>
      </c>
      <c r="D106" s="233"/>
      <c r="E106" s="234">
        <v>117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171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59" t="s">
        <v>481</v>
      </c>
      <c r="D107" s="233"/>
      <c r="E107" s="234">
        <v>34</v>
      </c>
      <c r="F107" s="231"/>
      <c r="G107" s="231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0"/>
      <c r="AA107" s="210"/>
      <c r="AB107" s="210"/>
      <c r="AC107" s="210"/>
      <c r="AD107" s="210"/>
      <c r="AE107" s="210"/>
      <c r="AF107" s="210"/>
      <c r="AG107" s="210" t="s">
        <v>171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9" t="s">
        <v>485</v>
      </c>
      <c r="D108" s="233"/>
      <c r="E108" s="234">
        <v>40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171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50">
        <v>59</v>
      </c>
      <c r="B109" s="251" t="s">
        <v>586</v>
      </c>
      <c r="C109" s="260" t="s">
        <v>587</v>
      </c>
      <c r="D109" s="252" t="s">
        <v>263</v>
      </c>
      <c r="E109" s="253">
        <v>4</v>
      </c>
      <c r="F109" s="254"/>
      <c r="G109" s="255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12</v>
      </c>
      <c r="M109" s="231">
        <f>G109*(1+L109/100)</f>
        <v>0</v>
      </c>
      <c r="N109" s="230">
        <v>4.8000000000000001E-4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187</v>
      </c>
      <c r="T109" s="231" t="s">
        <v>181</v>
      </c>
      <c r="U109" s="231">
        <v>0.22700000000000001</v>
      </c>
      <c r="V109" s="231">
        <f>ROUND(E109*U109,2)</f>
        <v>0.91</v>
      </c>
      <c r="W109" s="231"/>
      <c r="X109" s="231" t="s">
        <v>167</v>
      </c>
      <c r="Y109" s="231" t="s">
        <v>168</v>
      </c>
      <c r="Z109" s="210"/>
      <c r="AA109" s="210"/>
      <c r="AB109" s="210"/>
      <c r="AC109" s="210"/>
      <c r="AD109" s="210"/>
      <c r="AE109" s="210"/>
      <c r="AF109" s="210"/>
      <c r="AG109" s="210" t="s">
        <v>169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50">
        <v>60</v>
      </c>
      <c r="B110" s="251" t="s">
        <v>588</v>
      </c>
      <c r="C110" s="260" t="s">
        <v>589</v>
      </c>
      <c r="D110" s="252" t="s">
        <v>263</v>
      </c>
      <c r="E110" s="253">
        <v>2</v>
      </c>
      <c r="F110" s="254"/>
      <c r="G110" s="255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12</v>
      </c>
      <c r="M110" s="231">
        <f>G110*(1+L110/100)</f>
        <v>0</v>
      </c>
      <c r="N110" s="230">
        <v>1.8000000000000001E-4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187</v>
      </c>
      <c r="T110" s="231" t="s">
        <v>181</v>
      </c>
      <c r="U110" s="231">
        <v>0.16500000000000001</v>
      </c>
      <c r="V110" s="231">
        <f>ROUND(E110*U110,2)</f>
        <v>0.33</v>
      </c>
      <c r="W110" s="231"/>
      <c r="X110" s="231" t="s">
        <v>167</v>
      </c>
      <c r="Y110" s="231" t="s">
        <v>168</v>
      </c>
      <c r="Z110" s="210"/>
      <c r="AA110" s="210"/>
      <c r="AB110" s="210"/>
      <c r="AC110" s="210"/>
      <c r="AD110" s="210"/>
      <c r="AE110" s="210"/>
      <c r="AF110" s="210"/>
      <c r="AG110" s="210" t="s">
        <v>169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2.5" outlineLevel="1" x14ac:dyDescent="0.2">
      <c r="A111" s="244">
        <v>61</v>
      </c>
      <c r="B111" s="245" t="s">
        <v>590</v>
      </c>
      <c r="C111" s="258" t="s">
        <v>591</v>
      </c>
      <c r="D111" s="246" t="s">
        <v>175</v>
      </c>
      <c r="E111" s="247">
        <v>191</v>
      </c>
      <c r="F111" s="248"/>
      <c r="G111" s="249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12</v>
      </c>
      <c r="M111" s="231">
        <f>G111*(1+L111/100)</f>
        <v>0</v>
      </c>
      <c r="N111" s="230">
        <v>1.0000000000000001E-5</v>
      </c>
      <c r="O111" s="230">
        <f>ROUND(E111*N111,2)</f>
        <v>0</v>
      </c>
      <c r="P111" s="230">
        <v>0</v>
      </c>
      <c r="Q111" s="230">
        <f>ROUND(E111*P111,2)</f>
        <v>0</v>
      </c>
      <c r="R111" s="231"/>
      <c r="S111" s="231" t="s">
        <v>187</v>
      </c>
      <c r="T111" s="231" t="s">
        <v>181</v>
      </c>
      <c r="U111" s="231">
        <v>6.2E-2</v>
      </c>
      <c r="V111" s="231">
        <f>ROUND(E111*U111,2)</f>
        <v>11.84</v>
      </c>
      <c r="W111" s="231"/>
      <c r="X111" s="231" t="s">
        <v>167</v>
      </c>
      <c r="Y111" s="231" t="s">
        <v>168</v>
      </c>
      <c r="Z111" s="210"/>
      <c r="AA111" s="210"/>
      <c r="AB111" s="210"/>
      <c r="AC111" s="210"/>
      <c r="AD111" s="210"/>
      <c r="AE111" s="210"/>
      <c r="AF111" s="210"/>
      <c r="AG111" s="210" t="s">
        <v>456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59" t="s">
        <v>592</v>
      </c>
      <c r="D112" s="233"/>
      <c r="E112" s="234">
        <v>191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0"/>
      <c r="AA112" s="210"/>
      <c r="AB112" s="210"/>
      <c r="AC112" s="210"/>
      <c r="AD112" s="210"/>
      <c r="AE112" s="210"/>
      <c r="AF112" s="210"/>
      <c r="AG112" s="210" t="s">
        <v>171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50">
        <v>62</v>
      </c>
      <c r="B113" s="251" t="s">
        <v>593</v>
      </c>
      <c r="C113" s="260" t="s">
        <v>594</v>
      </c>
      <c r="D113" s="252" t="s">
        <v>220</v>
      </c>
      <c r="E113" s="253">
        <v>0.11554</v>
      </c>
      <c r="F113" s="254"/>
      <c r="G113" s="255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12</v>
      </c>
      <c r="M113" s="231">
        <f>G113*(1+L113/100)</f>
        <v>0</v>
      </c>
      <c r="N113" s="230">
        <v>0</v>
      </c>
      <c r="O113" s="230">
        <f>ROUND(E113*N113,2)</f>
        <v>0</v>
      </c>
      <c r="P113" s="230">
        <v>0</v>
      </c>
      <c r="Q113" s="230">
        <f>ROUND(E113*P113,2)</f>
        <v>0</v>
      </c>
      <c r="R113" s="231"/>
      <c r="S113" s="231" t="s">
        <v>187</v>
      </c>
      <c r="T113" s="231" t="s">
        <v>181</v>
      </c>
      <c r="U113" s="231">
        <v>1.3740000000000001</v>
      </c>
      <c r="V113" s="231">
        <f>ROUND(E113*U113,2)</f>
        <v>0.16</v>
      </c>
      <c r="W113" s="231"/>
      <c r="X113" s="231" t="s">
        <v>167</v>
      </c>
      <c r="Y113" s="231" t="s">
        <v>168</v>
      </c>
      <c r="Z113" s="210"/>
      <c r="AA113" s="210"/>
      <c r="AB113" s="210"/>
      <c r="AC113" s="210"/>
      <c r="AD113" s="210"/>
      <c r="AE113" s="210"/>
      <c r="AF113" s="210"/>
      <c r="AG113" s="210" t="s">
        <v>456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37" t="s">
        <v>161</v>
      </c>
      <c r="B114" s="238" t="s">
        <v>104</v>
      </c>
      <c r="C114" s="257" t="s">
        <v>105</v>
      </c>
      <c r="D114" s="239"/>
      <c r="E114" s="240"/>
      <c r="F114" s="241"/>
      <c r="G114" s="242">
        <f>SUMIF(AG115:AG136,"&lt;&gt;NOR",G115:G136)</f>
        <v>0</v>
      </c>
      <c r="H114" s="236"/>
      <c r="I114" s="236">
        <f>SUM(I115:I136)</f>
        <v>0</v>
      </c>
      <c r="J114" s="236"/>
      <c r="K114" s="236">
        <f>SUM(K115:K136)</f>
        <v>0</v>
      </c>
      <c r="L114" s="236"/>
      <c r="M114" s="236">
        <f>SUM(M115:M136)</f>
        <v>0</v>
      </c>
      <c r="N114" s="235"/>
      <c r="O114" s="235">
        <f>SUM(O115:O136)</f>
        <v>0.67</v>
      </c>
      <c r="P114" s="235"/>
      <c r="Q114" s="235">
        <f>SUM(Q115:Q136)</f>
        <v>0</v>
      </c>
      <c r="R114" s="236"/>
      <c r="S114" s="236"/>
      <c r="T114" s="236"/>
      <c r="U114" s="236"/>
      <c r="V114" s="236">
        <f>SUM(V115:V136)</f>
        <v>95.649999999999977</v>
      </c>
      <c r="W114" s="236"/>
      <c r="X114" s="236"/>
      <c r="Y114" s="236"/>
      <c r="AG114" t="s">
        <v>162</v>
      </c>
    </row>
    <row r="115" spans="1:60" ht="22.5" outlineLevel="1" x14ac:dyDescent="0.2">
      <c r="A115" s="250">
        <v>63</v>
      </c>
      <c r="B115" s="251" t="s">
        <v>595</v>
      </c>
      <c r="C115" s="260" t="s">
        <v>596</v>
      </c>
      <c r="D115" s="252" t="s">
        <v>263</v>
      </c>
      <c r="E115" s="253">
        <v>8</v>
      </c>
      <c r="F115" s="254"/>
      <c r="G115" s="255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12</v>
      </c>
      <c r="M115" s="231">
        <f>G115*(1+L115/100)</f>
        <v>0</v>
      </c>
      <c r="N115" s="230">
        <v>0</v>
      </c>
      <c r="O115" s="230">
        <f>ROUND(E115*N115,2)</f>
        <v>0</v>
      </c>
      <c r="P115" s="230">
        <v>0</v>
      </c>
      <c r="Q115" s="230">
        <f>ROUND(E115*P115,2)</f>
        <v>0</v>
      </c>
      <c r="R115" s="231"/>
      <c r="S115" s="231" t="s">
        <v>187</v>
      </c>
      <c r="T115" s="231" t="s">
        <v>181</v>
      </c>
      <c r="U115" s="231">
        <v>0</v>
      </c>
      <c r="V115" s="231">
        <f>ROUND(E115*U115,2)</f>
        <v>0</v>
      </c>
      <c r="W115" s="231"/>
      <c r="X115" s="231" t="s">
        <v>222</v>
      </c>
      <c r="Y115" s="231" t="s">
        <v>168</v>
      </c>
      <c r="Z115" s="210"/>
      <c r="AA115" s="210"/>
      <c r="AB115" s="210"/>
      <c r="AC115" s="210"/>
      <c r="AD115" s="210"/>
      <c r="AE115" s="210"/>
      <c r="AF115" s="210"/>
      <c r="AG115" s="210" t="s">
        <v>597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50">
        <v>64</v>
      </c>
      <c r="B116" s="251" t="s">
        <v>598</v>
      </c>
      <c r="C116" s="260" t="s">
        <v>599</v>
      </c>
      <c r="D116" s="252" t="s">
        <v>263</v>
      </c>
      <c r="E116" s="253">
        <v>8</v>
      </c>
      <c r="F116" s="254"/>
      <c r="G116" s="255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12</v>
      </c>
      <c r="M116" s="231">
        <f>G116*(1+L116/100)</f>
        <v>0</v>
      </c>
      <c r="N116" s="230">
        <v>3.3E-4</v>
      </c>
      <c r="O116" s="230">
        <f>ROUND(E116*N116,2)</f>
        <v>0</v>
      </c>
      <c r="P116" s="230">
        <v>0</v>
      </c>
      <c r="Q116" s="230">
        <f>ROUND(E116*P116,2)</f>
        <v>0</v>
      </c>
      <c r="R116" s="231"/>
      <c r="S116" s="231" t="s">
        <v>187</v>
      </c>
      <c r="T116" s="231" t="s">
        <v>181</v>
      </c>
      <c r="U116" s="231">
        <v>0</v>
      </c>
      <c r="V116" s="231">
        <f>ROUND(E116*U116,2)</f>
        <v>0</v>
      </c>
      <c r="W116" s="231"/>
      <c r="X116" s="231" t="s">
        <v>222</v>
      </c>
      <c r="Y116" s="231" t="s">
        <v>168</v>
      </c>
      <c r="Z116" s="210"/>
      <c r="AA116" s="210"/>
      <c r="AB116" s="210"/>
      <c r="AC116" s="210"/>
      <c r="AD116" s="210"/>
      <c r="AE116" s="210"/>
      <c r="AF116" s="210"/>
      <c r="AG116" s="210" t="s">
        <v>597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50">
        <v>65</v>
      </c>
      <c r="B117" s="251" t="s">
        <v>600</v>
      </c>
      <c r="C117" s="260" t="s">
        <v>601</v>
      </c>
      <c r="D117" s="252" t="s">
        <v>263</v>
      </c>
      <c r="E117" s="253">
        <v>8</v>
      </c>
      <c r="F117" s="254"/>
      <c r="G117" s="255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12</v>
      </c>
      <c r="M117" s="231">
        <f>G117*(1+L117/100)</f>
        <v>0</v>
      </c>
      <c r="N117" s="230">
        <v>3.1700000000000001E-3</v>
      </c>
      <c r="O117" s="230">
        <f>ROUND(E117*N117,2)</f>
        <v>0.03</v>
      </c>
      <c r="P117" s="230">
        <v>0</v>
      </c>
      <c r="Q117" s="230">
        <f>ROUND(E117*P117,2)</f>
        <v>0</v>
      </c>
      <c r="R117" s="231"/>
      <c r="S117" s="231" t="s">
        <v>187</v>
      </c>
      <c r="T117" s="231" t="s">
        <v>181</v>
      </c>
      <c r="U117" s="231">
        <v>0</v>
      </c>
      <c r="V117" s="231">
        <f>ROUND(E117*U117,2)</f>
        <v>0</v>
      </c>
      <c r="W117" s="231"/>
      <c r="X117" s="231" t="s">
        <v>222</v>
      </c>
      <c r="Y117" s="231" t="s">
        <v>168</v>
      </c>
      <c r="Z117" s="210"/>
      <c r="AA117" s="210"/>
      <c r="AB117" s="210"/>
      <c r="AC117" s="210"/>
      <c r="AD117" s="210"/>
      <c r="AE117" s="210"/>
      <c r="AF117" s="210"/>
      <c r="AG117" s="210" t="s">
        <v>597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45" outlineLevel="1" x14ac:dyDescent="0.2">
      <c r="A118" s="250">
        <v>66</v>
      </c>
      <c r="B118" s="251" t="s">
        <v>602</v>
      </c>
      <c r="C118" s="260" t="s">
        <v>603</v>
      </c>
      <c r="D118" s="252" t="s">
        <v>263</v>
      </c>
      <c r="E118" s="253">
        <v>8</v>
      </c>
      <c r="F118" s="254"/>
      <c r="G118" s="255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12</v>
      </c>
      <c r="M118" s="231">
        <f>G118*(1+L118/100)</f>
        <v>0</v>
      </c>
      <c r="N118" s="230">
        <v>1.55E-2</v>
      </c>
      <c r="O118" s="230">
        <f>ROUND(E118*N118,2)</f>
        <v>0.12</v>
      </c>
      <c r="P118" s="230">
        <v>0</v>
      </c>
      <c r="Q118" s="230">
        <f>ROUND(E118*P118,2)</f>
        <v>0</v>
      </c>
      <c r="R118" s="231"/>
      <c r="S118" s="231" t="s">
        <v>187</v>
      </c>
      <c r="T118" s="231" t="s">
        <v>181</v>
      </c>
      <c r="U118" s="231">
        <v>0</v>
      </c>
      <c r="V118" s="231">
        <f>ROUND(E118*U118,2)</f>
        <v>0</v>
      </c>
      <c r="W118" s="231"/>
      <c r="X118" s="231" t="s">
        <v>222</v>
      </c>
      <c r="Y118" s="231" t="s">
        <v>168</v>
      </c>
      <c r="Z118" s="210"/>
      <c r="AA118" s="210"/>
      <c r="AB118" s="210"/>
      <c r="AC118" s="210"/>
      <c r="AD118" s="210"/>
      <c r="AE118" s="210"/>
      <c r="AF118" s="210"/>
      <c r="AG118" s="210" t="s">
        <v>597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50">
        <v>67</v>
      </c>
      <c r="B119" s="251" t="s">
        <v>604</v>
      </c>
      <c r="C119" s="260" t="s">
        <v>605</v>
      </c>
      <c r="D119" s="252" t="s">
        <v>297</v>
      </c>
      <c r="E119" s="253">
        <v>8</v>
      </c>
      <c r="F119" s="254"/>
      <c r="G119" s="255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12</v>
      </c>
      <c r="M119" s="231">
        <f>G119*(1+L119/100)</f>
        <v>0</v>
      </c>
      <c r="N119" s="230">
        <v>8.8999999999999995E-4</v>
      </c>
      <c r="O119" s="230">
        <f>ROUND(E119*N119,2)</f>
        <v>0.01</v>
      </c>
      <c r="P119" s="230">
        <v>0</v>
      </c>
      <c r="Q119" s="230">
        <f>ROUND(E119*P119,2)</f>
        <v>0</v>
      </c>
      <c r="R119" s="231"/>
      <c r="S119" s="231" t="s">
        <v>187</v>
      </c>
      <c r="T119" s="231" t="s">
        <v>181</v>
      </c>
      <c r="U119" s="231">
        <v>1.1200000000000001</v>
      </c>
      <c r="V119" s="231">
        <f>ROUND(E119*U119,2)</f>
        <v>8.9600000000000009</v>
      </c>
      <c r="W119" s="231"/>
      <c r="X119" s="231" t="s">
        <v>167</v>
      </c>
      <c r="Y119" s="231" t="s">
        <v>168</v>
      </c>
      <c r="Z119" s="210"/>
      <c r="AA119" s="210"/>
      <c r="AB119" s="210"/>
      <c r="AC119" s="210"/>
      <c r="AD119" s="210"/>
      <c r="AE119" s="210"/>
      <c r="AF119" s="210"/>
      <c r="AG119" s="210" t="s">
        <v>456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44">
        <v>68</v>
      </c>
      <c r="B120" s="245" t="s">
        <v>606</v>
      </c>
      <c r="C120" s="258" t="s">
        <v>607</v>
      </c>
      <c r="D120" s="246" t="s">
        <v>297</v>
      </c>
      <c r="E120" s="247">
        <v>8</v>
      </c>
      <c r="F120" s="248"/>
      <c r="G120" s="249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12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187</v>
      </c>
      <c r="T120" s="231" t="s">
        <v>181</v>
      </c>
      <c r="U120" s="231">
        <v>1.9</v>
      </c>
      <c r="V120" s="231">
        <f>ROUND(E120*U120,2)</f>
        <v>15.2</v>
      </c>
      <c r="W120" s="231"/>
      <c r="X120" s="231" t="s">
        <v>167</v>
      </c>
      <c r="Y120" s="231" t="s">
        <v>168</v>
      </c>
      <c r="Z120" s="210"/>
      <c r="AA120" s="210"/>
      <c r="AB120" s="210"/>
      <c r="AC120" s="210"/>
      <c r="AD120" s="210"/>
      <c r="AE120" s="210"/>
      <c r="AF120" s="210"/>
      <c r="AG120" s="210" t="s">
        <v>169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59" t="s">
        <v>608</v>
      </c>
      <c r="D121" s="233"/>
      <c r="E121" s="234">
        <v>8</v>
      </c>
      <c r="F121" s="231"/>
      <c r="G121" s="231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0"/>
      <c r="AA121" s="210"/>
      <c r="AB121" s="210"/>
      <c r="AC121" s="210"/>
      <c r="AD121" s="210"/>
      <c r="AE121" s="210"/>
      <c r="AF121" s="210"/>
      <c r="AG121" s="210" t="s">
        <v>171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50">
        <v>69</v>
      </c>
      <c r="B122" s="251" t="s">
        <v>609</v>
      </c>
      <c r="C122" s="260" t="s">
        <v>610</v>
      </c>
      <c r="D122" s="252" t="s">
        <v>297</v>
      </c>
      <c r="E122" s="253">
        <v>17</v>
      </c>
      <c r="F122" s="254"/>
      <c r="G122" s="255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12</v>
      </c>
      <c r="M122" s="231">
        <f>G122*(1+L122/100)</f>
        <v>0</v>
      </c>
      <c r="N122" s="230">
        <v>1.41E-3</v>
      </c>
      <c r="O122" s="230">
        <f>ROUND(E122*N122,2)</f>
        <v>0.02</v>
      </c>
      <c r="P122" s="230">
        <v>0</v>
      </c>
      <c r="Q122" s="230">
        <f>ROUND(E122*P122,2)</f>
        <v>0</v>
      </c>
      <c r="R122" s="231"/>
      <c r="S122" s="231" t="s">
        <v>187</v>
      </c>
      <c r="T122" s="231" t="s">
        <v>181</v>
      </c>
      <c r="U122" s="231">
        <v>1.58</v>
      </c>
      <c r="V122" s="231">
        <f>ROUND(E122*U122,2)</f>
        <v>26.86</v>
      </c>
      <c r="W122" s="231"/>
      <c r="X122" s="231" t="s">
        <v>167</v>
      </c>
      <c r="Y122" s="231" t="s">
        <v>168</v>
      </c>
      <c r="Z122" s="210"/>
      <c r="AA122" s="210"/>
      <c r="AB122" s="210"/>
      <c r="AC122" s="210"/>
      <c r="AD122" s="210"/>
      <c r="AE122" s="210"/>
      <c r="AF122" s="210"/>
      <c r="AG122" s="210" t="s">
        <v>456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50">
        <v>70</v>
      </c>
      <c r="B123" s="251" t="s">
        <v>611</v>
      </c>
      <c r="C123" s="260" t="s">
        <v>612</v>
      </c>
      <c r="D123" s="252" t="s">
        <v>297</v>
      </c>
      <c r="E123" s="253">
        <v>8</v>
      </c>
      <c r="F123" s="254"/>
      <c r="G123" s="255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12</v>
      </c>
      <c r="M123" s="231">
        <f>G123*(1+L123/100)</f>
        <v>0</v>
      </c>
      <c r="N123" s="230">
        <v>6.2E-4</v>
      </c>
      <c r="O123" s="230">
        <f>ROUND(E123*N123,2)</f>
        <v>0</v>
      </c>
      <c r="P123" s="230">
        <v>0</v>
      </c>
      <c r="Q123" s="230">
        <f>ROUND(E123*P123,2)</f>
        <v>0</v>
      </c>
      <c r="R123" s="231"/>
      <c r="S123" s="231" t="s">
        <v>187</v>
      </c>
      <c r="T123" s="231" t="s">
        <v>181</v>
      </c>
      <c r="U123" s="231">
        <v>2.6</v>
      </c>
      <c r="V123" s="231">
        <f>ROUND(E123*U123,2)</f>
        <v>20.8</v>
      </c>
      <c r="W123" s="231"/>
      <c r="X123" s="231" t="s">
        <v>167</v>
      </c>
      <c r="Y123" s="231" t="s">
        <v>168</v>
      </c>
      <c r="Z123" s="210"/>
      <c r="AA123" s="210"/>
      <c r="AB123" s="210"/>
      <c r="AC123" s="210"/>
      <c r="AD123" s="210"/>
      <c r="AE123" s="210"/>
      <c r="AF123" s="210"/>
      <c r="AG123" s="210" t="s">
        <v>456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2.5" outlineLevel="1" x14ac:dyDescent="0.2">
      <c r="A124" s="250">
        <v>71</v>
      </c>
      <c r="B124" s="251" t="s">
        <v>613</v>
      </c>
      <c r="C124" s="260" t="s">
        <v>614</v>
      </c>
      <c r="D124" s="252" t="s">
        <v>263</v>
      </c>
      <c r="E124" s="253">
        <v>25</v>
      </c>
      <c r="F124" s="254"/>
      <c r="G124" s="255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12</v>
      </c>
      <c r="M124" s="231">
        <f>G124*(1+L124/100)</f>
        <v>0</v>
      </c>
      <c r="N124" s="230">
        <v>1.8000000000000001E-4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187</v>
      </c>
      <c r="T124" s="231" t="s">
        <v>181</v>
      </c>
      <c r="U124" s="231">
        <v>0.48</v>
      </c>
      <c r="V124" s="231">
        <f>ROUND(E124*U124,2)</f>
        <v>12</v>
      </c>
      <c r="W124" s="231"/>
      <c r="X124" s="231" t="s">
        <v>167</v>
      </c>
      <c r="Y124" s="231" t="s">
        <v>168</v>
      </c>
      <c r="Z124" s="210"/>
      <c r="AA124" s="210"/>
      <c r="AB124" s="210"/>
      <c r="AC124" s="210"/>
      <c r="AD124" s="210"/>
      <c r="AE124" s="210"/>
      <c r="AF124" s="210"/>
      <c r="AG124" s="210" t="s">
        <v>456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45" outlineLevel="1" x14ac:dyDescent="0.2">
      <c r="A125" s="250">
        <v>72</v>
      </c>
      <c r="B125" s="251" t="s">
        <v>615</v>
      </c>
      <c r="C125" s="260" t="s">
        <v>616</v>
      </c>
      <c r="D125" s="252" t="s">
        <v>263</v>
      </c>
      <c r="E125" s="253">
        <v>9</v>
      </c>
      <c r="F125" s="254"/>
      <c r="G125" s="255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12</v>
      </c>
      <c r="M125" s="231">
        <f>G125*(1+L125/100)</f>
        <v>0</v>
      </c>
      <c r="N125" s="230">
        <v>2.0000000000000001E-4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187</v>
      </c>
      <c r="T125" s="231" t="s">
        <v>181</v>
      </c>
      <c r="U125" s="231">
        <v>0.246</v>
      </c>
      <c r="V125" s="231">
        <f>ROUND(E125*U125,2)</f>
        <v>2.21</v>
      </c>
      <c r="W125" s="231"/>
      <c r="X125" s="231" t="s">
        <v>167</v>
      </c>
      <c r="Y125" s="231" t="s">
        <v>168</v>
      </c>
      <c r="Z125" s="210"/>
      <c r="AA125" s="210"/>
      <c r="AB125" s="210"/>
      <c r="AC125" s="210"/>
      <c r="AD125" s="210"/>
      <c r="AE125" s="210"/>
      <c r="AF125" s="210"/>
      <c r="AG125" s="210" t="s">
        <v>169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50">
        <v>73</v>
      </c>
      <c r="B126" s="251" t="s">
        <v>617</v>
      </c>
      <c r="C126" s="260" t="s">
        <v>618</v>
      </c>
      <c r="D126" s="252" t="s">
        <v>263</v>
      </c>
      <c r="E126" s="253">
        <v>8</v>
      </c>
      <c r="F126" s="254"/>
      <c r="G126" s="255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12</v>
      </c>
      <c r="M126" s="231">
        <f>G126*(1+L126/100)</f>
        <v>0</v>
      </c>
      <c r="N126" s="230">
        <v>1.2999999999999999E-4</v>
      </c>
      <c r="O126" s="230">
        <f>ROUND(E126*N126,2)</f>
        <v>0</v>
      </c>
      <c r="P126" s="230">
        <v>0</v>
      </c>
      <c r="Q126" s="230">
        <f>ROUND(E126*P126,2)</f>
        <v>0</v>
      </c>
      <c r="R126" s="231"/>
      <c r="S126" s="231" t="s">
        <v>187</v>
      </c>
      <c r="T126" s="231" t="s">
        <v>181</v>
      </c>
      <c r="U126" s="231">
        <v>0.65500000000000003</v>
      </c>
      <c r="V126" s="231">
        <f>ROUND(E126*U126,2)</f>
        <v>5.24</v>
      </c>
      <c r="W126" s="231"/>
      <c r="X126" s="231" t="s">
        <v>167</v>
      </c>
      <c r="Y126" s="231" t="s">
        <v>168</v>
      </c>
      <c r="Z126" s="210"/>
      <c r="AA126" s="210"/>
      <c r="AB126" s="210"/>
      <c r="AC126" s="210"/>
      <c r="AD126" s="210"/>
      <c r="AE126" s="210"/>
      <c r="AF126" s="210"/>
      <c r="AG126" s="210" t="s">
        <v>456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50">
        <v>74</v>
      </c>
      <c r="B127" s="251" t="s">
        <v>619</v>
      </c>
      <c r="C127" s="260" t="s">
        <v>620</v>
      </c>
      <c r="D127" s="252" t="s">
        <v>263</v>
      </c>
      <c r="E127" s="253">
        <v>8</v>
      </c>
      <c r="F127" s="254"/>
      <c r="G127" s="255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12</v>
      </c>
      <c r="M127" s="231">
        <f>G127*(1+L127/100)</f>
        <v>0</v>
      </c>
      <c r="N127" s="230">
        <v>2.0000000000000002E-5</v>
      </c>
      <c r="O127" s="230">
        <f>ROUND(E127*N127,2)</f>
        <v>0</v>
      </c>
      <c r="P127" s="230">
        <v>0</v>
      </c>
      <c r="Q127" s="230">
        <f>ROUND(E127*P127,2)</f>
        <v>0</v>
      </c>
      <c r="R127" s="231"/>
      <c r="S127" s="231" t="s">
        <v>187</v>
      </c>
      <c r="T127" s="231" t="s">
        <v>181</v>
      </c>
      <c r="U127" s="231">
        <v>0.16800000000000001</v>
      </c>
      <c r="V127" s="231">
        <f>ROUND(E127*U127,2)</f>
        <v>1.34</v>
      </c>
      <c r="W127" s="231"/>
      <c r="X127" s="231" t="s">
        <v>167</v>
      </c>
      <c r="Y127" s="231" t="s">
        <v>168</v>
      </c>
      <c r="Z127" s="210"/>
      <c r="AA127" s="210"/>
      <c r="AB127" s="210"/>
      <c r="AC127" s="210"/>
      <c r="AD127" s="210"/>
      <c r="AE127" s="210"/>
      <c r="AF127" s="210"/>
      <c r="AG127" s="210" t="s">
        <v>456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22.5" outlineLevel="1" x14ac:dyDescent="0.2">
      <c r="A128" s="250">
        <v>75</v>
      </c>
      <c r="B128" s="251" t="s">
        <v>621</v>
      </c>
      <c r="C128" s="260" t="s">
        <v>622</v>
      </c>
      <c r="D128" s="252" t="s">
        <v>220</v>
      </c>
      <c r="E128" s="253">
        <v>0.68154999999999999</v>
      </c>
      <c r="F128" s="254"/>
      <c r="G128" s="255">
        <f>ROUND(E128*F128,2)</f>
        <v>0</v>
      </c>
      <c r="H128" s="232"/>
      <c r="I128" s="231">
        <f>ROUND(E128*H128,2)</f>
        <v>0</v>
      </c>
      <c r="J128" s="232"/>
      <c r="K128" s="231">
        <f>ROUND(E128*J128,2)</f>
        <v>0</v>
      </c>
      <c r="L128" s="231">
        <v>12</v>
      </c>
      <c r="M128" s="231">
        <f>G128*(1+L128/100)</f>
        <v>0</v>
      </c>
      <c r="N128" s="230">
        <v>0</v>
      </c>
      <c r="O128" s="230">
        <f>ROUND(E128*N128,2)</f>
        <v>0</v>
      </c>
      <c r="P128" s="230">
        <v>0</v>
      </c>
      <c r="Q128" s="230">
        <f>ROUND(E128*P128,2)</f>
        <v>0</v>
      </c>
      <c r="R128" s="231"/>
      <c r="S128" s="231" t="s">
        <v>187</v>
      </c>
      <c r="T128" s="231" t="s">
        <v>181</v>
      </c>
      <c r="U128" s="231">
        <v>1.573</v>
      </c>
      <c r="V128" s="231">
        <f>ROUND(E128*U128,2)</f>
        <v>1.07</v>
      </c>
      <c r="W128" s="231"/>
      <c r="X128" s="231" t="s">
        <v>167</v>
      </c>
      <c r="Y128" s="231" t="s">
        <v>168</v>
      </c>
      <c r="Z128" s="210"/>
      <c r="AA128" s="210"/>
      <c r="AB128" s="210"/>
      <c r="AC128" s="210"/>
      <c r="AD128" s="210"/>
      <c r="AE128" s="210"/>
      <c r="AF128" s="210"/>
      <c r="AG128" s="210" t="s">
        <v>456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50">
        <v>76</v>
      </c>
      <c r="B129" s="251" t="s">
        <v>623</v>
      </c>
      <c r="C129" s="260" t="s">
        <v>624</v>
      </c>
      <c r="D129" s="252" t="s">
        <v>263</v>
      </c>
      <c r="E129" s="253">
        <v>8</v>
      </c>
      <c r="F129" s="254"/>
      <c r="G129" s="255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12</v>
      </c>
      <c r="M129" s="231">
        <f>G129*(1+L129/100)</f>
        <v>0</v>
      </c>
      <c r="N129" s="230">
        <v>1E-3</v>
      </c>
      <c r="O129" s="230">
        <f>ROUND(E129*N129,2)</f>
        <v>0.01</v>
      </c>
      <c r="P129" s="230">
        <v>0</v>
      </c>
      <c r="Q129" s="230">
        <f>ROUND(E129*P129,2)</f>
        <v>0</v>
      </c>
      <c r="R129" s="231"/>
      <c r="S129" s="231" t="s">
        <v>187</v>
      </c>
      <c r="T129" s="231" t="s">
        <v>181</v>
      </c>
      <c r="U129" s="231">
        <v>0</v>
      </c>
      <c r="V129" s="231">
        <f>ROUND(E129*U129,2)</f>
        <v>0</v>
      </c>
      <c r="W129" s="231"/>
      <c r="X129" s="231" t="s">
        <v>222</v>
      </c>
      <c r="Y129" s="231" t="s">
        <v>168</v>
      </c>
      <c r="Z129" s="210"/>
      <c r="AA129" s="210"/>
      <c r="AB129" s="210"/>
      <c r="AC129" s="210"/>
      <c r="AD129" s="210"/>
      <c r="AE129" s="210"/>
      <c r="AF129" s="210"/>
      <c r="AG129" s="210" t="s">
        <v>597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2.5" outlineLevel="1" x14ac:dyDescent="0.2">
      <c r="A130" s="250">
        <v>77</v>
      </c>
      <c r="B130" s="251" t="s">
        <v>625</v>
      </c>
      <c r="C130" s="260" t="s">
        <v>626</v>
      </c>
      <c r="D130" s="252" t="s">
        <v>281</v>
      </c>
      <c r="E130" s="253">
        <v>8</v>
      </c>
      <c r="F130" s="254"/>
      <c r="G130" s="255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12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187</v>
      </c>
      <c r="T130" s="231" t="s">
        <v>181</v>
      </c>
      <c r="U130" s="231">
        <v>0</v>
      </c>
      <c r="V130" s="231">
        <f>ROUND(E130*U130,2)</f>
        <v>0</v>
      </c>
      <c r="W130" s="231"/>
      <c r="X130" s="231" t="s">
        <v>222</v>
      </c>
      <c r="Y130" s="231" t="s">
        <v>168</v>
      </c>
      <c r="Z130" s="210"/>
      <c r="AA130" s="210"/>
      <c r="AB130" s="210"/>
      <c r="AC130" s="210"/>
      <c r="AD130" s="210"/>
      <c r="AE130" s="210"/>
      <c r="AF130" s="210"/>
      <c r="AG130" s="210" t="s">
        <v>223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50">
        <v>78</v>
      </c>
      <c r="B131" s="251" t="s">
        <v>627</v>
      </c>
      <c r="C131" s="260" t="s">
        <v>628</v>
      </c>
      <c r="D131" s="252" t="s">
        <v>263</v>
      </c>
      <c r="E131" s="253">
        <v>8</v>
      </c>
      <c r="F131" s="254"/>
      <c r="G131" s="255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12</v>
      </c>
      <c r="M131" s="231">
        <f>G131*(1+L131/100)</f>
        <v>0</v>
      </c>
      <c r="N131" s="230">
        <v>0.03</v>
      </c>
      <c r="O131" s="230">
        <f>ROUND(E131*N131,2)</f>
        <v>0.24</v>
      </c>
      <c r="P131" s="230">
        <v>0</v>
      </c>
      <c r="Q131" s="230">
        <f>ROUND(E131*P131,2)</f>
        <v>0</v>
      </c>
      <c r="R131" s="231"/>
      <c r="S131" s="231" t="s">
        <v>187</v>
      </c>
      <c r="T131" s="231" t="s">
        <v>181</v>
      </c>
      <c r="U131" s="231">
        <v>0</v>
      </c>
      <c r="V131" s="231">
        <f>ROUND(E131*U131,2)</f>
        <v>0</v>
      </c>
      <c r="W131" s="231"/>
      <c r="X131" s="231" t="s">
        <v>222</v>
      </c>
      <c r="Y131" s="231" t="s">
        <v>168</v>
      </c>
      <c r="Z131" s="210"/>
      <c r="AA131" s="210"/>
      <c r="AB131" s="210"/>
      <c r="AC131" s="210"/>
      <c r="AD131" s="210"/>
      <c r="AE131" s="210"/>
      <c r="AF131" s="210"/>
      <c r="AG131" s="210" t="s">
        <v>597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33.75" outlineLevel="1" x14ac:dyDescent="0.2">
      <c r="A132" s="244">
        <v>79</v>
      </c>
      <c r="B132" s="245" t="s">
        <v>629</v>
      </c>
      <c r="C132" s="258" t="s">
        <v>630</v>
      </c>
      <c r="D132" s="246" t="s">
        <v>263</v>
      </c>
      <c r="E132" s="247">
        <v>8</v>
      </c>
      <c r="F132" s="248"/>
      <c r="G132" s="249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12</v>
      </c>
      <c r="M132" s="231">
        <f>G132*(1+L132/100)</f>
        <v>0</v>
      </c>
      <c r="N132" s="230">
        <v>0</v>
      </c>
      <c r="O132" s="230">
        <f>ROUND(E132*N132,2)</f>
        <v>0</v>
      </c>
      <c r="P132" s="230">
        <v>0</v>
      </c>
      <c r="Q132" s="230">
        <f>ROUND(E132*P132,2)</f>
        <v>0</v>
      </c>
      <c r="R132" s="231"/>
      <c r="S132" s="231" t="s">
        <v>187</v>
      </c>
      <c r="T132" s="231" t="s">
        <v>181</v>
      </c>
      <c r="U132" s="231">
        <v>0.246</v>
      </c>
      <c r="V132" s="231">
        <f>ROUND(E132*U132,2)</f>
        <v>1.97</v>
      </c>
      <c r="W132" s="231"/>
      <c r="X132" s="231" t="s">
        <v>167</v>
      </c>
      <c r="Y132" s="231" t="s">
        <v>168</v>
      </c>
      <c r="Z132" s="210"/>
      <c r="AA132" s="210"/>
      <c r="AB132" s="210"/>
      <c r="AC132" s="210"/>
      <c r="AD132" s="210"/>
      <c r="AE132" s="210"/>
      <c r="AF132" s="210"/>
      <c r="AG132" s="210" t="s">
        <v>169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59" t="s">
        <v>631</v>
      </c>
      <c r="D133" s="233"/>
      <c r="E133" s="234">
        <v>8</v>
      </c>
      <c r="F133" s="231"/>
      <c r="G133" s="231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0"/>
      <c r="AA133" s="210"/>
      <c r="AB133" s="210"/>
      <c r="AC133" s="210"/>
      <c r="AD133" s="210"/>
      <c r="AE133" s="210"/>
      <c r="AF133" s="210"/>
      <c r="AG133" s="210" t="s">
        <v>171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1" x14ac:dyDescent="0.2">
      <c r="A134" s="250">
        <v>80</v>
      </c>
      <c r="B134" s="251" t="s">
        <v>632</v>
      </c>
      <c r="C134" s="260" t="s">
        <v>633</v>
      </c>
      <c r="D134" s="252" t="s">
        <v>263</v>
      </c>
      <c r="E134" s="253">
        <v>17</v>
      </c>
      <c r="F134" s="254"/>
      <c r="G134" s="255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12</v>
      </c>
      <c r="M134" s="231">
        <f>G134*(1+L134/100)</f>
        <v>0</v>
      </c>
      <c r="N134" s="230">
        <v>1E-3</v>
      </c>
      <c r="O134" s="230">
        <f>ROUND(E134*N134,2)</f>
        <v>0.02</v>
      </c>
      <c r="P134" s="230">
        <v>0</v>
      </c>
      <c r="Q134" s="230">
        <f>ROUND(E134*P134,2)</f>
        <v>0</v>
      </c>
      <c r="R134" s="231"/>
      <c r="S134" s="231" t="s">
        <v>187</v>
      </c>
      <c r="T134" s="231" t="s">
        <v>181</v>
      </c>
      <c r="U134" s="231">
        <v>0</v>
      </c>
      <c r="V134" s="231">
        <f>ROUND(E134*U134,2)</f>
        <v>0</v>
      </c>
      <c r="W134" s="231"/>
      <c r="X134" s="231" t="s">
        <v>222</v>
      </c>
      <c r="Y134" s="231" t="s">
        <v>168</v>
      </c>
      <c r="Z134" s="210"/>
      <c r="AA134" s="210"/>
      <c r="AB134" s="210"/>
      <c r="AC134" s="210"/>
      <c r="AD134" s="210"/>
      <c r="AE134" s="210"/>
      <c r="AF134" s="210"/>
      <c r="AG134" s="210" t="s">
        <v>597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ht="22.5" outlineLevel="1" x14ac:dyDescent="0.2">
      <c r="A135" s="250">
        <v>81</v>
      </c>
      <c r="B135" s="251" t="s">
        <v>634</v>
      </c>
      <c r="C135" s="260" t="s">
        <v>635</v>
      </c>
      <c r="D135" s="252" t="s">
        <v>263</v>
      </c>
      <c r="E135" s="253">
        <v>9</v>
      </c>
      <c r="F135" s="254"/>
      <c r="G135" s="255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12</v>
      </c>
      <c r="M135" s="231">
        <f>G135*(1+L135/100)</f>
        <v>0</v>
      </c>
      <c r="N135" s="230">
        <v>1.2999999999999999E-2</v>
      </c>
      <c r="O135" s="230">
        <f>ROUND(E135*N135,2)</f>
        <v>0.12</v>
      </c>
      <c r="P135" s="230">
        <v>0</v>
      </c>
      <c r="Q135" s="230">
        <f>ROUND(E135*P135,2)</f>
        <v>0</v>
      </c>
      <c r="R135" s="231"/>
      <c r="S135" s="231" t="s">
        <v>187</v>
      </c>
      <c r="T135" s="231" t="s">
        <v>181</v>
      </c>
      <c r="U135" s="231">
        <v>0</v>
      </c>
      <c r="V135" s="231">
        <f>ROUND(E135*U135,2)</f>
        <v>0</v>
      </c>
      <c r="W135" s="231"/>
      <c r="X135" s="231" t="s">
        <v>222</v>
      </c>
      <c r="Y135" s="231" t="s">
        <v>168</v>
      </c>
      <c r="Z135" s="210"/>
      <c r="AA135" s="210"/>
      <c r="AB135" s="210"/>
      <c r="AC135" s="210"/>
      <c r="AD135" s="210"/>
      <c r="AE135" s="210"/>
      <c r="AF135" s="210"/>
      <c r="AG135" s="210" t="s">
        <v>597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50">
        <v>82</v>
      </c>
      <c r="B136" s="251" t="s">
        <v>636</v>
      </c>
      <c r="C136" s="260" t="s">
        <v>637</v>
      </c>
      <c r="D136" s="252" t="s">
        <v>263</v>
      </c>
      <c r="E136" s="253">
        <v>8</v>
      </c>
      <c r="F136" s="254"/>
      <c r="G136" s="255">
        <f>ROUND(E136*F136,2)</f>
        <v>0</v>
      </c>
      <c r="H136" s="232"/>
      <c r="I136" s="231">
        <f>ROUND(E136*H136,2)</f>
        <v>0</v>
      </c>
      <c r="J136" s="232"/>
      <c r="K136" s="231">
        <f>ROUND(E136*J136,2)</f>
        <v>0</v>
      </c>
      <c r="L136" s="231">
        <v>12</v>
      </c>
      <c r="M136" s="231">
        <f>G136*(1+L136/100)</f>
        <v>0</v>
      </c>
      <c r="N136" s="230">
        <v>1.2999999999999999E-2</v>
      </c>
      <c r="O136" s="230">
        <f>ROUND(E136*N136,2)</f>
        <v>0.1</v>
      </c>
      <c r="P136" s="230">
        <v>0</v>
      </c>
      <c r="Q136" s="230">
        <f>ROUND(E136*P136,2)</f>
        <v>0</v>
      </c>
      <c r="R136" s="231"/>
      <c r="S136" s="231" t="s">
        <v>187</v>
      </c>
      <c r="T136" s="231" t="s">
        <v>181</v>
      </c>
      <c r="U136" s="231">
        <v>0</v>
      </c>
      <c r="V136" s="231">
        <f>ROUND(E136*U136,2)</f>
        <v>0</v>
      </c>
      <c r="W136" s="231"/>
      <c r="X136" s="231" t="s">
        <v>222</v>
      </c>
      <c r="Y136" s="231" t="s">
        <v>168</v>
      </c>
      <c r="Z136" s="210"/>
      <c r="AA136" s="210"/>
      <c r="AB136" s="210"/>
      <c r="AC136" s="210"/>
      <c r="AD136" s="210"/>
      <c r="AE136" s="210"/>
      <c r="AF136" s="210"/>
      <c r="AG136" s="210" t="s">
        <v>597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x14ac:dyDescent="0.2">
      <c r="A137" s="237" t="s">
        <v>161</v>
      </c>
      <c r="B137" s="238" t="s">
        <v>106</v>
      </c>
      <c r="C137" s="257" t="s">
        <v>107</v>
      </c>
      <c r="D137" s="239"/>
      <c r="E137" s="240"/>
      <c r="F137" s="241"/>
      <c r="G137" s="242">
        <f>SUMIF(AG138:AG140,"&lt;&gt;NOR",G138:G140)</f>
        <v>0</v>
      </c>
      <c r="H137" s="236"/>
      <c r="I137" s="236">
        <f>SUM(I138:I140)</f>
        <v>0</v>
      </c>
      <c r="J137" s="236"/>
      <c r="K137" s="236">
        <f>SUM(K138:K140)</f>
        <v>0</v>
      </c>
      <c r="L137" s="236"/>
      <c r="M137" s="236">
        <f>SUM(M138:M140)</f>
        <v>0</v>
      </c>
      <c r="N137" s="235"/>
      <c r="O137" s="235">
        <f>SUM(O138:O140)</f>
        <v>0.06</v>
      </c>
      <c r="P137" s="235"/>
      <c r="Q137" s="235">
        <f>SUM(Q138:Q140)</f>
        <v>0</v>
      </c>
      <c r="R137" s="236"/>
      <c r="S137" s="236"/>
      <c r="T137" s="236"/>
      <c r="U137" s="236"/>
      <c r="V137" s="236">
        <f>SUM(V138:V140)</f>
        <v>14.26</v>
      </c>
      <c r="W137" s="236"/>
      <c r="X137" s="236"/>
      <c r="Y137" s="236"/>
      <c r="AG137" t="s">
        <v>162</v>
      </c>
    </row>
    <row r="138" spans="1:60" ht="33.75" outlineLevel="1" x14ac:dyDescent="0.2">
      <c r="A138" s="250">
        <v>83</v>
      </c>
      <c r="B138" s="251" t="s">
        <v>638</v>
      </c>
      <c r="C138" s="260" t="s">
        <v>639</v>
      </c>
      <c r="D138" s="252" t="s">
        <v>263</v>
      </c>
      <c r="E138" s="253">
        <v>8</v>
      </c>
      <c r="F138" s="254"/>
      <c r="G138" s="255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12</v>
      </c>
      <c r="M138" s="231">
        <f>G138*(1+L138/100)</f>
        <v>0</v>
      </c>
      <c r="N138" s="230">
        <v>3.8999999999999999E-4</v>
      </c>
      <c r="O138" s="230">
        <f>ROUND(E138*N138,2)</f>
        <v>0</v>
      </c>
      <c r="P138" s="230">
        <v>0</v>
      </c>
      <c r="Q138" s="230">
        <f>ROUND(E138*P138,2)</f>
        <v>0</v>
      </c>
      <c r="R138" s="231"/>
      <c r="S138" s="231" t="s">
        <v>187</v>
      </c>
      <c r="T138" s="231" t="s">
        <v>181</v>
      </c>
      <c r="U138" s="231">
        <v>0</v>
      </c>
      <c r="V138" s="231">
        <f>ROUND(E138*U138,2)</f>
        <v>0</v>
      </c>
      <c r="W138" s="231"/>
      <c r="X138" s="231" t="s">
        <v>222</v>
      </c>
      <c r="Y138" s="231" t="s">
        <v>168</v>
      </c>
      <c r="Z138" s="210"/>
      <c r="AA138" s="210"/>
      <c r="AB138" s="210"/>
      <c r="AC138" s="210"/>
      <c r="AD138" s="210"/>
      <c r="AE138" s="210"/>
      <c r="AF138" s="210"/>
      <c r="AG138" s="210" t="s">
        <v>597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1" x14ac:dyDescent="0.2">
      <c r="A139" s="250">
        <v>84</v>
      </c>
      <c r="B139" s="251" t="s">
        <v>640</v>
      </c>
      <c r="C139" s="260" t="s">
        <v>641</v>
      </c>
      <c r="D139" s="252" t="s">
        <v>220</v>
      </c>
      <c r="E139" s="253">
        <v>5.9200000000000003E-2</v>
      </c>
      <c r="F139" s="254"/>
      <c r="G139" s="255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12</v>
      </c>
      <c r="M139" s="231">
        <f>G139*(1+L139/100)</f>
        <v>0</v>
      </c>
      <c r="N139" s="230">
        <v>0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187</v>
      </c>
      <c r="T139" s="231" t="s">
        <v>181</v>
      </c>
      <c r="U139" s="231">
        <v>1.7230000000000001</v>
      </c>
      <c r="V139" s="231">
        <f>ROUND(E139*U139,2)</f>
        <v>0.1</v>
      </c>
      <c r="W139" s="231"/>
      <c r="X139" s="231" t="s">
        <v>167</v>
      </c>
      <c r="Y139" s="231" t="s">
        <v>168</v>
      </c>
      <c r="Z139" s="210"/>
      <c r="AA139" s="210"/>
      <c r="AB139" s="210"/>
      <c r="AC139" s="210"/>
      <c r="AD139" s="210"/>
      <c r="AE139" s="210"/>
      <c r="AF139" s="210"/>
      <c r="AG139" s="210" t="s">
        <v>456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50">
        <v>85</v>
      </c>
      <c r="B140" s="251" t="s">
        <v>642</v>
      </c>
      <c r="C140" s="260" t="s">
        <v>643</v>
      </c>
      <c r="D140" s="252" t="s">
        <v>297</v>
      </c>
      <c r="E140" s="253">
        <v>8</v>
      </c>
      <c r="F140" s="254"/>
      <c r="G140" s="255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12</v>
      </c>
      <c r="M140" s="231">
        <f>G140*(1+L140/100)</f>
        <v>0</v>
      </c>
      <c r="N140" s="230">
        <v>7.0099999999999997E-3</v>
      </c>
      <c r="O140" s="230">
        <f>ROUND(E140*N140,2)</f>
        <v>0.06</v>
      </c>
      <c r="P140" s="230">
        <v>0</v>
      </c>
      <c r="Q140" s="230">
        <f>ROUND(E140*P140,2)</f>
        <v>0</v>
      </c>
      <c r="R140" s="231"/>
      <c r="S140" s="231" t="s">
        <v>187</v>
      </c>
      <c r="T140" s="231" t="s">
        <v>181</v>
      </c>
      <c r="U140" s="231">
        <v>1.77</v>
      </c>
      <c r="V140" s="231">
        <f>ROUND(E140*U140,2)</f>
        <v>14.16</v>
      </c>
      <c r="W140" s="231"/>
      <c r="X140" s="231" t="s">
        <v>167</v>
      </c>
      <c r="Y140" s="231" t="s">
        <v>168</v>
      </c>
      <c r="Z140" s="210"/>
      <c r="AA140" s="210"/>
      <c r="AB140" s="210"/>
      <c r="AC140" s="210"/>
      <c r="AD140" s="210"/>
      <c r="AE140" s="210"/>
      <c r="AF140" s="210"/>
      <c r="AG140" s="210" t="s">
        <v>456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x14ac:dyDescent="0.2">
      <c r="A141" s="237" t="s">
        <v>161</v>
      </c>
      <c r="B141" s="238" t="s">
        <v>108</v>
      </c>
      <c r="C141" s="257" t="s">
        <v>109</v>
      </c>
      <c r="D141" s="239"/>
      <c r="E141" s="240"/>
      <c r="F141" s="241"/>
      <c r="G141" s="242">
        <f>SUMIF(AG142:AG145,"&lt;&gt;NOR",G142:G145)</f>
        <v>0</v>
      </c>
      <c r="H141" s="236"/>
      <c r="I141" s="236">
        <f>SUM(I142:I145)</f>
        <v>0</v>
      </c>
      <c r="J141" s="236"/>
      <c r="K141" s="236">
        <f>SUM(K142:K145)</f>
        <v>0</v>
      </c>
      <c r="L141" s="236"/>
      <c r="M141" s="236">
        <f>SUM(M142:M145)</f>
        <v>0</v>
      </c>
      <c r="N141" s="235"/>
      <c r="O141" s="235">
        <f>SUM(O142:O145)</f>
        <v>0</v>
      </c>
      <c r="P141" s="235"/>
      <c r="Q141" s="235">
        <f>SUM(Q142:Q145)</f>
        <v>0</v>
      </c>
      <c r="R141" s="236"/>
      <c r="S141" s="236"/>
      <c r="T141" s="236"/>
      <c r="U141" s="236"/>
      <c r="V141" s="236">
        <f>SUM(V142:V145)</f>
        <v>0.67</v>
      </c>
      <c r="W141" s="236"/>
      <c r="X141" s="236"/>
      <c r="Y141" s="236"/>
      <c r="AG141" t="s">
        <v>162</v>
      </c>
    </row>
    <row r="142" spans="1:60" ht="45" outlineLevel="1" x14ac:dyDescent="0.2">
      <c r="A142" s="250">
        <v>86</v>
      </c>
      <c r="B142" s="251" t="s">
        <v>644</v>
      </c>
      <c r="C142" s="260" t="s">
        <v>645</v>
      </c>
      <c r="D142" s="252" t="s">
        <v>263</v>
      </c>
      <c r="E142" s="253">
        <v>8</v>
      </c>
      <c r="F142" s="254"/>
      <c r="G142" s="255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12</v>
      </c>
      <c r="M142" s="231">
        <f>G142*(1+L142/100)</f>
        <v>0</v>
      </c>
      <c r="N142" s="230">
        <v>2.0000000000000001E-4</v>
      </c>
      <c r="O142" s="230">
        <f>ROUND(E142*N142,2)</f>
        <v>0</v>
      </c>
      <c r="P142" s="230">
        <v>0</v>
      </c>
      <c r="Q142" s="230">
        <f>ROUND(E142*P142,2)</f>
        <v>0</v>
      </c>
      <c r="R142" s="231"/>
      <c r="S142" s="231" t="s">
        <v>187</v>
      </c>
      <c r="T142" s="231" t="s">
        <v>181</v>
      </c>
      <c r="U142" s="231">
        <v>0</v>
      </c>
      <c r="V142" s="231">
        <f>ROUND(E142*U142,2)</f>
        <v>0</v>
      </c>
      <c r="W142" s="231"/>
      <c r="X142" s="231" t="s">
        <v>222</v>
      </c>
      <c r="Y142" s="231" t="s">
        <v>168</v>
      </c>
      <c r="Z142" s="210"/>
      <c r="AA142" s="210"/>
      <c r="AB142" s="210"/>
      <c r="AC142" s="210"/>
      <c r="AD142" s="210"/>
      <c r="AE142" s="210"/>
      <c r="AF142" s="210"/>
      <c r="AG142" s="210" t="s">
        <v>223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ht="22.5" outlineLevel="1" x14ac:dyDescent="0.2">
      <c r="A143" s="250">
        <v>87</v>
      </c>
      <c r="B143" s="251" t="s">
        <v>646</v>
      </c>
      <c r="C143" s="260" t="s">
        <v>647</v>
      </c>
      <c r="D143" s="252" t="s">
        <v>263</v>
      </c>
      <c r="E143" s="253">
        <v>8</v>
      </c>
      <c r="F143" s="254"/>
      <c r="G143" s="255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12</v>
      </c>
      <c r="M143" s="231">
        <f>G143*(1+L143/100)</f>
        <v>0</v>
      </c>
      <c r="N143" s="230">
        <v>1.3999999999999999E-4</v>
      </c>
      <c r="O143" s="230">
        <f>ROUND(E143*N143,2)</f>
        <v>0</v>
      </c>
      <c r="P143" s="230">
        <v>0</v>
      </c>
      <c r="Q143" s="230">
        <f>ROUND(E143*P143,2)</f>
        <v>0</v>
      </c>
      <c r="R143" s="231"/>
      <c r="S143" s="231" t="s">
        <v>187</v>
      </c>
      <c r="T143" s="231" t="s">
        <v>181</v>
      </c>
      <c r="U143" s="231">
        <v>0</v>
      </c>
      <c r="V143" s="231">
        <f>ROUND(E143*U143,2)</f>
        <v>0</v>
      </c>
      <c r="W143" s="231"/>
      <c r="X143" s="231" t="s">
        <v>222</v>
      </c>
      <c r="Y143" s="231" t="s">
        <v>168</v>
      </c>
      <c r="Z143" s="210"/>
      <c r="AA143" s="210"/>
      <c r="AB143" s="210"/>
      <c r="AC143" s="210"/>
      <c r="AD143" s="210"/>
      <c r="AE143" s="210"/>
      <c r="AF143" s="210"/>
      <c r="AG143" s="210" t="s">
        <v>223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22.5" outlineLevel="1" x14ac:dyDescent="0.2">
      <c r="A144" s="250">
        <v>88</v>
      </c>
      <c r="B144" s="251" t="s">
        <v>648</v>
      </c>
      <c r="C144" s="260" t="s">
        <v>649</v>
      </c>
      <c r="D144" s="252" t="s">
        <v>263</v>
      </c>
      <c r="E144" s="253">
        <v>8</v>
      </c>
      <c r="F144" s="254"/>
      <c r="G144" s="255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12</v>
      </c>
      <c r="M144" s="231">
        <f>G144*(1+L144/100)</f>
        <v>0</v>
      </c>
      <c r="N144" s="230">
        <v>2.3000000000000001E-4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187</v>
      </c>
      <c r="T144" s="231" t="s">
        <v>181</v>
      </c>
      <c r="U144" s="231">
        <v>8.2000000000000003E-2</v>
      </c>
      <c r="V144" s="231">
        <f>ROUND(E144*U144,2)</f>
        <v>0.66</v>
      </c>
      <c r="W144" s="231"/>
      <c r="X144" s="231" t="s">
        <v>167</v>
      </c>
      <c r="Y144" s="231" t="s">
        <v>168</v>
      </c>
      <c r="Z144" s="210"/>
      <c r="AA144" s="210"/>
      <c r="AB144" s="210"/>
      <c r="AC144" s="210"/>
      <c r="AD144" s="210"/>
      <c r="AE144" s="210"/>
      <c r="AF144" s="210"/>
      <c r="AG144" s="210" t="s">
        <v>169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50">
        <v>89</v>
      </c>
      <c r="B145" s="251" t="s">
        <v>650</v>
      </c>
      <c r="C145" s="260" t="s">
        <v>651</v>
      </c>
      <c r="D145" s="252" t="s">
        <v>220</v>
      </c>
      <c r="E145" s="253">
        <v>4.5599999999999998E-3</v>
      </c>
      <c r="F145" s="254"/>
      <c r="G145" s="255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12</v>
      </c>
      <c r="M145" s="231">
        <f>G145*(1+L145/100)</f>
        <v>0</v>
      </c>
      <c r="N145" s="230">
        <v>0</v>
      </c>
      <c r="O145" s="230">
        <f>ROUND(E145*N145,2)</f>
        <v>0</v>
      </c>
      <c r="P145" s="230">
        <v>0</v>
      </c>
      <c r="Q145" s="230">
        <f>ROUND(E145*P145,2)</f>
        <v>0</v>
      </c>
      <c r="R145" s="231"/>
      <c r="S145" s="231" t="s">
        <v>187</v>
      </c>
      <c r="T145" s="231" t="s">
        <v>181</v>
      </c>
      <c r="U145" s="231">
        <v>2.351</v>
      </c>
      <c r="V145" s="231">
        <f>ROUND(E145*U145,2)</f>
        <v>0.01</v>
      </c>
      <c r="W145" s="231"/>
      <c r="X145" s="231" t="s">
        <v>167</v>
      </c>
      <c r="Y145" s="231" t="s">
        <v>168</v>
      </c>
      <c r="Z145" s="210"/>
      <c r="AA145" s="210"/>
      <c r="AB145" s="210"/>
      <c r="AC145" s="210"/>
      <c r="AD145" s="210"/>
      <c r="AE145" s="210"/>
      <c r="AF145" s="210"/>
      <c r="AG145" s="210" t="s">
        <v>456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x14ac:dyDescent="0.2">
      <c r="A146" s="237" t="s">
        <v>161</v>
      </c>
      <c r="B146" s="238" t="s">
        <v>110</v>
      </c>
      <c r="C146" s="257" t="s">
        <v>111</v>
      </c>
      <c r="D146" s="239"/>
      <c r="E146" s="240"/>
      <c r="F146" s="241"/>
      <c r="G146" s="242">
        <f>SUMIF(AG147:AG154,"&lt;&gt;NOR",G147:G154)</f>
        <v>0</v>
      </c>
      <c r="H146" s="236"/>
      <c r="I146" s="236">
        <f>SUM(I147:I154)</f>
        <v>0</v>
      </c>
      <c r="J146" s="236"/>
      <c r="K146" s="236">
        <f>SUM(K147:K154)</f>
        <v>0</v>
      </c>
      <c r="L146" s="236"/>
      <c r="M146" s="236">
        <f>SUM(M147:M154)</f>
        <v>0</v>
      </c>
      <c r="N146" s="235"/>
      <c r="O146" s="235">
        <f>SUM(O147:O154)</f>
        <v>0.06</v>
      </c>
      <c r="P146" s="235"/>
      <c r="Q146" s="235">
        <f>SUM(Q147:Q154)</f>
        <v>0</v>
      </c>
      <c r="R146" s="236"/>
      <c r="S146" s="236"/>
      <c r="T146" s="236"/>
      <c r="U146" s="236"/>
      <c r="V146" s="236">
        <f>SUM(V147:V154)</f>
        <v>38.5</v>
      </c>
      <c r="W146" s="236"/>
      <c r="X146" s="236"/>
      <c r="Y146" s="236"/>
      <c r="AG146" t="s">
        <v>162</v>
      </c>
    </row>
    <row r="147" spans="1:60" ht="22.5" outlineLevel="1" x14ac:dyDescent="0.2">
      <c r="A147" s="250">
        <v>90</v>
      </c>
      <c r="B147" s="251" t="s">
        <v>652</v>
      </c>
      <c r="C147" s="260" t="s">
        <v>653</v>
      </c>
      <c r="D147" s="252" t="s">
        <v>263</v>
      </c>
      <c r="E147" s="253">
        <v>8</v>
      </c>
      <c r="F147" s="254"/>
      <c r="G147" s="255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12</v>
      </c>
      <c r="M147" s="231">
        <f>G147*(1+L147/100)</f>
        <v>0</v>
      </c>
      <c r="N147" s="230">
        <v>0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187</v>
      </c>
      <c r="T147" s="231" t="s">
        <v>181</v>
      </c>
      <c r="U147" s="231">
        <v>0.86799999999999999</v>
      </c>
      <c r="V147" s="231">
        <f>ROUND(E147*U147,2)</f>
        <v>6.94</v>
      </c>
      <c r="W147" s="231"/>
      <c r="X147" s="231" t="s">
        <v>167</v>
      </c>
      <c r="Y147" s="231" t="s">
        <v>168</v>
      </c>
      <c r="Z147" s="210"/>
      <c r="AA147" s="210"/>
      <c r="AB147" s="210"/>
      <c r="AC147" s="210"/>
      <c r="AD147" s="210"/>
      <c r="AE147" s="210"/>
      <c r="AF147" s="210"/>
      <c r="AG147" s="210" t="s">
        <v>169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44">
        <v>91</v>
      </c>
      <c r="B148" s="245" t="s">
        <v>654</v>
      </c>
      <c r="C148" s="258" t="s">
        <v>655</v>
      </c>
      <c r="D148" s="246" t="s">
        <v>263</v>
      </c>
      <c r="E148" s="247">
        <v>8</v>
      </c>
      <c r="F148" s="248"/>
      <c r="G148" s="249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12</v>
      </c>
      <c r="M148" s="231">
        <f>G148*(1+L148/100)</f>
        <v>0</v>
      </c>
      <c r="N148" s="230">
        <v>0</v>
      </c>
      <c r="O148" s="230">
        <f>ROUND(E148*N148,2)</f>
        <v>0</v>
      </c>
      <c r="P148" s="230">
        <v>0</v>
      </c>
      <c r="Q148" s="230">
        <f>ROUND(E148*P148,2)</f>
        <v>0</v>
      </c>
      <c r="R148" s="231"/>
      <c r="S148" s="231" t="s">
        <v>187</v>
      </c>
      <c r="T148" s="231" t="s">
        <v>181</v>
      </c>
      <c r="U148" s="231">
        <v>6.2E-2</v>
      </c>
      <c r="V148" s="231">
        <f>ROUND(E148*U148,2)</f>
        <v>0.5</v>
      </c>
      <c r="W148" s="231"/>
      <c r="X148" s="231" t="s">
        <v>167</v>
      </c>
      <c r="Y148" s="231" t="s">
        <v>168</v>
      </c>
      <c r="Z148" s="210"/>
      <c r="AA148" s="210"/>
      <c r="AB148" s="210"/>
      <c r="AC148" s="210"/>
      <c r="AD148" s="210"/>
      <c r="AE148" s="210"/>
      <c r="AF148" s="210"/>
      <c r="AG148" s="210" t="s">
        <v>169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27"/>
      <c r="B149" s="228"/>
      <c r="C149" s="259" t="s">
        <v>656</v>
      </c>
      <c r="D149" s="233"/>
      <c r="E149" s="234">
        <v>8</v>
      </c>
      <c r="F149" s="231"/>
      <c r="G149" s="231"/>
      <c r="H149" s="231"/>
      <c r="I149" s="231"/>
      <c r="J149" s="231"/>
      <c r="K149" s="231"/>
      <c r="L149" s="231"/>
      <c r="M149" s="231"/>
      <c r="N149" s="230"/>
      <c r="O149" s="230"/>
      <c r="P149" s="230"/>
      <c r="Q149" s="230"/>
      <c r="R149" s="231"/>
      <c r="S149" s="231"/>
      <c r="T149" s="231"/>
      <c r="U149" s="231"/>
      <c r="V149" s="231"/>
      <c r="W149" s="231"/>
      <c r="X149" s="231"/>
      <c r="Y149" s="231"/>
      <c r="Z149" s="210"/>
      <c r="AA149" s="210"/>
      <c r="AB149" s="210"/>
      <c r="AC149" s="210"/>
      <c r="AD149" s="210"/>
      <c r="AE149" s="210"/>
      <c r="AF149" s="210"/>
      <c r="AG149" s="210" t="s">
        <v>171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50">
        <v>92</v>
      </c>
      <c r="B150" s="251" t="s">
        <v>657</v>
      </c>
      <c r="C150" s="260" t="s">
        <v>658</v>
      </c>
      <c r="D150" s="252" t="s">
        <v>165</v>
      </c>
      <c r="E150" s="253">
        <v>85</v>
      </c>
      <c r="F150" s="254"/>
      <c r="G150" s="255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12</v>
      </c>
      <c r="M150" s="231">
        <f>G150*(1+L150/100)</f>
        <v>0</v>
      </c>
      <c r="N150" s="230">
        <v>0</v>
      </c>
      <c r="O150" s="230">
        <f>ROUND(E150*N150,2)</f>
        <v>0</v>
      </c>
      <c r="P150" s="230">
        <v>0</v>
      </c>
      <c r="Q150" s="230">
        <f>ROUND(E150*P150,2)</f>
        <v>0</v>
      </c>
      <c r="R150" s="231"/>
      <c r="S150" s="231" t="s">
        <v>187</v>
      </c>
      <c r="T150" s="231" t="s">
        <v>181</v>
      </c>
      <c r="U150" s="231">
        <v>3.1E-2</v>
      </c>
      <c r="V150" s="231">
        <f>ROUND(E150*U150,2)</f>
        <v>2.64</v>
      </c>
      <c r="W150" s="231"/>
      <c r="X150" s="231" t="s">
        <v>167</v>
      </c>
      <c r="Y150" s="231" t="s">
        <v>168</v>
      </c>
      <c r="Z150" s="210"/>
      <c r="AA150" s="210"/>
      <c r="AB150" s="210"/>
      <c r="AC150" s="210"/>
      <c r="AD150" s="210"/>
      <c r="AE150" s="210"/>
      <c r="AF150" s="210"/>
      <c r="AG150" s="210" t="s">
        <v>169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50">
        <v>93</v>
      </c>
      <c r="B151" s="251" t="s">
        <v>659</v>
      </c>
      <c r="C151" s="260" t="s">
        <v>660</v>
      </c>
      <c r="D151" s="252" t="s">
        <v>165</v>
      </c>
      <c r="E151" s="253">
        <v>85</v>
      </c>
      <c r="F151" s="254"/>
      <c r="G151" s="255">
        <f>ROUND(E151*F151,2)</f>
        <v>0</v>
      </c>
      <c r="H151" s="232"/>
      <c r="I151" s="231">
        <f>ROUND(E151*H151,2)</f>
        <v>0</v>
      </c>
      <c r="J151" s="232"/>
      <c r="K151" s="231">
        <f>ROUND(E151*J151,2)</f>
        <v>0</v>
      </c>
      <c r="L151" s="231">
        <v>12</v>
      </c>
      <c r="M151" s="231">
        <f>G151*(1+L151/100)</f>
        <v>0</v>
      </c>
      <c r="N151" s="230">
        <v>0</v>
      </c>
      <c r="O151" s="230">
        <f>ROUND(E151*N151,2)</f>
        <v>0</v>
      </c>
      <c r="P151" s="230">
        <v>0</v>
      </c>
      <c r="Q151" s="230">
        <f>ROUND(E151*P151,2)</f>
        <v>0</v>
      </c>
      <c r="R151" s="231"/>
      <c r="S151" s="231" t="s">
        <v>187</v>
      </c>
      <c r="T151" s="231" t="s">
        <v>181</v>
      </c>
      <c r="U151" s="231">
        <v>5.1999999999999998E-2</v>
      </c>
      <c r="V151" s="231">
        <f>ROUND(E151*U151,2)</f>
        <v>4.42</v>
      </c>
      <c r="W151" s="231"/>
      <c r="X151" s="231" t="s">
        <v>167</v>
      </c>
      <c r="Y151" s="231" t="s">
        <v>168</v>
      </c>
      <c r="Z151" s="210"/>
      <c r="AA151" s="210"/>
      <c r="AB151" s="210"/>
      <c r="AC151" s="210"/>
      <c r="AD151" s="210"/>
      <c r="AE151" s="210"/>
      <c r="AF151" s="210"/>
      <c r="AG151" s="210" t="s">
        <v>169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50">
        <v>94</v>
      </c>
      <c r="B152" s="251" t="s">
        <v>661</v>
      </c>
      <c r="C152" s="260" t="s">
        <v>662</v>
      </c>
      <c r="D152" s="252" t="s">
        <v>286</v>
      </c>
      <c r="E152" s="253">
        <v>24</v>
      </c>
      <c r="F152" s="254"/>
      <c r="G152" s="255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12</v>
      </c>
      <c r="M152" s="231">
        <f>G152*(1+L152/100)</f>
        <v>0</v>
      </c>
      <c r="N152" s="230">
        <v>0</v>
      </c>
      <c r="O152" s="230">
        <f>ROUND(E152*N152,2)</f>
        <v>0</v>
      </c>
      <c r="P152" s="230">
        <v>0</v>
      </c>
      <c r="Q152" s="230">
        <f>ROUND(E152*P152,2)</f>
        <v>0</v>
      </c>
      <c r="R152" s="231"/>
      <c r="S152" s="231" t="s">
        <v>187</v>
      </c>
      <c r="T152" s="231" t="s">
        <v>181</v>
      </c>
      <c r="U152" s="231">
        <v>1</v>
      </c>
      <c r="V152" s="231">
        <f>ROUND(E152*U152,2)</f>
        <v>24</v>
      </c>
      <c r="W152" s="231"/>
      <c r="X152" s="231" t="s">
        <v>288</v>
      </c>
      <c r="Y152" s="231" t="s">
        <v>168</v>
      </c>
      <c r="Z152" s="210"/>
      <c r="AA152" s="210"/>
      <c r="AB152" s="210"/>
      <c r="AC152" s="210"/>
      <c r="AD152" s="210"/>
      <c r="AE152" s="210"/>
      <c r="AF152" s="210"/>
      <c r="AG152" s="210" t="s">
        <v>289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50">
        <v>95</v>
      </c>
      <c r="B153" s="251" t="s">
        <v>663</v>
      </c>
      <c r="C153" s="260" t="s">
        <v>664</v>
      </c>
      <c r="D153" s="252" t="s">
        <v>0</v>
      </c>
      <c r="E153" s="253">
        <v>559.755</v>
      </c>
      <c r="F153" s="254"/>
      <c r="G153" s="255">
        <f>ROUND(E153*F153,2)</f>
        <v>0</v>
      </c>
      <c r="H153" s="232"/>
      <c r="I153" s="231">
        <f>ROUND(E153*H153,2)</f>
        <v>0</v>
      </c>
      <c r="J153" s="232"/>
      <c r="K153" s="231">
        <f>ROUND(E153*J153,2)</f>
        <v>0</v>
      </c>
      <c r="L153" s="231">
        <v>12</v>
      </c>
      <c r="M153" s="231">
        <f>G153*(1+L153/100)</f>
        <v>0</v>
      </c>
      <c r="N153" s="230">
        <v>0</v>
      </c>
      <c r="O153" s="230">
        <f>ROUND(E153*N153,2)</f>
        <v>0</v>
      </c>
      <c r="P153" s="230">
        <v>0</v>
      </c>
      <c r="Q153" s="230">
        <f>ROUND(E153*P153,2)</f>
        <v>0</v>
      </c>
      <c r="R153" s="231"/>
      <c r="S153" s="231" t="s">
        <v>187</v>
      </c>
      <c r="T153" s="231" t="s">
        <v>181</v>
      </c>
      <c r="U153" s="231">
        <v>0</v>
      </c>
      <c r="V153" s="231">
        <f>ROUND(E153*U153,2)</f>
        <v>0</v>
      </c>
      <c r="W153" s="231"/>
      <c r="X153" s="231" t="s">
        <v>167</v>
      </c>
      <c r="Y153" s="231" t="s">
        <v>168</v>
      </c>
      <c r="Z153" s="210"/>
      <c r="AA153" s="210"/>
      <c r="AB153" s="210"/>
      <c r="AC153" s="210"/>
      <c r="AD153" s="210"/>
      <c r="AE153" s="210"/>
      <c r="AF153" s="210"/>
      <c r="AG153" s="210" t="s">
        <v>169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50">
        <v>96</v>
      </c>
      <c r="B154" s="251" t="s">
        <v>665</v>
      </c>
      <c r="C154" s="260" t="s">
        <v>666</v>
      </c>
      <c r="D154" s="252" t="s">
        <v>263</v>
      </c>
      <c r="E154" s="253">
        <v>8</v>
      </c>
      <c r="F154" s="254"/>
      <c r="G154" s="255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12</v>
      </c>
      <c r="M154" s="231">
        <f>G154*(1+L154/100)</f>
        <v>0</v>
      </c>
      <c r="N154" s="230">
        <v>7.0000000000000001E-3</v>
      </c>
      <c r="O154" s="230">
        <f>ROUND(E154*N154,2)</f>
        <v>0.06</v>
      </c>
      <c r="P154" s="230">
        <v>0</v>
      </c>
      <c r="Q154" s="230">
        <f>ROUND(E154*P154,2)</f>
        <v>0</v>
      </c>
      <c r="R154" s="231"/>
      <c r="S154" s="231" t="s">
        <v>187</v>
      </c>
      <c r="T154" s="231" t="s">
        <v>181</v>
      </c>
      <c r="U154" s="231">
        <v>0</v>
      </c>
      <c r="V154" s="231">
        <f>ROUND(E154*U154,2)</f>
        <v>0</v>
      </c>
      <c r="W154" s="231"/>
      <c r="X154" s="231" t="s">
        <v>222</v>
      </c>
      <c r="Y154" s="231" t="s">
        <v>168</v>
      </c>
      <c r="Z154" s="210"/>
      <c r="AA154" s="210"/>
      <c r="AB154" s="210"/>
      <c r="AC154" s="210"/>
      <c r="AD154" s="210"/>
      <c r="AE154" s="210"/>
      <c r="AF154" s="210"/>
      <c r="AG154" s="210" t="s">
        <v>223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x14ac:dyDescent="0.2">
      <c r="A155" s="237" t="s">
        <v>161</v>
      </c>
      <c r="B155" s="238" t="s">
        <v>114</v>
      </c>
      <c r="C155" s="257" t="s">
        <v>115</v>
      </c>
      <c r="D155" s="239"/>
      <c r="E155" s="240"/>
      <c r="F155" s="241"/>
      <c r="G155" s="242">
        <f>SUMIF(AG156:AG162,"&lt;&gt;NOR",G156:G162)</f>
        <v>0</v>
      </c>
      <c r="H155" s="236"/>
      <c r="I155" s="236">
        <f>SUM(I156:I162)</f>
        <v>0</v>
      </c>
      <c r="J155" s="236"/>
      <c r="K155" s="236">
        <f>SUM(K156:K162)</f>
        <v>0</v>
      </c>
      <c r="L155" s="236"/>
      <c r="M155" s="236">
        <f>SUM(M156:M162)</f>
        <v>0</v>
      </c>
      <c r="N155" s="235"/>
      <c r="O155" s="235">
        <f>SUM(O156:O162)</f>
        <v>0.05</v>
      </c>
      <c r="P155" s="235"/>
      <c r="Q155" s="235">
        <f>SUM(Q156:Q162)</f>
        <v>0</v>
      </c>
      <c r="R155" s="236"/>
      <c r="S155" s="236"/>
      <c r="T155" s="236"/>
      <c r="U155" s="236"/>
      <c r="V155" s="236">
        <f>SUM(V156:V162)</f>
        <v>20.63</v>
      </c>
      <c r="W155" s="236"/>
      <c r="X155" s="236"/>
      <c r="Y155" s="236"/>
      <c r="AG155" t="s">
        <v>162</v>
      </c>
    </row>
    <row r="156" spans="1:60" outlineLevel="1" x14ac:dyDescent="0.2">
      <c r="A156" s="244">
        <v>97</v>
      </c>
      <c r="B156" s="245" t="s">
        <v>667</v>
      </c>
      <c r="C156" s="258" t="s">
        <v>668</v>
      </c>
      <c r="D156" s="246" t="s">
        <v>669</v>
      </c>
      <c r="E156" s="247">
        <v>47.75</v>
      </c>
      <c r="F156" s="248"/>
      <c r="G156" s="249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12</v>
      </c>
      <c r="M156" s="231">
        <f>G156*(1+L156/100)</f>
        <v>0</v>
      </c>
      <c r="N156" s="230">
        <v>1E-3</v>
      </c>
      <c r="O156" s="230">
        <f>ROUND(E156*N156,2)</f>
        <v>0.05</v>
      </c>
      <c r="P156" s="230">
        <v>0</v>
      </c>
      <c r="Q156" s="230">
        <f>ROUND(E156*P156,2)</f>
        <v>0</v>
      </c>
      <c r="R156" s="231"/>
      <c r="S156" s="231" t="s">
        <v>187</v>
      </c>
      <c r="T156" s="231" t="s">
        <v>181</v>
      </c>
      <c r="U156" s="231">
        <v>0</v>
      </c>
      <c r="V156" s="231">
        <f>ROUND(E156*U156,2)</f>
        <v>0</v>
      </c>
      <c r="W156" s="231"/>
      <c r="X156" s="231" t="s">
        <v>222</v>
      </c>
      <c r="Y156" s="231" t="s">
        <v>168</v>
      </c>
      <c r="Z156" s="210"/>
      <c r="AA156" s="210"/>
      <c r="AB156" s="210"/>
      <c r="AC156" s="210"/>
      <c r="AD156" s="210"/>
      <c r="AE156" s="210"/>
      <c r="AF156" s="210"/>
      <c r="AG156" s="210" t="s">
        <v>597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27"/>
      <c r="B157" s="228"/>
      <c r="C157" s="259" t="s">
        <v>670</v>
      </c>
      <c r="D157" s="233"/>
      <c r="E157" s="234">
        <v>47.75</v>
      </c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0"/>
      <c r="AA157" s="210"/>
      <c r="AB157" s="210"/>
      <c r="AC157" s="210"/>
      <c r="AD157" s="210"/>
      <c r="AE157" s="210"/>
      <c r="AF157" s="210"/>
      <c r="AG157" s="210" t="s">
        <v>171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1" x14ac:dyDescent="0.2">
      <c r="A158" s="250">
        <v>98</v>
      </c>
      <c r="B158" s="251" t="s">
        <v>671</v>
      </c>
      <c r="C158" s="260" t="s">
        <v>672</v>
      </c>
      <c r="D158" s="252" t="s">
        <v>175</v>
      </c>
      <c r="E158" s="253">
        <v>4</v>
      </c>
      <c r="F158" s="254"/>
      <c r="G158" s="255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12</v>
      </c>
      <c r="M158" s="231">
        <f>G158*(1+L158/100)</f>
        <v>0</v>
      </c>
      <c r="N158" s="230">
        <v>0</v>
      </c>
      <c r="O158" s="230">
        <f>ROUND(E158*N158,2)</f>
        <v>0</v>
      </c>
      <c r="P158" s="230">
        <v>0</v>
      </c>
      <c r="Q158" s="230">
        <f>ROUND(E158*P158,2)</f>
        <v>0</v>
      </c>
      <c r="R158" s="231"/>
      <c r="S158" s="231" t="s">
        <v>187</v>
      </c>
      <c r="T158" s="231" t="s">
        <v>181</v>
      </c>
      <c r="U158" s="231">
        <v>1.15E-2</v>
      </c>
      <c r="V158" s="231">
        <f>ROUND(E158*U158,2)</f>
        <v>0.05</v>
      </c>
      <c r="W158" s="231"/>
      <c r="X158" s="231" t="s">
        <v>167</v>
      </c>
      <c r="Y158" s="231" t="s">
        <v>168</v>
      </c>
      <c r="Z158" s="210"/>
      <c r="AA158" s="210"/>
      <c r="AB158" s="210"/>
      <c r="AC158" s="210"/>
      <c r="AD158" s="210"/>
      <c r="AE158" s="210"/>
      <c r="AF158" s="210"/>
      <c r="AG158" s="210" t="s">
        <v>169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1" x14ac:dyDescent="0.2">
      <c r="A159" s="250">
        <v>99</v>
      </c>
      <c r="B159" s="251" t="s">
        <v>673</v>
      </c>
      <c r="C159" s="260" t="s">
        <v>674</v>
      </c>
      <c r="D159" s="252" t="s">
        <v>175</v>
      </c>
      <c r="E159" s="253">
        <v>8</v>
      </c>
      <c r="F159" s="254"/>
      <c r="G159" s="255">
        <f>ROUND(E159*F159,2)</f>
        <v>0</v>
      </c>
      <c r="H159" s="232"/>
      <c r="I159" s="231">
        <f>ROUND(E159*H159,2)</f>
        <v>0</v>
      </c>
      <c r="J159" s="232"/>
      <c r="K159" s="231">
        <f>ROUND(E159*J159,2)</f>
        <v>0</v>
      </c>
      <c r="L159" s="231">
        <v>12</v>
      </c>
      <c r="M159" s="231">
        <f>G159*(1+L159/100)</f>
        <v>0</v>
      </c>
      <c r="N159" s="230">
        <v>0</v>
      </c>
      <c r="O159" s="230">
        <f>ROUND(E159*N159,2)</f>
        <v>0</v>
      </c>
      <c r="P159" s="230">
        <v>0</v>
      </c>
      <c r="Q159" s="230">
        <f>ROUND(E159*P159,2)</f>
        <v>0</v>
      </c>
      <c r="R159" s="231"/>
      <c r="S159" s="231" t="s">
        <v>187</v>
      </c>
      <c r="T159" s="231" t="s">
        <v>181</v>
      </c>
      <c r="U159" s="231">
        <v>1.15E-2</v>
      </c>
      <c r="V159" s="231">
        <f>ROUND(E159*U159,2)</f>
        <v>0.09</v>
      </c>
      <c r="W159" s="231"/>
      <c r="X159" s="231" t="s">
        <v>167</v>
      </c>
      <c r="Y159" s="231" t="s">
        <v>168</v>
      </c>
      <c r="Z159" s="210"/>
      <c r="AA159" s="210"/>
      <c r="AB159" s="210"/>
      <c r="AC159" s="210"/>
      <c r="AD159" s="210"/>
      <c r="AE159" s="210"/>
      <c r="AF159" s="210"/>
      <c r="AG159" s="210" t="s">
        <v>169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1" x14ac:dyDescent="0.2">
      <c r="A160" s="244">
        <v>100</v>
      </c>
      <c r="B160" s="245" t="s">
        <v>675</v>
      </c>
      <c r="C160" s="258" t="s">
        <v>676</v>
      </c>
      <c r="D160" s="246" t="s">
        <v>669</v>
      </c>
      <c r="E160" s="247">
        <v>47.75</v>
      </c>
      <c r="F160" s="248"/>
      <c r="G160" s="249">
        <f>ROUND(E160*F160,2)</f>
        <v>0</v>
      </c>
      <c r="H160" s="232"/>
      <c r="I160" s="231">
        <f>ROUND(E160*H160,2)</f>
        <v>0</v>
      </c>
      <c r="J160" s="232"/>
      <c r="K160" s="231">
        <f>ROUND(E160*J160,2)</f>
        <v>0</v>
      </c>
      <c r="L160" s="231">
        <v>12</v>
      </c>
      <c r="M160" s="231">
        <f>G160*(1+L160/100)</f>
        <v>0</v>
      </c>
      <c r="N160" s="230">
        <v>6.0000000000000002E-5</v>
      </c>
      <c r="O160" s="230">
        <f>ROUND(E160*N160,2)</f>
        <v>0</v>
      </c>
      <c r="P160" s="230">
        <v>0</v>
      </c>
      <c r="Q160" s="230">
        <f>ROUND(E160*P160,2)</f>
        <v>0</v>
      </c>
      <c r="R160" s="231"/>
      <c r="S160" s="231" t="s">
        <v>187</v>
      </c>
      <c r="T160" s="231" t="s">
        <v>181</v>
      </c>
      <c r="U160" s="231">
        <v>0.42599999999999999</v>
      </c>
      <c r="V160" s="231">
        <f>ROUND(E160*U160,2)</f>
        <v>20.34</v>
      </c>
      <c r="W160" s="231"/>
      <c r="X160" s="231" t="s">
        <v>167</v>
      </c>
      <c r="Y160" s="231" t="s">
        <v>168</v>
      </c>
      <c r="Z160" s="210"/>
      <c r="AA160" s="210"/>
      <c r="AB160" s="210"/>
      <c r="AC160" s="210"/>
      <c r="AD160" s="210"/>
      <c r="AE160" s="210"/>
      <c r="AF160" s="210"/>
      <c r="AG160" s="210" t="s">
        <v>456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9" t="s">
        <v>677</v>
      </c>
      <c r="D161" s="233"/>
      <c r="E161" s="234">
        <v>47.75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171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50">
        <v>101</v>
      </c>
      <c r="B162" s="251" t="s">
        <v>678</v>
      </c>
      <c r="C162" s="260" t="s">
        <v>679</v>
      </c>
      <c r="D162" s="252" t="s">
        <v>220</v>
      </c>
      <c r="E162" s="253">
        <v>5.0619999999999998E-2</v>
      </c>
      <c r="F162" s="254"/>
      <c r="G162" s="255">
        <f>ROUND(E162*F162,2)</f>
        <v>0</v>
      </c>
      <c r="H162" s="232"/>
      <c r="I162" s="231">
        <f>ROUND(E162*H162,2)</f>
        <v>0</v>
      </c>
      <c r="J162" s="232"/>
      <c r="K162" s="231">
        <f>ROUND(E162*J162,2)</f>
        <v>0</v>
      </c>
      <c r="L162" s="231">
        <v>12</v>
      </c>
      <c r="M162" s="231">
        <f>G162*(1+L162/100)</f>
        <v>0</v>
      </c>
      <c r="N162" s="230">
        <v>0</v>
      </c>
      <c r="O162" s="230">
        <f>ROUND(E162*N162,2)</f>
        <v>0</v>
      </c>
      <c r="P162" s="230">
        <v>0</v>
      </c>
      <c r="Q162" s="230">
        <f>ROUND(E162*P162,2)</f>
        <v>0</v>
      </c>
      <c r="R162" s="231"/>
      <c r="S162" s="231" t="s">
        <v>187</v>
      </c>
      <c r="T162" s="231" t="s">
        <v>181</v>
      </c>
      <c r="U162" s="231">
        <v>3.0059999999999998</v>
      </c>
      <c r="V162" s="231">
        <f>ROUND(E162*U162,2)</f>
        <v>0.15</v>
      </c>
      <c r="W162" s="231"/>
      <c r="X162" s="231" t="s">
        <v>167</v>
      </c>
      <c r="Y162" s="231" t="s">
        <v>168</v>
      </c>
      <c r="Z162" s="210"/>
      <c r="AA162" s="210"/>
      <c r="AB162" s="210"/>
      <c r="AC162" s="210"/>
      <c r="AD162" s="210"/>
      <c r="AE162" s="210"/>
      <c r="AF162" s="210"/>
      <c r="AG162" s="210" t="s">
        <v>456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x14ac:dyDescent="0.2">
      <c r="A163" s="237" t="s">
        <v>161</v>
      </c>
      <c r="B163" s="238" t="s">
        <v>82</v>
      </c>
      <c r="C163" s="257" t="s">
        <v>83</v>
      </c>
      <c r="D163" s="239"/>
      <c r="E163" s="240"/>
      <c r="F163" s="241"/>
      <c r="G163" s="242">
        <f>SUMIF(AG164:AG164,"&lt;&gt;NOR",G164:G164)</f>
        <v>0</v>
      </c>
      <c r="H163" s="236"/>
      <c r="I163" s="236">
        <f>SUM(I164:I164)</f>
        <v>0</v>
      </c>
      <c r="J163" s="236"/>
      <c r="K163" s="236">
        <f>SUM(K164:K164)</f>
        <v>0</v>
      </c>
      <c r="L163" s="236"/>
      <c r="M163" s="236">
        <f>SUM(M164:M164)</f>
        <v>0</v>
      </c>
      <c r="N163" s="235"/>
      <c r="O163" s="235">
        <f>SUM(O164:O164)</f>
        <v>0</v>
      </c>
      <c r="P163" s="235"/>
      <c r="Q163" s="235">
        <f>SUM(Q164:Q164)</f>
        <v>0</v>
      </c>
      <c r="R163" s="236"/>
      <c r="S163" s="236"/>
      <c r="T163" s="236"/>
      <c r="U163" s="236"/>
      <c r="V163" s="236">
        <f>SUM(V164:V164)</f>
        <v>0</v>
      </c>
      <c r="W163" s="236"/>
      <c r="X163" s="236"/>
      <c r="Y163" s="236"/>
      <c r="AG163" t="s">
        <v>162</v>
      </c>
    </row>
    <row r="164" spans="1:60" outlineLevel="1" x14ac:dyDescent="0.2">
      <c r="A164" s="250">
        <v>102</v>
      </c>
      <c r="B164" s="251" t="s">
        <v>680</v>
      </c>
      <c r="C164" s="260" t="s">
        <v>681</v>
      </c>
      <c r="D164" s="252" t="s">
        <v>286</v>
      </c>
      <c r="E164" s="253">
        <v>32</v>
      </c>
      <c r="F164" s="254"/>
      <c r="G164" s="255">
        <f>ROUND(E164*F164,2)</f>
        <v>0</v>
      </c>
      <c r="H164" s="232"/>
      <c r="I164" s="231">
        <f>ROUND(E164*H164,2)</f>
        <v>0</v>
      </c>
      <c r="J164" s="232"/>
      <c r="K164" s="231">
        <f>ROUND(E164*J164,2)</f>
        <v>0</v>
      </c>
      <c r="L164" s="231">
        <v>12</v>
      </c>
      <c r="M164" s="231">
        <f>G164*(1+L164/100)</f>
        <v>0</v>
      </c>
      <c r="N164" s="230">
        <v>0</v>
      </c>
      <c r="O164" s="230">
        <f>ROUND(E164*N164,2)</f>
        <v>0</v>
      </c>
      <c r="P164" s="230">
        <v>0</v>
      </c>
      <c r="Q164" s="230">
        <f>ROUND(E164*P164,2)</f>
        <v>0</v>
      </c>
      <c r="R164" s="231"/>
      <c r="S164" s="231" t="s">
        <v>187</v>
      </c>
      <c r="T164" s="231" t="s">
        <v>181</v>
      </c>
      <c r="U164" s="231">
        <v>0</v>
      </c>
      <c r="V164" s="231">
        <f>ROUND(E164*U164,2)</f>
        <v>0</v>
      </c>
      <c r="W164" s="231"/>
      <c r="X164" s="231" t="s">
        <v>167</v>
      </c>
      <c r="Y164" s="231" t="s">
        <v>168</v>
      </c>
      <c r="Z164" s="210"/>
      <c r="AA164" s="210"/>
      <c r="AB164" s="210"/>
      <c r="AC164" s="210"/>
      <c r="AD164" s="210"/>
      <c r="AE164" s="210"/>
      <c r="AF164" s="210"/>
      <c r="AG164" s="210" t="s">
        <v>682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x14ac:dyDescent="0.2">
      <c r="A165" s="237" t="s">
        <v>161</v>
      </c>
      <c r="B165" s="238" t="s">
        <v>88</v>
      </c>
      <c r="C165" s="257" t="s">
        <v>89</v>
      </c>
      <c r="D165" s="239"/>
      <c r="E165" s="240"/>
      <c r="F165" s="241"/>
      <c r="G165" s="242">
        <f>SUMIF(AG166:AG179,"&lt;&gt;NOR",G166:G179)</f>
        <v>0</v>
      </c>
      <c r="H165" s="236"/>
      <c r="I165" s="236">
        <f>SUM(I166:I179)</f>
        <v>0</v>
      </c>
      <c r="J165" s="236"/>
      <c r="K165" s="236">
        <f>SUM(K166:K179)</f>
        <v>0</v>
      </c>
      <c r="L165" s="236"/>
      <c r="M165" s="236">
        <f>SUM(M166:M179)</f>
        <v>0</v>
      </c>
      <c r="N165" s="235"/>
      <c r="O165" s="235">
        <f>SUM(O166:O179)</f>
        <v>0.03</v>
      </c>
      <c r="P165" s="235"/>
      <c r="Q165" s="235">
        <f>SUM(Q166:Q179)</f>
        <v>1.19</v>
      </c>
      <c r="R165" s="236"/>
      <c r="S165" s="236"/>
      <c r="T165" s="236"/>
      <c r="U165" s="236"/>
      <c r="V165" s="236">
        <f>SUM(V166:V179)</f>
        <v>29.66</v>
      </c>
      <c r="W165" s="236"/>
      <c r="X165" s="236"/>
      <c r="Y165" s="236"/>
      <c r="AG165" t="s">
        <v>162</v>
      </c>
    </row>
    <row r="166" spans="1:60" ht="33.75" outlineLevel="1" x14ac:dyDescent="0.2">
      <c r="A166" s="244">
        <v>103</v>
      </c>
      <c r="B166" s="245" t="s">
        <v>683</v>
      </c>
      <c r="C166" s="258" t="s">
        <v>684</v>
      </c>
      <c r="D166" s="246" t="s">
        <v>263</v>
      </c>
      <c r="E166" s="247">
        <v>8</v>
      </c>
      <c r="F166" s="248"/>
      <c r="G166" s="249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12</v>
      </c>
      <c r="M166" s="231">
        <f>G166*(1+L166/100)</f>
        <v>0</v>
      </c>
      <c r="N166" s="230">
        <v>0</v>
      </c>
      <c r="O166" s="230">
        <f>ROUND(E166*N166,2)</f>
        <v>0</v>
      </c>
      <c r="P166" s="230">
        <v>0.09</v>
      </c>
      <c r="Q166" s="230">
        <f>ROUND(E166*P166,2)</f>
        <v>0.72</v>
      </c>
      <c r="R166" s="231"/>
      <c r="S166" s="231" t="s">
        <v>187</v>
      </c>
      <c r="T166" s="231" t="s">
        <v>181</v>
      </c>
      <c r="U166" s="231">
        <v>1.2549999999999999</v>
      </c>
      <c r="V166" s="231">
        <f>ROUND(E166*U166,2)</f>
        <v>10.039999999999999</v>
      </c>
      <c r="W166" s="231"/>
      <c r="X166" s="231" t="s">
        <v>167</v>
      </c>
      <c r="Y166" s="231" t="s">
        <v>168</v>
      </c>
      <c r="Z166" s="210"/>
      <c r="AA166" s="210"/>
      <c r="AB166" s="210"/>
      <c r="AC166" s="210"/>
      <c r="AD166" s="210"/>
      <c r="AE166" s="210"/>
      <c r="AF166" s="210"/>
      <c r="AG166" s="210" t="s">
        <v>169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59" t="s">
        <v>685</v>
      </c>
      <c r="D167" s="233"/>
      <c r="E167" s="234">
        <v>8</v>
      </c>
      <c r="F167" s="231"/>
      <c r="G167" s="231"/>
      <c r="H167" s="231"/>
      <c r="I167" s="231"/>
      <c r="J167" s="231"/>
      <c r="K167" s="231"/>
      <c r="L167" s="231"/>
      <c r="M167" s="231"/>
      <c r="N167" s="230"/>
      <c r="O167" s="230"/>
      <c r="P167" s="230"/>
      <c r="Q167" s="230"/>
      <c r="R167" s="231"/>
      <c r="S167" s="231"/>
      <c r="T167" s="231"/>
      <c r="U167" s="231"/>
      <c r="V167" s="231"/>
      <c r="W167" s="231"/>
      <c r="X167" s="231"/>
      <c r="Y167" s="231"/>
      <c r="Z167" s="210"/>
      <c r="AA167" s="210"/>
      <c r="AB167" s="210"/>
      <c r="AC167" s="210"/>
      <c r="AD167" s="210"/>
      <c r="AE167" s="210"/>
      <c r="AF167" s="210"/>
      <c r="AG167" s="210" t="s">
        <v>171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44">
        <v>104</v>
      </c>
      <c r="B168" s="245" t="s">
        <v>686</v>
      </c>
      <c r="C168" s="258" t="s">
        <v>687</v>
      </c>
      <c r="D168" s="246" t="s">
        <v>175</v>
      </c>
      <c r="E168" s="247">
        <v>52</v>
      </c>
      <c r="F168" s="248"/>
      <c r="G168" s="249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12</v>
      </c>
      <c r="M168" s="231">
        <f>G168*(1+L168/100)</f>
        <v>0</v>
      </c>
      <c r="N168" s="230">
        <v>4.8999999999999998E-4</v>
      </c>
      <c r="O168" s="230">
        <f>ROUND(E168*N168,2)</f>
        <v>0.03</v>
      </c>
      <c r="P168" s="230">
        <v>8.9999999999999993E-3</v>
      </c>
      <c r="Q168" s="230">
        <f>ROUND(E168*P168,2)</f>
        <v>0.47</v>
      </c>
      <c r="R168" s="231"/>
      <c r="S168" s="231" t="s">
        <v>187</v>
      </c>
      <c r="T168" s="231" t="s">
        <v>181</v>
      </c>
      <c r="U168" s="231">
        <v>0.30099999999999999</v>
      </c>
      <c r="V168" s="231">
        <f>ROUND(E168*U168,2)</f>
        <v>15.65</v>
      </c>
      <c r="W168" s="231"/>
      <c r="X168" s="231" t="s">
        <v>167</v>
      </c>
      <c r="Y168" s="231" t="s">
        <v>168</v>
      </c>
      <c r="Z168" s="210"/>
      <c r="AA168" s="210"/>
      <c r="AB168" s="210"/>
      <c r="AC168" s="210"/>
      <c r="AD168" s="210"/>
      <c r="AE168" s="210"/>
      <c r="AF168" s="210"/>
      <c r="AG168" s="210" t="s">
        <v>169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59" t="s">
        <v>688</v>
      </c>
      <c r="D169" s="233"/>
      <c r="E169" s="234"/>
      <c r="F169" s="231"/>
      <c r="G169" s="231"/>
      <c r="H169" s="231"/>
      <c r="I169" s="231"/>
      <c r="J169" s="231"/>
      <c r="K169" s="231"/>
      <c r="L169" s="231"/>
      <c r="M169" s="231"/>
      <c r="N169" s="230"/>
      <c r="O169" s="230"/>
      <c r="P169" s="230"/>
      <c r="Q169" s="230"/>
      <c r="R169" s="231"/>
      <c r="S169" s="231"/>
      <c r="T169" s="231"/>
      <c r="U169" s="231"/>
      <c r="V169" s="231"/>
      <c r="W169" s="231"/>
      <c r="X169" s="231"/>
      <c r="Y169" s="231"/>
      <c r="Z169" s="210"/>
      <c r="AA169" s="210"/>
      <c r="AB169" s="210"/>
      <c r="AC169" s="210"/>
      <c r="AD169" s="210"/>
      <c r="AE169" s="210"/>
      <c r="AF169" s="210"/>
      <c r="AG169" s="210" t="s">
        <v>171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59" t="s">
        <v>689</v>
      </c>
      <c r="D170" s="233"/>
      <c r="E170" s="234">
        <v>40</v>
      </c>
      <c r="F170" s="231"/>
      <c r="G170" s="231"/>
      <c r="H170" s="231"/>
      <c r="I170" s="231"/>
      <c r="J170" s="231"/>
      <c r="K170" s="231"/>
      <c r="L170" s="231"/>
      <c r="M170" s="231"/>
      <c r="N170" s="230"/>
      <c r="O170" s="230"/>
      <c r="P170" s="230"/>
      <c r="Q170" s="230"/>
      <c r="R170" s="231"/>
      <c r="S170" s="231"/>
      <c r="T170" s="231"/>
      <c r="U170" s="231"/>
      <c r="V170" s="231"/>
      <c r="W170" s="231"/>
      <c r="X170" s="231"/>
      <c r="Y170" s="231"/>
      <c r="Z170" s="210"/>
      <c r="AA170" s="210"/>
      <c r="AB170" s="210"/>
      <c r="AC170" s="210"/>
      <c r="AD170" s="210"/>
      <c r="AE170" s="210"/>
      <c r="AF170" s="210"/>
      <c r="AG170" s="210" t="s">
        <v>171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27"/>
      <c r="B171" s="228"/>
      <c r="C171" s="259" t="s">
        <v>690</v>
      </c>
      <c r="D171" s="233"/>
      <c r="E171" s="234">
        <v>12</v>
      </c>
      <c r="F171" s="231"/>
      <c r="G171" s="231"/>
      <c r="H171" s="231"/>
      <c r="I171" s="231"/>
      <c r="J171" s="231"/>
      <c r="K171" s="231"/>
      <c r="L171" s="231"/>
      <c r="M171" s="231"/>
      <c r="N171" s="230"/>
      <c r="O171" s="230"/>
      <c r="P171" s="230"/>
      <c r="Q171" s="230"/>
      <c r="R171" s="231"/>
      <c r="S171" s="231"/>
      <c r="T171" s="231"/>
      <c r="U171" s="231"/>
      <c r="V171" s="231"/>
      <c r="W171" s="231"/>
      <c r="X171" s="231"/>
      <c r="Y171" s="231"/>
      <c r="Z171" s="210"/>
      <c r="AA171" s="210"/>
      <c r="AB171" s="210"/>
      <c r="AC171" s="210"/>
      <c r="AD171" s="210"/>
      <c r="AE171" s="210"/>
      <c r="AF171" s="210"/>
      <c r="AG171" s="210" t="s">
        <v>171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1" x14ac:dyDescent="0.2">
      <c r="A172" s="250">
        <v>105</v>
      </c>
      <c r="B172" s="251" t="s">
        <v>691</v>
      </c>
      <c r="C172" s="260" t="s">
        <v>692</v>
      </c>
      <c r="D172" s="252" t="s">
        <v>220</v>
      </c>
      <c r="E172" s="253">
        <v>0.59399999999999997</v>
      </c>
      <c r="F172" s="254"/>
      <c r="G172" s="255">
        <f>ROUND(E172*F172,2)</f>
        <v>0</v>
      </c>
      <c r="H172" s="232"/>
      <c r="I172" s="231">
        <f>ROUND(E172*H172,2)</f>
        <v>0</v>
      </c>
      <c r="J172" s="232"/>
      <c r="K172" s="231">
        <f>ROUND(E172*J172,2)</f>
        <v>0</v>
      </c>
      <c r="L172" s="231">
        <v>12</v>
      </c>
      <c r="M172" s="231">
        <f>G172*(1+L172/100)</f>
        <v>0</v>
      </c>
      <c r="N172" s="230">
        <v>0</v>
      </c>
      <c r="O172" s="230">
        <f>ROUND(E172*N172,2)</f>
        <v>0</v>
      </c>
      <c r="P172" s="230">
        <v>0</v>
      </c>
      <c r="Q172" s="230">
        <f>ROUND(E172*P172,2)</f>
        <v>0</v>
      </c>
      <c r="R172" s="231"/>
      <c r="S172" s="231" t="s">
        <v>187</v>
      </c>
      <c r="T172" s="231" t="s">
        <v>181</v>
      </c>
      <c r="U172" s="231">
        <v>2.0089999999999999</v>
      </c>
      <c r="V172" s="231">
        <f>ROUND(E172*U172,2)</f>
        <v>1.19</v>
      </c>
      <c r="W172" s="231"/>
      <c r="X172" s="231" t="s">
        <v>167</v>
      </c>
      <c r="Y172" s="231" t="s">
        <v>168</v>
      </c>
      <c r="Z172" s="210"/>
      <c r="AA172" s="210"/>
      <c r="AB172" s="210"/>
      <c r="AC172" s="210"/>
      <c r="AD172" s="210"/>
      <c r="AE172" s="210"/>
      <c r="AF172" s="210"/>
      <c r="AG172" s="210" t="s">
        <v>682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33.75" outlineLevel="1" x14ac:dyDescent="0.2">
      <c r="A173" s="250">
        <v>106</v>
      </c>
      <c r="B173" s="251" t="s">
        <v>693</v>
      </c>
      <c r="C173" s="260" t="s">
        <v>694</v>
      </c>
      <c r="D173" s="252" t="s">
        <v>220</v>
      </c>
      <c r="E173" s="253">
        <v>0.59399999999999997</v>
      </c>
      <c r="F173" s="254"/>
      <c r="G173" s="255">
        <f>ROUND(E173*F173,2)</f>
        <v>0</v>
      </c>
      <c r="H173" s="232"/>
      <c r="I173" s="231">
        <f>ROUND(E173*H173,2)</f>
        <v>0</v>
      </c>
      <c r="J173" s="232"/>
      <c r="K173" s="231">
        <f>ROUND(E173*J173,2)</f>
        <v>0</v>
      </c>
      <c r="L173" s="231">
        <v>12</v>
      </c>
      <c r="M173" s="231">
        <f>G173*(1+L173/100)</f>
        <v>0</v>
      </c>
      <c r="N173" s="230">
        <v>0</v>
      </c>
      <c r="O173" s="230">
        <f>ROUND(E173*N173,2)</f>
        <v>0</v>
      </c>
      <c r="P173" s="230">
        <v>0</v>
      </c>
      <c r="Q173" s="230">
        <f>ROUND(E173*P173,2)</f>
        <v>0</v>
      </c>
      <c r="R173" s="231"/>
      <c r="S173" s="231" t="s">
        <v>187</v>
      </c>
      <c r="T173" s="231" t="s">
        <v>181</v>
      </c>
      <c r="U173" s="231">
        <v>0.95899999999999996</v>
      </c>
      <c r="V173" s="231">
        <f>ROUND(E173*U173,2)</f>
        <v>0.56999999999999995</v>
      </c>
      <c r="W173" s="231"/>
      <c r="X173" s="231" t="s">
        <v>167</v>
      </c>
      <c r="Y173" s="231" t="s">
        <v>168</v>
      </c>
      <c r="Z173" s="210"/>
      <c r="AA173" s="210"/>
      <c r="AB173" s="210"/>
      <c r="AC173" s="210"/>
      <c r="AD173" s="210"/>
      <c r="AE173" s="210"/>
      <c r="AF173" s="210"/>
      <c r="AG173" s="210" t="s">
        <v>682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50">
        <v>107</v>
      </c>
      <c r="B174" s="251" t="s">
        <v>695</v>
      </c>
      <c r="C174" s="260" t="s">
        <v>696</v>
      </c>
      <c r="D174" s="252" t="s">
        <v>220</v>
      </c>
      <c r="E174" s="253">
        <v>1.1879999999999999</v>
      </c>
      <c r="F174" s="254"/>
      <c r="G174" s="255">
        <f>ROUND(E174*F174,2)</f>
        <v>0</v>
      </c>
      <c r="H174" s="232"/>
      <c r="I174" s="231">
        <f>ROUND(E174*H174,2)</f>
        <v>0</v>
      </c>
      <c r="J174" s="232"/>
      <c r="K174" s="231">
        <f>ROUND(E174*J174,2)</f>
        <v>0</v>
      </c>
      <c r="L174" s="231">
        <v>12</v>
      </c>
      <c r="M174" s="231">
        <f>G174*(1+L174/100)</f>
        <v>0</v>
      </c>
      <c r="N174" s="230">
        <v>0</v>
      </c>
      <c r="O174" s="230">
        <f>ROUND(E174*N174,2)</f>
        <v>0</v>
      </c>
      <c r="P174" s="230">
        <v>0</v>
      </c>
      <c r="Q174" s="230">
        <f>ROUND(E174*P174,2)</f>
        <v>0</v>
      </c>
      <c r="R174" s="231"/>
      <c r="S174" s="231" t="s">
        <v>187</v>
      </c>
      <c r="T174" s="231" t="s">
        <v>181</v>
      </c>
      <c r="U174" s="231">
        <v>0.49</v>
      </c>
      <c r="V174" s="231">
        <f>ROUND(E174*U174,2)</f>
        <v>0.57999999999999996</v>
      </c>
      <c r="W174" s="231"/>
      <c r="X174" s="231" t="s">
        <v>167</v>
      </c>
      <c r="Y174" s="231" t="s">
        <v>168</v>
      </c>
      <c r="Z174" s="210"/>
      <c r="AA174" s="210"/>
      <c r="AB174" s="210"/>
      <c r="AC174" s="210"/>
      <c r="AD174" s="210"/>
      <c r="AE174" s="210"/>
      <c r="AF174" s="210"/>
      <c r="AG174" s="210" t="s">
        <v>682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ht="22.5" outlineLevel="1" x14ac:dyDescent="0.2">
      <c r="A175" s="250">
        <v>108</v>
      </c>
      <c r="B175" s="251" t="s">
        <v>697</v>
      </c>
      <c r="C175" s="260" t="s">
        <v>698</v>
      </c>
      <c r="D175" s="252" t="s">
        <v>220</v>
      </c>
      <c r="E175" s="253">
        <v>16.632000000000001</v>
      </c>
      <c r="F175" s="254"/>
      <c r="G175" s="255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12</v>
      </c>
      <c r="M175" s="231">
        <f>G175*(1+L175/100)</f>
        <v>0</v>
      </c>
      <c r="N175" s="230">
        <v>0</v>
      </c>
      <c r="O175" s="230">
        <f>ROUND(E175*N175,2)</f>
        <v>0</v>
      </c>
      <c r="P175" s="230">
        <v>0</v>
      </c>
      <c r="Q175" s="230">
        <f>ROUND(E175*P175,2)</f>
        <v>0</v>
      </c>
      <c r="R175" s="231"/>
      <c r="S175" s="231" t="s">
        <v>187</v>
      </c>
      <c r="T175" s="231" t="s">
        <v>181</v>
      </c>
      <c r="U175" s="231">
        <v>0</v>
      </c>
      <c r="V175" s="231">
        <f>ROUND(E175*U175,2)</f>
        <v>0</v>
      </c>
      <c r="W175" s="231"/>
      <c r="X175" s="231" t="s">
        <v>167</v>
      </c>
      <c r="Y175" s="231" t="s">
        <v>168</v>
      </c>
      <c r="Z175" s="210"/>
      <c r="AA175" s="210"/>
      <c r="AB175" s="210"/>
      <c r="AC175" s="210"/>
      <c r="AD175" s="210"/>
      <c r="AE175" s="210"/>
      <c r="AF175" s="210"/>
      <c r="AG175" s="210" t="s">
        <v>682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1" x14ac:dyDescent="0.2">
      <c r="A176" s="250">
        <v>109</v>
      </c>
      <c r="B176" s="251" t="s">
        <v>699</v>
      </c>
      <c r="C176" s="260" t="s">
        <v>700</v>
      </c>
      <c r="D176" s="252" t="s">
        <v>220</v>
      </c>
      <c r="E176" s="253">
        <v>1.1879999999999999</v>
      </c>
      <c r="F176" s="254"/>
      <c r="G176" s="255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12</v>
      </c>
      <c r="M176" s="231">
        <f>G176*(1+L176/100)</f>
        <v>0</v>
      </c>
      <c r="N176" s="230">
        <v>0</v>
      </c>
      <c r="O176" s="230">
        <f>ROUND(E176*N176,2)</f>
        <v>0</v>
      </c>
      <c r="P176" s="230">
        <v>0</v>
      </c>
      <c r="Q176" s="230">
        <f>ROUND(E176*P176,2)</f>
        <v>0</v>
      </c>
      <c r="R176" s="231"/>
      <c r="S176" s="231" t="s">
        <v>187</v>
      </c>
      <c r="T176" s="231" t="s">
        <v>181</v>
      </c>
      <c r="U176" s="231">
        <v>0.94199999999999995</v>
      </c>
      <c r="V176" s="231">
        <f>ROUND(E176*U176,2)</f>
        <v>1.1200000000000001</v>
      </c>
      <c r="W176" s="231"/>
      <c r="X176" s="231" t="s">
        <v>167</v>
      </c>
      <c r="Y176" s="231" t="s">
        <v>168</v>
      </c>
      <c r="Z176" s="210"/>
      <c r="AA176" s="210"/>
      <c r="AB176" s="210"/>
      <c r="AC176" s="210"/>
      <c r="AD176" s="210"/>
      <c r="AE176" s="210"/>
      <c r="AF176" s="210"/>
      <c r="AG176" s="210" t="s">
        <v>682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2.5" outlineLevel="1" x14ac:dyDescent="0.2">
      <c r="A177" s="250">
        <v>110</v>
      </c>
      <c r="B177" s="251" t="s">
        <v>701</v>
      </c>
      <c r="C177" s="260" t="s">
        <v>702</v>
      </c>
      <c r="D177" s="252" t="s">
        <v>220</v>
      </c>
      <c r="E177" s="253">
        <v>4.7519999999999998</v>
      </c>
      <c r="F177" s="254"/>
      <c r="G177" s="255">
        <f>ROUND(E177*F177,2)</f>
        <v>0</v>
      </c>
      <c r="H177" s="232"/>
      <c r="I177" s="231">
        <f>ROUND(E177*H177,2)</f>
        <v>0</v>
      </c>
      <c r="J177" s="232"/>
      <c r="K177" s="231">
        <f>ROUND(E177*J177,2)</f>
        <v>0</v>
      </c>
      <c r="L177" s="231">
        <v>12</v>
      </c>
      <c r="M177" s="231">
        <f>G177*(1+L177/100)</f>
        <v>0</v>
      </c>
      <c r="N177" s="230">
        <v>0</v>
      </c>
      <c r="O177" s="230">
        <f>ROUND(E177*N177,2)</f>
        <v>0</v>
      </c>
      <c r="P177" s="230">
        <v>0</v>
      </c>
      <c r="Q177" s="230">
        <f>ROUND(E177*P177,2)</f>
        <v>0</v>
      </c>
      <c r="R177" s="231"/>
      <c r="S177" s="231" t="s">
        <v>187</v>
      </c>
      <c r="T177" s="231" t="s">
        <v>181</v>
      </c>
      <c r="U177" s="231">
        <v>0.105</v>
      </c>
      <c r="V177" s="231">
        <f>ROUND(E177*U177,2)</f>
        <v>0.5</v>
      </c>
      <c r="W177" s="231"/>
      <c r="X177" s="231" t="s">
        <v>167</v>
      </c>
      <c r="Y177" s="231" t="s">
        <v>168</v>
      </c>
      <c r="Z177" s="210"/>
      <c r="AA177" s="210"/>
      <c r="AB177" s="210"/>
      <c r="AC177" s="210"/>
      <c r="AD177" s="210"/>
      <c r="AE177" s="210"/>
      <c r="AF177" s="210"/>
      <c r="AG177" s="210" t="s">
        <v>682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111</v>
      </c>
      <c r="B178" s="251" t="s">
        <v>703</v>
      </c>
      <c r="C178" s="260" t="s">
        <v>704</v>
      </c>
      <c r="D178" s="252" t="s">
        <v>220</v>
      </c>
      <c r="E178" s="253">
        <v>1.1879999999999999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12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0</v>
      </c>
      <c r="Q178" s="230">
        <f>ROUND(E178*P178,2)</f>
        <v>0</v>
      </c>
      <c r="R178" s="231"/>
      <c r="S178" s="231" t="s">
        <v>187</v>
      </c>
      <c r="T178" s="231" t="s">
        <v>181</v>
      </c>
      <c r="U178" s="231">
        <v>6.0000000000000001E-3</v>
      </c>
      <c r="V178" s="231">
        <f>ROUND(E178*U178,2)</f>
        <v>0.01</v>
      </c>
      <c r="W178" s="231"/>
      <c r="X178" s="231" t="s">
        <v>167</v>
      </c>
      <c r="Y178" s="231" t="s">
        <v>168</v>
      </c>
      <c r="Z178" s="210"/>
      <c r="AA178" s="210"/>
      <c r="AB178" s="210"/>
      <c r="AC178" s="210"/>
      <c r="AD178" s="210"/>
      <c r="AE178" s="210"/>
      <c r="AF178" s="210"/>
      <c r="AG178" s="210" t="s">
        <v>682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ht="22.5" outlineLevel="1" x14ac:dyDescent="0.2">
      <c r="A179" s="250">
        <v>112</v>
      </c>
      <c r="B179" s="251" t="s">
        <v>705</v>
      </c>
      <c r="C179" s="260" t="s">
        <v>706</v>
      </c>
      <c r="D179" s="252" t="s">
        <v>220</v>
      </c>
      <c r="E179" s="253">
        <v>1.1879999999999999</v>
      </c>
      <c r="F179" s="254"/>
      <c r="G179" s="255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12</v>
      </c>
      <c r="M179" s="231">
        <f>G179*(1+L179/100)</f>
        <v>0</v>
      </c>
      <c r="N179" s="230">
        <v>0</v>
      </c>
      <c r="O179" s="230">
        <f>ROUND(E179*N179,2)</f>
        <v>0</v>
      </c>
      <c r="P179" s="230">
        <v>0</v>
      </c>
      <c r="Q179" s="230">
        <f>ROUND(E179*P179,2)</f>
        <v>0</v>
      </c>
      <c r="R179" s="231"/>
      <c r="S179" s="231" t="s">
        <v>187</v>
      </c>
      <c r="T179" s="231" t="s">
        <v>181</v>
      </c>
      <c r="U179" s="231">
        <v>0</v>
      </c>
      <c r="V179" s="231">
        <f>ROUND(E179*U179,2)</f>
        <v>0</v>
      </c>
      <c r="W179" s="231"/>
      <c r="X179" s="231" t="s">
        <v>167</v>
      </c>
      <c r="Y179" s="231" t="s">
        <v>168</v>
      </c>
      <c r="Z179" s="210"/>
      <c r="AA179" s="210"/>
      <c r="AB179" s="210"/>
      <c r="AC179" s="210"/>
      <c r="AD179" s="210"/>
      <c r="AE179" s="210"/>
      <c r="AF179" s="210"/>
      <c r="AG179" s="210" t="s">
        <v>682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x14ac:dyDescent="0.2">
      <c r="A180" s="237" t="s">
        <v>161</v>
      </c>
      <c r="B180" s="238" t="s">
        <v>134</v>
      </c>
      <c r="C180" s="257" t="s">
        <v>30</v>
      </c>
      <c r="D180" s="239"/>
      <c r="E180" s="240"/>
      <c r="F180" s="241"/>
      <c r="G180" s="242">
        <f>SUMIF(AG181:AG184,"&lt;&gt;NOR",G181:G184)</f>
        <v>0</v>
      </c>
      <c r="H180" s="236"/>
      <c r="I180" s="236">
        <f>SUM(I181:I184)</f>
        <v>0</v>
      </c>
      <c r="J180" s="236"/>
      <c r="K180" s="236">
        <f>SUM(K181:K184)</f>
        <v>0</v>
      </c>
      <c r="L180" s="236"/>
      <c r="M180" s="236">
        <f>SUM(M181:M184)</f>
        <v>0</v>
      </c>
      <c r="N180" s="235"/>
      <c r="O180" s="235">
        <f>SUM(O181:O184)</f>
        <v>0</v>
      </c>
      <c r="P180" s="235"/>
      <c r="Q180" s="235">
        <f>SUM(Q181:Q184)</f>
        <v>0</v>
      </c>
      <c r="R180" s="236"/>
      <c r="S180" s="236"/>
      <c r="T180" s="236"/>
      <c r="U180" s="236"/>
      <c r="V180" s="236">
        <f>SUM(V181:V184)</f>
        <v>0</v>
      </c>
      <c r="W180" s="236"/>
      <c r="X180" s="236"/>
      <c r="Y180" s="236"/>
      <c r="AG180" t="s">
        <v>162</v>
      </c>
    </row>
    <row r="181" spans="1:60" outlineLevel="1" x14ac:dyDescent="0.2">
      <c r="A181" s="244">
        <v>113</v>
      </c>
      <c r="B181" s="245" t="s">
        <v>707</v>
      </c>
      <c r="C181" s="258" t="s">
        <v>708</v>
      </c>
      <c r="D181" s="246" t="s">
        <v>427</v>
      </c>
      <c r="E181" s="247">
        <v>1</v>
      </c>
      <c r="F181" s="248"/>
      <c r="G181" s="249">
        <f>ROUND(E181*F181,2)</f>
        <v>0</v>
      </c>
      <c r="H181" s="232"/>
      <c r="I181" s="231">
        <f>ROUND(E181*H181,2)</f>
        <v>0</v>
      </c>
      <c r="J181" s="232"/>
      <c r="K181" s="231">
        <f>ROUND(E181*J181,2)</f>
        <v>0</v>
      </c>
      <c r="L181" s="231">
        <v>12</v>
      </c>
      <c r="M181" s="231">
        <f>G181*(1+L181/100)</f>
        <v>0</v>
      </c>
      <c r="N181" s="230">
        <v>0</v>
      </c>
      <c r="O181" s="230">
        <f>ROUND(E181*N181,2)</f>
        <v>0</v>
      </c>
      <c r="P181" s="230">
        <v>0</v>
      </c>
      <c r="Q181" s="230">
        <f>ROUND(E181*P181,2)</f>
        <v>0</v>
      </c>
      <c r="R181" s="231"/>
      <c r="S181" s="231" t="s">
        <v>187</v>
      </c>
      <c r="T181" s="231" t="s">
        <v>181</v>
      </c>
      <c r="U181" s="231">
        <v>0</v>
      </c>
      <c r="V181" s="231">
        <f>ROUND(E181*U181,2)</f>
        <v>0</v>
      </c>
      <c r="W181" s="231"/>
      <c r="X181" s="231" t="s">
        <v>69</v>
      </c>
      <c r="Y181" s="231" t="s">
        <v>168</v>
      </c>
      <c r="Z181" s="210"/>
      <c r="AA181" s="210"/>
      <c r="AB181" s="210"/>
      <c r="AC181" s="210"/>
      <c r="AD181" s="210"/>
      <c r="AE181" s="210"/>
      <c r="AF181" s="210"/>
      <c r="AG181" s="210" t="s">
        <v>433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27"/>
      <c r="B182" s="228"/>
      <c r="C182" s="259" t="s">
        <v>709</v>
      </c>
      <c r="D182" s="233"/>
      <c r="E182" s="234">
        <v>1</v>
      </c>
      <c r="F182" s="231"/>
      <c r="G182" s="231"/>
      <c r="H182" s="231"/>
      <c r="I182" s="231"/>
      <c r="J182" s="231"/>
      <c r="K182" s="231"/>
      <c r="L182" s="231"/>
      <c r="M182" s="231"/>
      <c r="N182" s="230"/>
      <c r="O182" s="230"/>
      <c r="P182" s="230"/>
      <c r="Q182" s="230"/>
      <c r="R182" s="231"/>
      <c r="S182" s="231"/>
      <c r="T182" s="231"/>
      <c r="U182" s="231"/>
      <c r="V182" s="231"/>
      <c r="W182" s="231"/>
      <c r="X182" s="231"/>
      <c r="Y182" s="231"/>
      <c r="Z182" s="210"/>
      <c r="AA182" s="210"/>
      <c r="AB182" s="210"/>
      <c r="AC182" s="210"/>
      <c r="AD182" s="210"/>
      <c r="AE182" s="210"/>
      <c r="AF182" s="210"/>
      <c r="AG182" s="210" t="s">
        <v>171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44">
        <v>114</v>
      </c>
      <c r="B183" s="245" t="s">
        <v>710</v>
      </c>
      <c r="C183" s="258" t="s">
        <v>711</v>
      </c>
      <c r="D183" s="246" t="s">
        <v>427</v>
      </c>
      <c r="E183" s="247">
        <v>1</v>
      </c>
      <c r="F183" s="248"/>
      <c r="G183" s="249">
        <f>ROUND(E183*F183,2)</f>
        <v>0</v>
      </c>
      <c r="H183" s="232"/>
      <c r="I183" s="231">
        <f>ROUND(E183*H183,2)</f>
        <v>0</v>
      </c>
      <c r="J183" s="232"/>
      <c r="K183" s="231">
        <f>ROUND(E183*J183,2)</f>
        <v>0</v>
      </c>
      <c r="L183" s="231">
        <v>12</v>
      </c>
      <c r="M183" s="231">
        <f>G183*(1+L183/100)</f>
        <v>0</v>
      </c>
      <c r="N183" s="230">
        <v>0</v>
      </c>
      <c r="O183" s="230">
        <f>ROUND(E183*N183,2)</f>
        <v>0</v>
      </c>
      <c r="P183" s="230">
        <v>0</v>
      </c>
      <c r="Q183" s="230">
        <f>ROUND(E183*P183,2)</f>
        <v>0</v>
      </c>
      <c r="R183" s="231"/>
      <c r="S183" s="231" t="s">
        <v>187</v>
      </c>
      <c r="T183" s="231" t="s">
        <v>181</v>
      </c>
      <c r="U183" s="231">
        <v>0</v>
      </c>
      <c r="V183" s="231">
        <f>ROUND(E183*U183,2)</f>
        <v>0</v>
      </c>
      <c r="W183" s="231"/>
      <c r="X183" s="231" t="s">
        <v>69</v>
      </c>
      <c r="Y183" s="231" t="s">
        <v>168</v>
      </c>
      <c r="Z183" s="210"/>
      <c r="AA183" s="210"/>
      <c r="AB183" s="210"/>
      <c r="AC183" s="210"/>
      <c r="AD183" s="210"/>
      <c r="AE183" s="210"/>
      <c r="AF183" s="210"/>
      <c r="AG183" s="210" t="s">
        <v>433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27"/>
      <c r="B184" s="228"/>
      <c r="C184" s="259" t="s">
        <v>712</v>
      </c>
      <c r="D184" s="233"/>
      <c r="E184" s="234">
        <v>1</v>
      </c>
      <c r="F184" s="231"/>
      <c r="G184" s="231"/>
      <c r="H184" s="231"/>
      <c r="I184" s="231"/>
      <c r="J184" s="231"/>
      <c r="K184" s="231"/>
      <c r="L184" s="231"/>
      <c r="M184" s="231"/>
      <c r="N184" s="230"/>
      <c r="O184" s="230"/>
      <c r="P184" s="230"/>
      <c r="Q184" s="230"/>
      <c r="R184" s="231"/>
      <c r="S184" s="231"/>
      <c r="T184" s="231"/>
      <c r="U184" s="231"/>
      <c r="V184" s="231"/>
      <c r="W184" s="231"/>
      <c r="X184" s="231"/>
      <c r="Y184" s="231"/>
      <c r="Z184" s="210"/>
      <c r="AA184" s="210"/>
      <c r="AB184" s="210"/>
      <c r="AC184" s="210"/>
      <c r="AD184" s="210"/>
      <c r="AE184" s="210"/>
      <c r="AF184" s="210"/>
      <c r="AG184" s="210" t="s">
        <v>171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x14ac:dyDescent="0.2">
      <c r="A185" s="237" t="s">
        <v>161</v>
      </c>
      <c r="B185" s="238" t="s">
        <v>133</v>
      </c>
      <c r="C185" s="257" t="s">
        <v>29</v>
      </c>
      <c r="D185" s="239"/>
      <c r="E185" s="240"/>
      <c r="F185" s="241"/>
      <c r="G185" s="242">
        <f>SUMIF(AG186:AG187,"&lt;&gt;NOR",G186:G187)</f>
        <v>0</v>
      </c>
      <c r="H185" s="236"/>
      <c r="I185" s="236">
        <f>SUM(I186:I187)</f>
        <v>0</v>
      </c>
      <c r="J185" s="236"/>
      <c r="K185" s="236">
        <f>SUM(K186:K187)</f>
        <v>0</v>
      </c>
      <c r="L185" s="236"/>
      <c r="M185" s="236">
        <f>SUM(M186:M187)</f>
        <v>0</v>
      </c>
      <c r="N185" s="235"/>
      <c r="O185" s="235">
        <f>SUM(O186:O187)</f>
        <v>0</v>
      </c>
      <c r="P185" s="235"/>
      <c r="Q185" s="235">
        <f>SUM(Q186:Q187)</f>
        <v>0</v>
      </c>
      <c r="R185" s="236"/>
      <c r="S185" s="236"/>
      <c r="T185" s="236"/>
      <c r="U185" s="236"/>
      <c r="V185" s="236">
        <f>SUM(V186:V187)</f>
        <v>0</v>
      </c>
      <c r="W185" s="236"/>
      <c r="X185" s="236"/>
      <c r="Y185" s="236"/>
      <c r="AG185" t="s">
        <v>162</v>
      </c>
    </row>
    <row r="186" spans="1:60" outlineLevel="1" x14ac:dyDescent="0.2">
      <c r="A186" s="250">
        <v>115</v>
      </c>
      <c r="B186" s="251" t="s">
        <v>429</v>
      </c>
      <c r="C186" s="260" t="s">
        <v>430</v>
      </c>
      <c r="D186" s="252" t="s">
        <v>427</v>
      </c>
      <c r="E186" s="253">
        <v>1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12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187</v>
      </c>
      <c r="T186" s="231" t="s">
        <v>181</v>
      </c>
      <c r="U186" s="231">
        <v>0</v>
      </c>
      <c r="V186" s="231">
        <f>ROUND(E186*U186,2)</f>
        <v>0</v>
      </c>
      <c r="W186" s="231"/>
      <c r="X186" s="231" t="s">
        <v>69</v>
      </c>
      <c r="Y186" s="231" t="s">
        <v>168</v>
      </c>
      <c r="Z186" s="210"/>
      <c r="AA186" s="210"/>
      <c r="AB186" s="210"/>
      <c r="AC186" s="210"/>
      <c r="AD186" s="210"/>
      <c r="AE186" s="210"/>
      <c r="AF186" s="210"/>
      <c r="AG186" s="210" t="s">
        <v>433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44">
        <v>116</v>
      </c>
      <c r="B187" s="245" t="s">
        <v>425</v>
      </c>
      <c r="C187" s="258" t="s">
        <v>426</v>
      </c>
      <c r="D187" s="246" t="s">
        <v>427</v>
      </c>
      <c r="E187" s="247">
        <v>1</v>
      </c>
      <c r="F187" s="248"/>
      <c r="G187" s="249">
        <f>ROUND(E187*F187,2)</f>
        <v>0</v>
      </c>
      <c r="H187" s="232"/>
      <c r="I187" s="231">
        <f>ROUND(E187*H187,2)</f>
        <v>0</v>
      </c>
      <c r="J187" s="232"/>
      <c r="K187" s="231">
        <f>ROUND(E187*J187,2)</f>
        <v>0</v>
      </c>
      <c r="L187" s="231">
        <v>12</v>
      </c>
      <c r="M187" s="231">
        <f>G187*(1+L187/100)</f>
        <v>0</v>
      </c>
      <c r="N187" s="230">
        <v>0</v>
      </c>
      <c r="O187" s="230">
        <f>ROUND(E187*N187,2)</f>
        <v>0</v>
      </c>
      <c r="P187" s="230">
        <v>0</v>
      </c>
      <c r="Q187" s="230">
        <f>ROUND(E187*P187,2)</f>
        <v>0</v>
      </c>
      <c r="R187" s="231"/>
      <c r="S187" s="231" t="s">
        <v>187</v>
      </c>
      <c r="T187" s="231" t="s">
        <v>181</v>
      </c>
      <c r="U187" s="231">
        <v>0</v>
      </c>
      <c r="V187" s="231">
        <f>ROUND(E187*U187,2)</f>
        <v>0</v>
      </c>
      <c r="W187" s="231"/>
      <c r="X187" s="231" t="s">
        <v>69</v>
      </c>
      <c r="Y187" s="231" t="s">
        <v>168</v>
      </c>
      <c r="Z187" s="210"/>
      <c r="AA187" s="210"/>
      <c r="AB187" s="210"/>
      <c r="AC187" s="210"/>
      <c r="AD187" s="210"/>
      <c r="AE187" s="210"/>
      <c r="AF187" s="210"/>
      <c r="AG187" s="210" t="s">
        <v>713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x14ac:dyDescent="0.2">
      <c r="A188" s="3"/>
      <c r="B188" s="4"/>
      <c r="C188" s="262"/>
      <c r="D188" s="6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AE188">
        <v>12</v>
      </c>
      <c r="AF188">
        <v>21</v>
      </c>
      <c r="AG188" t="s">
        <v>147</v>
      </c>
    </row>
    <row r="189" spans="1:60" x14ac:dyDescent="0.2">
      <c r="A189" s="213"/>
      <c r="B189" s="214" t="s">
        <v>31</v>
      </c>
      <c r="C189" s="263"/>
      <c r="D189" s="215"/>
      <c r="E189" s="216"/>
      <c r="F189" s="216"/>
      <c r="G189" s="243">
        <f>G8+G38+G47+G51+G82+G114+G137+G141+G146+G155+G163+G165+G180+G185</f>
        <v>0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AE189">
        <f>SUMIF(L7:L187,AE188,G7:G187)</f>
        <v>0</v>
      </c>
      <c r="AF189">
        <f>SUMIF(L7:L187,AF188,G7:G187)</f>
        <v>0</v>
      </c>
      <c r="AG189" t="s">
        <v>438</v>
      </c>
    </row>
    <row r="190" spans="1:60" x14ac:dyDescent="0.2">
      <c r="A190" s="3"/>
      <c r="B190" s="4"/>
      <c r="C190" s="262"/>
      <c r="D190" s="6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60" x14ac:dyDescent="0.2">
      <c r="A191" s="3"/>
      <c r="B191" s="4"/>
      <c r="C191" s="262"/>
      <c r="D191" s="6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60" x14ac:dyDescent="0.2">
      <c r="A192" s="217" t="s">
        <v>439</v>
      </c>
      <c r="B192" s="217"/>
      <c r="C192" s="264"/>
      <c r="D192" s="6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33" x14ac:dyDescent="0.2">
      <c r="A193" s="218"/>
      <c r="B193" s="219"/>
      <c r="C193" s="265"/>
      <c r="D193" s="219"/>
      <c r="E193" s="219"/>
      <c r="F193" s="219"/>
      <c r="G193" s="22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AG193" t="s">
        <v>440</v>
      </c>
    </row>
    <row r="194" spans="1:33" x14ac:dyDescent="0.2">
      <c r="A194" s="221"/>
      <c r="B194" s="222"/>
      <c r="C194" s="266"/>
      <c r="D194" s="222"/>
      <c r="E194" s="222"/>
      <c r="F194" s="222"/>
      <c r="G194" s="22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33" x14ac:dyDescent="0.2">
      <c r="A195" s="221"/>
      <c r="B195" s="222"/>
      <c r="C195" s="266"/>
      <c r="D195" s="222"/>
      <c r="E195" s="222"/>
      <c r="F195" s="222"/>
      <c r="G195" s="22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33" x14ac:dyDescent="0.2">
      <c r="A196" s="221"/>
      <c r="B196" s="222"/>
      <c r="C196" s="266"/>
      <c r="D196" s="222"/>
      <c r="E196" s="222"/>
      <c r="F196" s="222"/>
      <c r="G196" s="22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33" x14ac:dyDescent="0.2">
      <c r="A197" s="224"/>
      <c r="B197" s="225"/>
      <c r="C197" s="267"/>
      <c r="D197" s="225"/>
      <c r="E197" s="225"/>
      <c r="F197" s="225"/>
      <c r="G197" s="22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33" x14ac:dyDescent="0.2">
      <c r="A198" s="3"/>
      <c r="B198" s="4"/>
      <c r="C198" s="262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33" x14ac:dyDescent="0.2">
      <c r="C199" s="268"/>
      <c r="D199" s="10"/>
      <c r="AG199" t="s">
        <v>441</v>
      </c>
    </row>
    <row r="200" spans="1:33" x14ac:dyDescent="0.2">
      <c r="D200" s="10"/>
    </row>
    <row r="201" spans="1:33" x14ac:dyDescent="0.2">
      <c r="D201" s="10"/>
    </row>
    <row r="202" spans="1:33" x14ac:dyDescent="0.2">
      <c r="D202" s="10"/>
    </row>
    <row r="203" spans="1:33" x14ac:dyDescent="0.2">
      <c r="D203" s="10"/>
    </row>
    <row r="204" spans="1:33" x14ac:dyDescent="0.2">
      <c r="D204" s="10"/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92:C192"/>
    <mergeCell ref="A193:G197"/>
  </mergeCells>
  <pageMargins left="0.59055118110236204" right="0.196850393700787" top="0.78740157499999996" bottom="0.78740157499999996" header="0.3" footer="0.3"/>
  <pageSetup paperSize="9" orientation="portrait" horizontalDpi="300" verticalDpi="30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748D8-9C50-4DC3-A047-FCC72D68E57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135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136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136</v>
      </c>
      <c r="AG3" t="s">
        <v>137</v>
      </c>
    </row>
    <row r="4" spans="1:60" ht="24.95" customHeight="1" x14ac:dyDescent="0.2">
      <c r="A4" s="200" t="s">
        <v>10</v>
      </c>
      <c r="B4" s="201" t="s">
        <v>52</v>
      </c>
      <c r="C4" s="202" t="s">
        <v>53</v>
      </c>
      <c r="D4" s="203"/>
      <c r="E4" s="203"/>
      <c r="F4" s="203"/>
      <c r="G4" s="204"/>
      <c r="AG4" t="s">
        <v>138</v>
      </c>
    </row>
    <row r="5" spans="1:60" x14ac:dyDescent="0.2">
      <c r="D5" s="10"/>
    </row>
    <row r="6" spans="1:60" ht="38.25" x14ac:dyDescent="0.2">
      <c r="A6" s="206" t="s">
        <v>139</v>
      </c>
      <c r="B6" s="208" t="s">
        <v>140</v>
      </c>
      <c r="C6" s="208" t="s">
        <v>141</v>
      </c>
      <c r="D6" s="207" t="s">
        <v>142</v>
      </c>
      <c r="E6" s="206" t="s">
        <v>143</v>
      </c>
      <c r="F6" s="205" t="s">
        <v>144</v>
      </c>
      <c r="G6" s="206" t="s">
        <v>31</v>
      </c>
      <c r="H6" s="209" t="s">
        <v>32</v>
      </c>
      <c r="I6" s="209" t="s">
        <v>145</v>
      </c>
      <c r="J6" s="209" t="s">
        <v>33</v>
      </c>
      <c r="K6" s="209" t="s">
        <v>146</v>
      </c>
      <c r="L6" s="209" t="s">
        <v>147</v>
      </c>
      <c r="M6" s="209" t="s">
        <v>148</v>
      </c>
      <c r="N6" s="209" t="s">
        <v>149</v>
      </c>
      <c r="O6" s="209" t="s">
        <v>150</v>
      </c>
      <c r="P6" s="209" t="s">
        <v>151</v>
      </c>
      <c r="Q6" s="209" t="s">
        <v>152</v>
      </c>
      <c r="R6" s="209" t="s">
        <v>153</v>
      </c>
      <c r="S6" s="209" t="s">
        <v>154</v>
      </c>
      <c r="T6" s="209" t="s">
        <v>155</v>
      </c>
      <c r="U6" s="209" t="s">
        <v>156</v>
      </c>
      <c r="V6" s="209" t="s">
        <v>157</v>
      </c>
      <c r="W6" s="209" t="s">
        <v>158</v>
      </c>
      <c r="X6" s="209" t="s">
        <v>159</v>
      </c>
      <c r="Y6" s="209" t="s">
        <v>160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161</v>
      </c>
      <c r="B8" s="238" t="s">
        <v>128</v>
      </c>
      <c r="C8" s="257" t="s">
        <v>129</v>
      </c>
      <c r="D8" s="239"/>
      <c r="E8" s="240"/>
      <c r="F8" s="241"/>
      <c r="G8" s="242">
        <f>SUMIF(AG9:AG26,"&lt;&gt;NOR",G9:G26)</f>
        <v>0</v>
      </c>
      <c r="H8" s="236"/>
      <c r="I8" s="236">
        <f>SUM(I9:I26)</f>
        <v>0</v>
      </c>
      <c r="J8" s="236"/>
      <c r="K8" s="236">
        <f>SUM(K9:K26)</f>
        <v>0</v>
      </c>
      <c r="L8" s="236"/>
      <c r="M8" s="236">
        <f>SUM(M9:M26)</f>
        <v>0</v>
      </c>
      <c r="N8" s="235"/>
      <c r="O8" s="235">
        <f>SUM(O9:O26)</f>
        <v>0</v>
      </c>
      <c r="P8" s="235"/>
      <c r="Q8" s="235">
        <f>SUM(Q9:Q26)</f>
        <v>0</v>
      </c>
      <c r="R8" s="236"/>
      <c r="S8" s="236"/>
      <c r="T8" s="236"/>
      <c r="U8" s="236"/>
      <c r="V8" s="236">
        <f>SUM(V9:V26)</f>
        <v>0</v>
      </c>
      <c r="W8" s="236"/>
      <c r="X8" s="236"/>
      <c r="Y8" s="236"/>
      <c r="AG8" t="s">
        <v>162</v>
      </c>
    </row>
    <row r="9" spans="1:60" outlineLevel="1" x14ac:dyDescent="0.2">
      <c r="A9" s="250">
        <v>1</v>
      </c>
      <c r="B9" s="251" t="s">
        <v>714</v>
      </c>
      <c r="C9" s="260" t="s">
        <v>715</v>
      </c>
      <c r="D9" s="252" t="s">
        <v>281</v>
      </c>
      <c r="E9" s="253">
        <v>40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187</v>
      </c>
      <c r="T9" s="231" t="s">
        <v>181</v>
      </c>
      <c r="U9" s="231">
        <v>0</v>
      </c>
      <c r="V9" s="231">
        <f>ROUND(E9*U9,2)</f>
        <v>0</v>
      </c>
      <c r="W9" s="231"/>
      <c r="X9" s="231" t="s">
        <v>167</v>
      </c>
      <c r="Y9" s="231" t="s">
        <v>168</v>
      </c>
      <c r="Z9" s="210"/>
      <c r="AA9" s="210"/>
      <c r="AB9" s="210"/>
      <c r="AC9" s="210"/>
      <c r="AD9" s="210"/>
      <c r="AE9" s="210"/>
      <c r="AF9" s="210"/>
      <c r="AG9" s="210" t="s">
        <v>716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0">
        <v>2</v>
      </c>
      <c r="B10" s="251" t="s">
        <v>717</v>
      </c>
      <c r="C10" s="260" t="s">
        <v>718</v>
      </c>
      <c r="D10" s="252" t="s">
        <v>281</v>
      </c>
      <c r="E10" s="253">
        <v>50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12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187</v>
      </c>
      <c r="T10" s="231" t="s">
        <v>181</v>
      </c>
      <c r="U10" s="231">
        <v>0</v>
      </c>
      <c r="V10" s="231">
        <f>ROUND(E10*U10,2)</f>
        <v>0</v>
      </c>
      <c r="W10" s="231"/>
      <c r="X10" s="231" t="s">
        <v>167</v>
      </c>
      <c r="Y10" s="231" t="s">
        <v>168</v>
      </c>
      <c r="Z10" s="210"/>
      <c r="AA10" s="210"/>
      <c r="AB10" s="210"/>
      <c r="AC10" s="210"/>
      <c r="AD10" s="210"/>
      <c r="AE10" s="210"/>
      <c r="AF10" s="210"/>
      <c r="AG10" s="210" t="s">
        <v>716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719</v>
      </c>
      <c r="C11" s="260" t="s">
        <v>720</v>
      </c>
      <c r="D11" s="252" t="s">
        <v>175</v>
      </c>
      <c r="E11" s="253">
        <v>40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12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187</v>
      </c>
      <c r="T11" s="231" t="s">
        <v>181</v>
      </c>
      <c r="U11" s="231">
        <v>0</v>
      </c>
      <c r="V11" s="231">
        <f>ROUND(E11*U11,2)</f>
        <v>0</v>
      </c>
      <c r="W11" s="231"/>
      <c r="X11" s="231" t="s">
        <v>167</v>
      </c>
      <c r="Y11" s="231" t="s">
        <v>168</v>
      </c>
      <c r="Z11" s="210"/>
      <c r="AA11" s="210"/>
      <c r="AB11" s="210"/>
      <c r="AC11" s="210"/>
      <c r="AD11" s="210"/>
      <c r="AE11" s="210"/>
      <c r="AF11" s="210"/>
      <c r="AG11" s="210" t="s">
        <v>716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721</v>
      </c>
      <c r="C12" s="260" t="s">
        <v>722</v>
      </c>
      <c r="D12" s="252" t="s">
        <v>175</v>
      </c>
      <c r="E12" s="253">
        <v>45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187</v>
      </c>
      <c r="T12" s="231" t="s">
        <v>181</v>
      </c>
      <c r="U12" s="231">
        <v>0</v>
      </c>
      <c r="V12" s="231">
        <f>ROUND(E12*U12,2)</f>
        <v>0</v>
      </c>
      <c r="W12" s="231"/>
      <c r="X12" s="231" t="s">
        <v>167</v>
      </c>
      <c r="Y12" s="231" t="s">
        <v>168</v>
      </c>
      <c r="Z12" s="210"/>
      <c r="AA12" s="210"/>
      <c r="AB12" s="210"/>
      <c r="AC12" s="210"/>
      <c r="AD12" s="210"/>
      <c r="AE12" s="210"/>
      <c r="AF12" s="210"/>
      <c r="AG12" s="210" t="s">
        <v>716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0">
        <v>5</v>
      </c>
      <c r="B13" s="251" t="s">
        <v>723</v>
      </c>
      <c r="C13" s="260" t="s">
        <v>724</v>
      </c>
      <c r="D13" s="252" t="s">
        <v>175</v>
      </c>
      <c r="E13" s="253">
        <v>120</v>
      </c>
      <c r="F13" s="254"/>
      <c r="G13" s="255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12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187</v>
      </c>
      <c r="T13" s="231" t="s">
        <v>181</v>
      </c>
      <c r="U13" s="231">
        <v>0</v>
      </c>
      <c r="V13" s="231">
        <f>ROUND(E13*U13,2)</f>
        <v>0</v>
      </c>
      <c r="W13" s="231"/>
      <c r="X13" s="231" t="s">
        <v>167</v>
      </c>
      <c r="Y13" s="231" t="s">
        <v>168</v>
      </c>
      <c r="Z13" s="210"/>
      <c r="AA13" s="210"/>
      <c r="AB13" s="210"/>
      <c r="AC13" s="210"/>
      <c r="AD13" s="210"/>
      <c r="AE13" s="210"/>
      <c r="AF13" s="210"/>
      <c r="AG13" s="210" t="s">
        <v>716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6</v>
      </c>
      <c r="B14" s="251" t="s">
        <v>725</v>
      </c>
      <c r="C14" s="260" t="s">
        <v>726</v>
      </c>
      <c r="D14" s="252" t="s">
        <v>281</v>
      </c>
      <c r="E14" s="253">
        <v>16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12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187</v>
      </c>
      <c r="T14" s="231" t="s">
        <v>181</v>
      </c>
      <c r="U14" s="231">
        <v>0</v>
      </c>
      <c r="V14" s="231">
        <f>ROUND(E14*U14,2)</f>
        <v>0</v>
      </c>
      <c r="W14" s="231"/>
      <c r="X14" s="231" t="s">
        <v>167</v>
      </c>
      <c r="Y14" s="231" t="s">
        <v>168</v>
      </c>
      <c r="Z14" s="210"/>
      <c r="AA14" s="210"/>
      <c r="AB14" s="210"/>
      <c r="AC14" s="210"/>
      <c r="AD14" s="210"/>
      <c r="AE14" s="210"/>
      <c r="AF14" s="210"/>
      <c r="AG14" s="210" t="s">
        <v>716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50">
        <v>7</v>
      </c>
      <c r="B15" s="251" t="s">
        <v>727</v>
      </c>
      <c r="C15" s="260" t="s">
        <v>728</v>
      </c>
      <c r="D15" s="252" t="s">
        <v>281</v>
      </c>
      <c r="E15" s="253">
        <v>40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187</v>
      </c>
      <c r="T15" s="231" t="s">
        <v>181</v>
      </c>
      <c r="U15" s="231">
        <v>0</v>
      </c>
      <c r="V15" s="231">
        <f>ROUND(E15*U15,2)</f>
        <v>0</v>
      </c>
      <c r="W15" s="231"/>
      <c r="X15" s="231" t="s">
        <v>167</v>
      </c>
      <c r="Y15" s="231" t="s">
        <v>168</v>
      </c>
      <c r="Z15" s="210"/>
      <c r="AA15" s="210"/>
      <c r="AB15" s="210"/>
      <c r="AC15" s="210"/>
      <c r="AD15" s="210"/>
      <c r="AE15" s="210"/>
      <c r="AF15" s="210"/>
      <c r="AG15" s="210" t="s">
        <v>716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50">
        <v>8</v>
      </c>
      <c r="B16" s="251" t="s">
        <v>729</v>
      </c>
      <c r="C16" s="260" t="s">
        <v>730</v>
      </c>
      <c r="D16" s="252" t="s">
        <v>281</v>
      </c>
      <c r="E16" s="253">
        <v>16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12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187</v>
      </c>
      <c r="T16" s="231" t="s">
        <v>181</v>
      </c>
      <c r="U16" s="231">
        <v>0</v>
      </c>
      <c r="V16" s="231">
        <f>ROUND(E16*U16,2)</f>
        <v>0</v>
      </c>
      <c r="W16" s="231"/>
      <c r="X16" s="231" t="s">
        <v>167</v>
      </c>
      <c r="Y16" s="231" t="s">
        <v>168</v>
      </c>
      <c r="Z16" s="210"/>
      <c r="AA16" s="210"/>
      <c r="AB16" s="210"/>
      <c r="AC16" s="210"/>
      <c r="AD16" s="210"/>
      <c r="AE16" s="210"/>
      <c r="AF16" s="210"/>
      <c r="AG16" s="210" t="s">
        <v>716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50">
        <v>9</v>
      </c>
      <c r="B17" s="251" t="s">
        <v>731</v>
      </c>
      <c r="C17" s="260" t="s">
        <v>732</v>
      </c>
      <c r="D17" s="252" t="s">
        <v>281</v>
      </c>
      <c r="E17" s="253">
        <v>32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12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187</v>
      </c>
      <c r="T17" s="231" t="s">
        <v>181</v>
      </c>
      <c r="U17" s="231">
        <v>0</v>
      </c>
      <c r="V17" s="231">
        <f>ROUND(E17*U17,2)</f>
        <v>0</v>
      </c>
      <c r="W17" s="231"/>
      <c r="X17" s="231" t="s">
        <v>167</v>
      </c>
      <c r="Y17" s="231" t="s">
        <v>168</v>
      </c>
      <c r="Z17" s="210"/>
      <c r="AA17" s="210"/>
      <c r="AB17" s="210"/>
      <c r="AC17" s="210"/>
      <c r="AD17" s="210"/>
      <c r="AE17" s="210"/>
      <c r="AF17" s="210"/>
      <c r="AG17" s="210" t="s">
        <v>716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33.75" outlineLevel="1" x14ac:dyDescent="0.2">
      <c r="A18" s="250">
        <v>10</v>
      </c>
      <c r="B18" s="251" t="s">
        <v>733</v>
      </c>
      <c r="C18" s="260" t="s">
        <v>734</v>
      </c>
      <c r="D18" s="252" t="s">
        <v>281</v>
      </c>
      <c r="E18" s="253">
        <v>16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12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187</v>
      </c>
      <c r="T18" s="231" t="s">
        <v>181</v>
      </c>
      <c r="U18" s="231">
        <v>0</v>
      </c>
      <c r="V18" s="231">
        <f>ROUND(E18*U18,2)</f>
        <v>0</v>
      </c>
      <c r="W18" s="231"/>
      <c r="X18" s="231" t="s">
        <v>167</v>
      </c>
      <c r="Y18" s="231" t="s">
        <v>168</v>
      </c>
      <c r="Z18" s="210"/>
      <c r="AA18" s="210"/>
      <c r="AB18" s="210"/>
      <c r="AC18" s="210"/>
      <c r="AD18" s="210"/>
      <c r="AE18" s="210"/>
      <c r="AF18" s="210"/>
      <c r="AG18" s="210" t="s">
        <v>716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50">
        <v>11</v>
      </c>
      <c r="B19" s="251" t="s">
        <v>735</v>
      </c>
      <c r="C19" s="260" t="s">
        <v>736</v>
      </c>
      <c r="D19" s="252" t="s">
        <v>281</v>
      </c>
      <c r="E19" s="253">
        <v>88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12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187</v>
      </c>
      <c r="T19" s="231" t="s">
        <v>181</v>
      </c>
      <c r="U19" s="231">
        <v>0</v>
      </c>
      <c r="V19" s="231">
        <f>ROUND(E19*U19,2)</f>
        <v>0</v>
      </c>
      <c r="W19" s="231"/>
      <c r="X19" s="231" t="s">
        <v>167</v>
      </c>
      <c r="Y19" s="231" t="s">
        <v>168</v>
      </c>
      <c r="Z19" s="210"/>
      <c r="AA19" s="210"/>
      <c r="AB19" s="210"/>
      <c r="AC19" s="210"/>
      <c r="AD19" s="210"/>
      <c r="AE19" s="210"/>
      <c r="AF19" s="210"/>
      <c r="AG19" s="210" t="s">
        <v>716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33.75" outlineLevel="1" x14ac:dyDescent="0.2">
      <c r="A20" s="250">
        <v>12</v>
      </c>
      <c r="B20" s="251" t="s">
        <v>737</v>
      </c>
      <c r="C20" s="260" t="s">
        <v>738</v>
      </c>
      <c r="D20" s="252" t="s">
        <v>281</v>
      </c>
      <c r="E20" s="253">
        <v>16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12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187</v>
      </c>
      <c r="T20" s="231" t="s">
        <v>181</v>
      </c>
      <c r="U20" s="231">
        <v>0</v>
      </c>
      <c r="V20" s="231">
        <f>ROUND(E20*U20,2)</f>
        <v>0</v>
      </c>
      <c r="W20" s="231"/>
      <c r="X20" s="231" t="s">
        <v>167</v>
      </c>
      <c r="Y20" s="231" t="s">
        <v>168</v>
      </c>
      <c r="Z20" s="210"/>
      <c r="AA20" s="210"/>
      <c r="AB20" s="210"/>
      <c r="AC20" s="210"/>
      <c r="AD20" s="210"/>
      <c r="AE20" s="210"/>
      <c r="AF20" s="210"/>
      <c r="AG20" s="210" t="s">
        <v>716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3.75" outlineLevel="1" x14ac:dyDescent="0.2">
      <c r="A21" s="250">
        <v>13</v>
      </c>
      <c r="B21" s="251" t="s">
        <v>739</v>
      </c>
      <c r="C21" s="260" t="s">
        <v>740</v>
      </c>
      <c r="D21" s="252" t="s">
        <v>281</v>
      </c>
      <c r="E21" s="253">
        <v>104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12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187</v>
      </c>
      <c r="T21" s="231" t="s">
        <v>181</v>
      </c>
      <c r="U21" s="231">
        <v>0</v>
      </c>
      <c r="V21" s="231">
        <f>ROUND(E21*U21,2)</f>
        <v>0</v>
      </c>
      <c r="W21" s="231"/>
      <c r="X21" s="231" t="s">
        <v>167</v>
      </c>
      <c r="Y21" s="231" t="s">
        <v>168</v>
      </c>
      <c r="Z21" s="210"/>
      <c r="AA21" s="210"/>
      <c r="AB21" s="210"/>
      <c r="AC21" s="210"/>
      <c r="AD21" s="210"/>
      <c r="AE21" s="210"/>
      <c r="AF21" s="210"/>
      <c r="AG21" s="210" t="s">
        <v>716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33.75" outlineLevel="1" x14ac:dyDescent="0.2">
      <c r="A22" s="250">
        <v>14</v>
      </c>
      <c r="B22" s="251" t="s">
        <v>741</v>
      </c>
      <c r="C22" s="260" t="s">
        <v>742</v>
      </c>
      <c r="D22" s="252" t="s">
        <v>281</v>
      </c>
      <c r="E22" s="253">
        <v>40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187</v>
      </c>
      <c r="T22" s="231" t="s">
        <v>181</v>
      </c>
      <c r="U22" s="231">
        <v>0</v>
      </c>
      <c r="V22" s="231">
        <f>ROUND(E22*U22,2)</f>
        <v>0</v>
      </c>
      <c r="W22" s="231"/>
      <c r="X22" s="231" t="s">
        <v>167</v>
      </c>
      <c r="Y22" s="231" t="s">
        <v>168</v>
      </c>
      <c r="Z22" s="210"/>
      <c r="AA22" s="210"/>
      <c r="AB22" s="210"/>
      <c r="AC22" s="210"/>
      <c r="AD22" s="210"/>
      <c r="AE22" s="210"/>
      <c r="AF22" s="210"/>
      <c r="AG22" s="210" t="s">
        <v>716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1" x14ac:dyDescent="0.2">
      <c r="A23" s="250">
        <v>15</v>
      </c>
      <c r="B23" s="251" t="s">
        <v>743</v>
      </c>
      <c r="C23" s="260" t="s">
        <v>740</v>
      </c>
      <c r="D23" s="252">
        <v>40</v>
      </c>
      <c r="E23" s="253">
        <v>40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12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187</v>
      </c>
      <c r="T23" s="231" t="s">
        <v>181</v>
      </c>
      <c r="U23" s="231">
        <v>0</v>
      </c>
      <c r="V23" s="231">
        <f>ROUND(E23*U23,2)</f>
        <v>0</v>
      </c>
      <c r="W23" s="231"/>
      <c r="X23" s="231" t="s">
        <v>167</v>
      </c>
      <c r="Y23" s="231" t="s">
        <v>168</v>
      </c>
      <c r="Z23" s="210"/>
      <c r="AA23" s="210"/>
      <c r="AB23" s="210"/>
      <c r="AC23" s="210"/>
      <c r="AD23" s="210"/>
      <c r="AE23" s="210"/>
      <c r="AF23" s="210"/>
      <c r="AG23" s="210" t="s">
        <v>716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33.75" outlineLevel="1" x14ac:dyDescent="0.2">
      <c r="A24" s="250">
        <v>16</v>
      </c>
      <c r="B24" s="251" t="s">
        <v>744</v>
      </c>
      <c r="C24" s="260" t="s">
        <v>745</v>
      </c>
      <c r="D24" s="252">
        <v>48</v>
      </c>
      <c r="E24" s="253">
        <v>6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12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187</v>
      </c>
      <c r="T24" s="231" t="s">
        <v>181</v>
      </c>
      <c r="U24" s="231">
        <v>0</v>
      </c>
      <c r="V24" s="231">
        <f>ROUND(E24*U24,2)</f>
        <v>0</v>
      </c>
      <c r="W24" s="231"/>
      <c r="X24" s="231" t="s">
        <v>167</v>
      </c>
      <c r="Y24" s="231" t="s">
        <v>168</v>
      </c>
      <c r="Z24" s="210"/>
      <c r="AA24" s="210"/>
      <c r="AB24" s="210"/>
      <c r="AC24" s="210"/>
      <c r="AD24" s="210"/>
      <c r="AE24" s="210"/>
      <c r="AF24" s="210"/>
      <c r="AG24" s="210" t="s">
        <v>716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0">
        <v>17</v>
      </c>
      <c r="B25" s="251" t="s">
        <v>746</v>
      </c>
      <c r="C25" s="260" t="s">
        <v>747</v>
      </c>
      <c r="D25" s="252" t="s">
        <v>281</v>
      </c>
      <c r="E25" s="253">
        <v>56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12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187</v>
      </c>
      <c r="T25" s="231" t="s">
        <v>181</v>
      </c>
      <c r="U25" s="231">
        <v>0</v>
      </c>
      <c r="V25" s="231">
        <f>ROUND(E25*U25,2)</f>
        <v>0</v>
      </c>
      <c r="W25" s="231"/>
      <c r="X25" s="231" t="s">
        <v>167</v>
      </c>
      <c r="Y25" s="231" t="s">
        <v>168</v>
      </c>
      <c r="Z25" s="210"/>
      <c r="AA25" s="210"/>
      <c r="AB25" s="210"/>
      <c r="AC25" s="210"/>
      <c r="AD25" s="210"/>
      <c r="AE25" s="210"/>
      <c r="AF25" s="210"/>
      <c r="AG25" s="210" t="s">
        <v>716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18</v>
      </c>
      <c r="B26" s="251" t="s">
        <v>748</v>
      </c>
      <c r="C26" s="260" t="s">
        <v>749</v>
      </c>
      <c r="D26" s="252" t="s">
        <v>281</v>
      </c>
      <c r="E26" s="253">
        <v>16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187</v>
      </c>
      <c r="T26" s="231" t="s">
        <v>181</v>
      </c>
      <c r="U26" s="231">
        <v>0</v>
      </c>
      <c r="V26" s="231">
        <f>ROUND(E26*U26,2)</f>
        <v>0</v>
      </c>
      <c r="W26" s="231"/>
      <c r="X26" s="231" t="s">
        <v>167</v>
      </c>
      <c r="Y26" s="231" t="s">
        <v>168</v>
      </c>
      <c r="Z26" s="210"/>
      <c r="AA26" s="210"/>
      <c r="AB26" s="210"/>
      <c r="AC26" s="210"/>
      <c r="AD26" s="210"/>
      <c r="AE26" s="210"/>
      <c r="AF26" s="210"/>
      <c r="AG26" s="210" t="s">
        <v>716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37" t="s">
        <v>161</v>
      </c>
      <c r="B27" s="238" t="s">
        <v>60</v>
      </c>
      <c r="C27" s="257" t="s">
        <v>61</v>
      </c>
      <c r="D27" s="239"/>
      <c r="E27" s="240"/>
      <c r="F27" s="241"/>
      <c r="G27" s="242">
        <f>SUMIF(AG28:AG31,"&lt;&gt;NOR",G28:G31)</f>
        <v>0</v>
      </c>
      <c r="H27" s="236"/>
      <c r="I27" s="236">
        <f>SUM(I28:I31)</f>
        <v>0</v>
      </c>
      <c r="J27" s="236"/>
      <c r="K27" s="236">
        <f>SUM(K28:K31)</f>
        <v>0</v>
      </c>
      <c r="L27" s="236"/>
      <c r="M27" s="236">
        <f>SUM(M28:M31)</f>
        <v>0</v>
      </c>
      <c r="N27" s="235"/>
      <c r="O27" s="235">
        <f>SUM(O28:O31)</f>
        <v>0</v>
      </c>
      <c r="P27" s="235"/>
      <c r="Q27" s="235">
        <f>SUM(Q28:Q31)</f>
        <v>0</v>
      </c>
      <c r="R27" s="236"/>
      <c r="S27" s="236"/>
      <c r="T27" s="236"/>
      <c r="U27" s="236"/>
      <c r="V27" s="236">
        <f>SUM(V28:V31)</f>
        <v>0</v>
      </c>
      <c r="W27" s="236"/>
      <c r="X27" s="236"/>
      <c r="Y27" s="236"/>
      <c r="AG27" t="s">
        <v>162</v>
      </c>
    </row>
    <row r="28" spans="1:60" outlineLevel="1" x14ac:dyDescent="0.2">
      <c r="A28" s="250">
        <v>19</v>
      </c>
      <c r="B28" s="251" t="s">
        <v>750</v>
      </c>
      <c r="C28" s="260" t="s">
        <v>751</v>
      </c>
      <c r="D28" s="252" t="s">
        <v>752</v>
      </c>
      <c r="E28" s="253">
        <v>80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12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187</v>
      </c>
      <c r="T28" s="231" t="s">
        <v>181</v>
      </c>
      <c r="U28" s="231">
        <v>0</v>
      </c>
      <c r="V28" s="231">
        <f>ROUND(E28*U28,2)</f>
        <v>0</v>
      </c>
      <c r="W28" s="231"/>
      <c r="X28" s="231" t="s">
        <v>167</v>
      </c>
      <c r="Y28" s="231" t="s">
        <v>168</v>
      </c>
      <c r="Z28" s="210"/>
      <c r="AA28" s="210"/>
      <c r="AB28" s="210"/>
      <c r="AC28" s="210"/>
      <c r="AD28" s="210"/>
      <c r="AE28" s="210"/>
      <c r="AF28" s="210"/>
      <c r="AG28" s="210" t="s">
        <v>682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20</v>
      </c>
      <c r="B29" s="251" t="s">
        <v>753</v>
      </c>
      <c r="C29" s="260" t="s">
        <v>754</v>
      </c>
      <c r="D29" s="252" t="s">
        <v>752</v>
      </c>
      <c r="E29" s="253">
        <v>10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12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187</v>
      </c>
      <c r="T29" s="231" t="s">
        <v>181</v>
      </c>
      <c r="U29" s="231">
        <v>0</v>
      </c>
      <c r="V29" s="231">
        <f>ROUND(E29*U29,2)</f>
        <v>0</v>
      </c>
      <c r="W29" s="231"/>
      <c r="X29" s="231" t="s">
        <v>167</v>
      </c>
      <c r="Y29" s="231" t="s">
        <v>168</v>
      </c>
      <c r="Z29" s="210"/>
      <c r="AA29" s="210"/>
      <c r="AB29" s="210"/>
      <c r="AC29" s="210"/>
      <c r="AD29" s="210"/>
      <c r="AE29" s="210"/>
      <c r="AF29" s="210"/>
      <c r="AG29" s="210" t="s">
        <v>682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21</v>
      </c>
      <c r="B30" s="251" t="s">
        <v>755</v>
      </c>
      <c r="C30" s="260" t="s">
        <v>756</v>
      </c>
      <c r="D30" s="252" t="s">
        <v>752</v>
      </c>
      <c r="E30" s="253">
        <v>40</v>
      </c>
      <c r="F30" s="254"/>
      <c r="G30" s="255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12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187</v>
      </c>
      <c r="T30" s="231" t="s">
        <v>181</v>
      </c>
      <c r="U30" s="231">
        <v>0</v>
      </c>
      <c r="V30" s="231">
        <f>ROUND(E30*U30,2)</f>
        <v>0</v>
      </c>
      <c r="W30" s="231"/>
      <c r="X30" s="231" t="s">
        <v>167</v>
      </c>
      <c r="Y30" s="231" t="s">
        <v>168</v>
      </c>
      <c r="Z30" s="210"/>
      <c r="AA30" s="210"/>
      <c r="AB30" s="210"/>
      <c r="AC30" s="210"/>
      <c r="AD30" s="210"/>
      <c r="AE30" s="210"/>
      <c r="AF30" s="210"/>
      <c r="AG30" s="210" t="s">
        <v>682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22</v>
      </c>
      <c r="B31" s="251" t="s">
        <v>757</v>
      </c>
      <c r="C31" s="260" t="s">
        <v>758</v>
      </c>
      <c r="D31" s="252" t="s">
        <v>752</v>
      </c>
      <c r="E31" s="253">
        <v>10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12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187</v>
      </c>
      <c r="T31" s="231" t="s">
        <v>181</v>
      </c>
      <c r="U31" s="231">
        <v>0</v>
      </c>
      <c r="V31" s="231">
        <f>ROUND(E31*U31,2)</f>
        <v>0</v>
      </c>
      <c r="W31" s="231"/>
      <c r="X31" s="231" t="s">
        <v>167</v>
      </c>
      <c r="Y31" s="231" t="s">
        <v>168</v>
      </c>
      <c r="Z31" s="210"/>
      <c r="AA31" s="210"/>
      <c r="AB31" s="210"/>
      <c r="AC31" s="210"/>
      <c r="AD31" s="210"/>
      <c r="AE31" s="210"/>
      <c r="AF31" s="210"/>
      <c r="AG31" s="210" t="s">
        <v>682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37" t="s">
        <v>161</v>
      </c>
      <c r="B32" s="238" t="s">
        <v>62</v>
      </c>
      <c r="C32" s="257" t="s">
        <v>63</v>
      </c>
      <c r="D32" s="239"/>
      <c r="E32" s="240"/>
      <c r="F32" s="241"/>
      <c r="G32" s="242">
        <f>SUMIF(AG33:AG33,"&lt;&gt;NOR",G33:G33)</f>
        <v>0</v>
      </c>
      <c r="H32" s="236"/>
      <c r="I32" s="236">
        <f>SUM(I33:I33)</f>
        <v>0</v>
      </c>
      <c r="J32" s="236"/>
      <c r="K32" s="236">
        <f>SUM(K33:K33)</f>
        <v>0</v>
      </c>
      <c r="L32" s="236"/>
      <c r="M32" s="236">
        <f>SUM(M33:M33)</f>
        <v>0</v>
      </c>
      <c r="N32" s="235"/>
      <c r="O32" s="235">
        <f>SUM(O33:O33)</f>
        <v>0</v>
      </c>
      <c r="P32" s="235"/>
      <c r="Q32" s="235">
        <f>SUM(Q33:Q33)</f>
        <v>0</v>
      </c>
      <c r="R32" s="236"/>
      <c r="S32" s="236"/>
      <c r="T32" s="236"/>
      <c r="U32" s="236"/>
      <c r="V32" s="236">
        <f>SUM(V33:V33)</f>
        <v>0</v>
      </c>
      <c r="W32" s="236"/>
      <c r="X32" s="236"/>
      <c r="Y32" s="236"/>
      <c r="AG32" t="s">
        <v>162</v>
      </c>
    </row>
    <row r="33" spans="1:60" outlineLevel="1" x14ac:dyDescent="0.2">
      <c r="A33" s="250">
        <v>23</v>
      </c>
      <c r="B33" s="251" t="s">
        <v>759</v>
      </c>
      <c r="C33" s="260" t="s">
        <v>760</v>
      </c>
      <c r="D33" s="252" t="s">
        <v>752</v>
      </c>
      <c r="E33" s="253">
        <v>10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12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187</v>
      </c>
      <c r="T33" s="231" t="s">
        <v>181</v>
      </c>
      <c r="U33" s="231">
        <v>0</v>
      </c>
      <c r="V33" s="231">
        <f>ROUND(E33*U33,2)</f>
        <v>0</v>
      </c>
      <c r="W33" s="231"/>
      <c r="X33" s="231" t="s">
        <v>167</v>
      </c>
      <c r="Y33" s="231" t="s">
        <v>168</v>
      </c>
      <c r="Z33" s="210"/>
      <c r="AA33" s="210"/>
      <c r="AB33" s="210"/>
      <c r="AC33" s="210"/>
      <c r="AD33" s="210"/>
      <c r="AE33" s="210"/>
      <c r="AF33" s="210"/>
      <c r="AG33" s="210" t="s">
        <v>682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7" t="s">
        <v>161</v>
      </c>
      <c r="B34" s="238" t="s">
        <v>64</v>
      </c>
      <c r="C34" s="257" t="s">
        <v>65</v>
      </c>
      <c r="D34" s="239"/>
      <c r="E34" s="240"/>
      <c r="F34" s="241"/>
      <c r="G34" s="242">
        <f>SUMIF(AG35:AG35,"&lt;&gt;NOR",G35:G35)</f>
        <v>0</v>
      </c>
      <c r="H34" s="236"/>
      <c r="I34" s="236">
        <f>SUM(I35:I35)</f>
        <v>0</v>
      </c>
      <c r="J34" s="236"/>
      <c r="K34" s="236">
        <f>SUM(K35:K35)</f>
        <v>0</v>
      </c>
      <c r="L34" s="236"/>
      <c r="M34" s="236">
        <f>SUM(M35:M35)</f>
        <v>0</v>
      </c>
      <c r="N34" s="235"/>
      <c r="O34" s="235">
        <f>SUM(O35:O35)</f>
        <v>0</v>
      </c>
      <c r="P34" s="235"/>
      <c r="Q34" s="235">
        <f>SUM(Q35:Q35)</f>
        <v>0</v>
      </c>
      <c r="R34" s="236"/>
      <c r="S34" s="236"/>
      <c r="T34" s="236"/>
      <c r="U34" s="236"/>
      <c r="V34" s="236">
        <f>SUM(V35:V35)</f>
        <v>0</v>
      </c>
      <c r="W34" s="236"/>
      <c r="X34" s="236"/>
      <c r="Y34" s="236"/>
      <c r="AG34" t="s">
        <v>162</v>
      </c>
    </row>
    <row r="35" spans="1:60" outlineLevel="1" x14ac:dyDescent="0.2">
      <c r="A35" s="250">
        <v>24</v>
      </c>
      <c r="B35" s="251" t="s">
        <v>761</v>
      </c>
      <c r="C35" s="260" t="s">
        <v>762</v>
      </c>
      <c r="D35" s="252" t="s">
        <v>752</v>
      </c>
      <c r="E35" s="253">
        <v>10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12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187</v>
      </c>
      <c r="T35" s="231" t="s">
        <v>181</v>
      </c>
      <c r="U35" s="231">
        <v>0</v>
      </c>
      <c r="V35" s="231">
        <f>ROUND(E35*U35,2)</f>
        <v>0</v>
      </c>
      <c r="W35" s="231"/>
      <c r="X35" s="231" t="s">
        <v>167</v>
      </c>
      <c r="Y35" s="231" t="s">
        <v>168</v>
      </c>
      <c r="Z35" s="210"/>
      <c r="AA35" s="210"/>
      <c r="AB35" s="210"/>
      <c r="AC35" s="210"/>
      <c r="AD35" s="210"/>
      <c r="AE35" s="210"/>
      <c r="AF35" s="210"/>
      <c r="AG35" s="210" t="s">
        <v>682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7" t="s">
        <v>161</v>
      </c>
      <c r="B36" s="238" t="s">
        <v>66</v>
      </c>
      <c r="C36" s="257" t="s">
        <v>67</v>
      </c>
      <c r="D36" s="239"/>
      <c r="E36" s="240"/>
      <c r="F36" s="241"/>
      <c r="G36" s="242">
        <f>SUMIF(AG37:AG40,"&lt;&gt;NOR",G37:G40)</f>
        <v>0</v>
      </c>
      <c r="H36" s="236"/>
      <c r="I36" s="236">
        <f>SUM(I37:I40)</f>
        <v>0</v>
      </c>
      <c r="J36" s="236"/>
      <c r="K36" s="236">
        <f>SUM(K37:K40)</f>
        <v>0</v>
      </c>
      <c r="L36" s="236"/>
      <c r="M36" s="236">
        <f>SUM(M37:M40)</f>
        <v>0</v>
      </c>
      <c r="N36" s="235"/>
      <c r="O36" s="235">
        <f>SUM(O37:O40)</f>
        <v>0</v>
      </c>
      <c r="P36" s="235"/>
      <c r="Q36" s="235">
        <f>SUM(Q37:Q40)</f>
        <v>0</v>
      </c>
      <c r="R36" s="236"/>
      <c r="S36" s="236"/>
      <c r="T36" s="236"/>
      <c r="U36" s="236"/>
      <c r="V36" s="236">
        <f>SUM(V37:V40)</f>
        <v>0</v>
      </c>
      <c r="W36" s="236"/>
      <c r="X36" s="236"/>
      <c r="Y36" s="236"/>
      <c r="AG36" t="s">
        <v>162</v>
      </c>
    </row>
    <row r="37" spans="1:60" outlineLevel="1" x14ac:dyDescent="0.2">
      <c r="A37" s="250">
        <v>25</v>
      </c>
      <c r="B37" s="251" t="s">
        <v>763</v>
      </c>
      <c r="C37" s="260" t="s">
        <v>764</v>
      </c>
      <c r="D37" s="252" t="s">
        <v>752</v>
      </c>
      <c r="E37" s="253">
        <v>20</v>
      </c>
      <c r="F37" s="254"/>
      <c r="G37" s="255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12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187</v>
      </c>
      <c r="T37" s="231" t="s">
        <v>181</v>
      </c>
      <c r="U37" s="231">
        <v>0</v>
      </c>
      <c r="V37" s="231">
        <f>ROUND(E37*U37,2)</f>
        <v>0</v>
      </c>
      <c r="W37" s="231"/>
      <c r="X37" s="231" t="s">
        <v>167</v>
      </c>
      <c r="Y37" s="231" t="s">
        <v>168</v>
      </c>
      <c r="Z37" s="210"/>
      <c r="AA37" s="210"/>
      <c r="AB37" s="210"/>
      <c r="AC37" s="210"/>
      <c r="AD37" s="210"/>
      <c r="AE37" s="210"/>
      <c r="AF37" s="210"/>
      <c r="AG37" s="210" t="s">
        <v>682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0">
        <v>26</v>
      </c>
      <c r="B38" s="251" t="s">
        <v>765</v>
      </c>
      <c r="C38" s="260" t="s">
        <v>766</v>
      </c>
      <c r="D38" s="252" t="s">
        <v>752</v>
      </c>
      <c r="E38" s="253">
        <v>5</v>
      </c>
      <c r="F38" s="254"/>
      <c r="G38" s="255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12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187</v>
      </c>
      <c r="T38" s="231" t="s">
        <v>181</v>
      </c>
      <c r="U38" s="231">
        <v>0</v>
      </c>
      <c r="V38" s="231">
        <f>ROUND(E38*U38,2)</f>
        <v>0</v>
      </c>
      <c r="W38" s="231"/>
      <c r="X38" s="231" t="s">
        <v>167</v>
      </c>
      <c r="Y38" s="231" t="s">
        <v>168</v>
      </c>
      <c r="Z38" s="210"/>
      <c r="AA38" s="210"/>
      <c r="AB38" s="210"/>
      <c r="AC38" s="210"/>
      <c r="AD38" s="210"/>
      <c r="AE38" s="210"/>
      <c r="AF38" s="210"/>
      <c r="AG38" s="210" t="s">
        <v>682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0">
        <v>27</v>
      </c>
      <c r="B39" s="251" t="s">
        <v>767</v>
      </c>
      <c r="C39" s="260" t="s">
        <v>768</v>
      </c>
      <c r="D39" s="252" t="s">
        <v>180</v>
      </c>
      <c r="E39" s="253">
        <v>1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12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187</v>
      </c>
      <c r="T39" s="231" t="s">
        <v>181</v>
      </c>
      <c r="U39" s="231">
        <v>0</v>
      </c>
      <c r="V39" s="231">
        <f>ROUND(E39*U39,2)</f>
        <v>0</v>
      </c>
      <c r="W39" s="231"/>
      <c r="X39" s="231" t="s">
        <v>167</v>
      </c>
      <c r="Y39" s="231" t="s">
        <v>168</v>
      </c>
      <c r="Z39" s="210"/>
      <c r="AA39" s="210"/>
      <c r="AB39" s="210"/>
      <c r="AC39" s="210"/>
      <c r="AD39" s="210"/>
      <c r="AE39" s="210"/>
      <c r="AF39" s="210"/>
      <c r="AG39" s="210" t="s">
        <v>682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28</v>
      </c>
      <c r="B40" s="245" t="s">
        <v>769</v>
      </c>
      <c r="C40" s="258" t="s">
        <v>770</v>
      </c>
      <c r="D40" s="246" t="s">
        <v>180</v>
      </c>
      <c r="E40" s="247">
        <v>1</v>
      </c>
      <c r="F40" s="248"/>
      <c r="G40" s="249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12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187</v>
      </c>
      <c r="T40" s="231" t="s">
        <v>181</v>
      </c>
      <c r="U40" s="231">
        <v>0</v>
      </c>
      <c r="V40" s="231">
        <f>ROUND(E40*U40,2)</f>
        <v>0</v>
      </c>
      <c r="W40" s="231"/>
      <c r="X40" s="231" t="s">
        <v>167</v>
      </c>
      <c r="Y40" s="231" t="s">
        <v>168</v>
      </c>
      <c r="Z40" s="210"/>
      <c r="AA40" s="210"/>
      <c r="AB40" s="210"/>
      <c r="AC40" s="210"/>
      <c r="AD40" s="210"/>
      <c r="AE40" s="210"/>
      <c r="AF40" s="210"/>
      <c r="AG40" s="210" t="s">
        <v>682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3"/>
      <c r="B41" s="4"/>
      <c r="C41" s="262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12</v>
      </c>
      <c r="AF41">
        <v>21</v>
      </c>
      <c r="AG41" t="s">
        <v>147</v>
      </c>
    </row>
    <row r="42" spans="1:60" x14ac:dyDescent="0.2">
      <c r="A42" s="213"/>
      <c r="B42" s="214" t="s">
        <v>31</v>
      </c>
      <c r="C42" s="263"/>
      <c r="D42" s="215"/>
      <c r="E42" s="216"/>
      <c r="F42" s="216"/>
      <c r="G42" s="243">
        <f>G8+G27+G32+G34+G36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438</v>
      </c>
    </row>
    <row r="43" spans="1:60" x14ac:dyDescent="0.2">
      <c r="A43" s="3"/>
      <c r="B43" s="4"/>
      <c r="C43" s="26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3"/>
      <c r="B44" s="4"/>
      <c r="C44" s="26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17" t="s">
        <v>439</v>
      </c>
      <c r="B45" s="217"/>
      <c r="C45" s="264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18"/>
      <c r="B46" s="219"/>
      <c r="C46" s="265"/>
      <c r="D46" s="219"/>
      <c r="E46" s="219"/>
      <c r="F46" s="219"/>
      <c r="G46" s="22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G46" t="s">
        <v>440</v>
      </c>
    </row>
    <row r="47" spans="1:60" x14ac:dyDescent="0.2">
      <c r="A47" s="221"/>
      <c r="B47" s="222"/>
      <c r="C47" s="266"/>
      <c r="D47" s="222"/>
      <c r="E47" s="222"/>
      <c r="F47" s="222"/>
      <c r="G47" s="22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21"/>
      <c r="B48" s="222"/>
      <c r="C48" s="266"/>
      <c r="D48" s="222"/>
      <c r="E48" s="222"/>
      <c r="F48" s="222"/>
      <c r="G48" s="22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21"/>
      <c r="B49" s="222"/>
      <c r="C49" s="266"/>
      <c r="D49" s="222"/>
      <c r="E49" s="222"/>
      <c r="F49" s="222"/>
      <c r="G49" s="22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24"/>
      <c r="B50" s="225"/>
      <c r="C50" s="267"/>
      <c r="D50" s="225"/>
      <c r="E50" s="225"/>
      <c r="F50" s="225"/>
      <c r="G50" s="2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3"/>
      <c r="B51" s="4"/>
      <c r="C51" s="262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C52" s="268"/>
      <c r="D52" s="10"/>
      <c r="AG52" t="s">
        <v>441</v>
      </c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45:C45"/>
    <mergeCell ref="A46:G50"/>
  </mergeCells>
  <pageMargins left="0.59055118110236204" right="0.196850393700787" top="0.78740157499999996" bottom="0.78740157499999996" header="0.3" footer="0.3"/>
  <pageSetup paperSize="9" orientation="portrait" horizontalDpi="300" verticalDpi="30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3872B-3F34-4978-9FE4-AC76C7C8DFA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135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136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136</v>
      </c>
      <c r="AG3" t="s">
        <v>137</v>
      </c>
    </row>
    <row r="4" spans="1:60" ht="24.95" customHeight="1" x14ac:dyDescent="0.2">
      <c r="A4" s="200" t="s">
        <v>10</v>
      </c>
      <c r="B4" s="201" t="s">
        <v>54</v>
      </c>
      <c r="C4" s="202" t="s">
        <v>55</v>
      </c>
      <c r="D4" s="203"/>
      <c r="E4" s="203"/>
      <c r="F4" s="203"/>
      <c r="G4" s="204"/>
      <c r="AG4" t="s">
        <v>138</v>
      </c>
    </row>
    <row r="5" spans="1:60" x14ac:dyDescent="0.2">
      <c r="D5" s="10"/>
    </row>
    <row r="6" spans="1:60" ht="38.25" x14ac:dyDescent="0.2">
      <c r="A6" s="206" t="s">
        <v>139</v>
      </c>
      <c r="B6" s="208" t="s">
        <v>140</v>
      </c>
      <c r="C6" s="208" t="s">
        <v>141</v>
      </c>
      <c r="D6" s="207" t="s">
        <v>142</v>
      </c>
      <c r="E6" s="206" t="s">
        <v>143</v>
      </c>
      <c r="F6" s="205" t="s">
        <v>144</v>
      </c>
      <c r="G6" s="206" t="s">
        <v>31</v>
      </c>
      <c r="H6" s="209" t="s">
        <v>32</v>
      </c>
      <c r="I6" s="209" t="s">
        <v>145</v>
      </c>
      <c r="J6" s="209" t="s">
        <v>33</v>
      </c>
      <c r="K6" s="209" t="s">
        <v>146</v>
      </c>
      <c r="L6" s="209" t="s">
        <v>147</v>
      </c>
      <c r="M6" s="209" t="s">
        <v>148</v>
      </c>
      <c r="N6" s="209" t="s">
        <v>149</v>
      </c>
      <c r="O6" s="209" t="s">
        <v>150</v>
      </c>
      <c r="P6" s="209" t="s">
        <v>151</v>
      </c>
      <c r="Q6" s="209" t="s">
        <v>152</v>
      </c>
      <c r="R6" s="209" t="s">
        <v>153</v>
      </c>
      <c r="S6" s="209" t="s">
        <v>154</v>
      </c>
      <c r="T6" s="209" t="s">
        <v>155</v>
      </c>
      <c r="U6" s="209" t="s">
        <v>156</v>
      </c>
      <c r="V6" s="209" t="s">
        <v>157</v>
      </c>
      <c r="W6" s="209" t="s">
        <v>158</v>
      </c>
      <c r="X6" s="209" t="s">
        <v>159</v>
      </c>
      <c r="Y6" s="209" t="s">
        <v>160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161</v>
      </c>
      <c r="B8" s="238" t="s">
        <v>92</v>
      </c>
      <c r="C8" s="257" t="s">
        <v>93</v>
      </c>
      <c r="D8" s="239"/>
      <c r="E8" s="240"/>
      <c r="F8" s="241"/>
      <c r="G8" s="242">
        <f>SUMIF(AG9:AG23,"&lt;&gt;NOR",G9:G23)</f>
        <v>0</v>
      </c>
      <c r="H8" s="236"/>
      <c r="I8" s="236">
        <f>SUM(I9:I23)</f>
        <v>0</v>
      </c>
      <c r="J8" s="236"/>
      <c r="K8" s="236">
        <f>SUM(K9:K23)</f>
        <v>0</v>
      </c>
      <c r="L8" s="236"/>
      <c r="M8" s="236">
        <f>SUM(M9:M23)</f>
        <v>0</v>
      </c>
      <c r="N8" s="235"/>
      <c r="O8" s="235">
        <f>SUM(O9:O23)</f>
        <v>0</v>
      </c>
      <c r="P8" s="235"/>
      <c r="Q8" s="235">
        <f>SUM(Q9:Q23)</f>
        <v>0</v>
      </c>
      <c r="R8" s="236"/>
      <c r="S8" s="236"/>
      <c r="T8" s="236"/>
      <c r="U8" s="236"/>
      <c r="V8" s="236">
        <f>SUM(V9:V23)</f>
        <v>0</v>
      </c>
      <c r="W8" s="236"/>
      <c r="X8" s="236"/>
      <c r="Y8" s="236"/>
      <c r="AG8" t="s">
        <v>162</v>
      </c>
    </row>
    <row r="9" spans="1:60" ht="33.75" outlineLevel="1" x14ac:dyDescent="0.2">
      <c r="A9" s="250">
        <v>1</v>
      </c>
      <c r="B9" s="251" t="s">
        <v>771</v>
      </c>
      <c r="C9" s="260" t="s">
        <v>772</v>
      </c>
      <c r="D9" s="252" t="s">
        <v>281</v>
      </c>
      <c r="E9" s="253">
        <v>8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187</v>
      </c>
      <c r="T9" s="231" t="s">
        <v>181</v>
      </c>
      <c r="U9" s="231">
        <v>0</v>
      </c>
      <c r="V9" s="231">
        <f>ROUND(E9*U9,2)</f>
        <v>0</v>
      </c>
      <c r="W9" s="231"/>
      <c r="X9" s="231" t="s">
        <v>222</v>
      </c>
      <c r="Y9" s="231" t="s">
        <v>168</v>
      </c>
      <c r="Z9" s="210"/>
      <c r="AA9" s="210"/>
      <c r="AB9" s="210"/>
      <c r="AC9" s="210"/>
      <c r="AD9" s="210"/>
      <c r="AE9" s="210"/>
      <c r="AF9" s="210"/>
      <c r="AG9" s="210" t="s">
        <v>597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33.75" outlineLevel="1" x14ac:dyDescent="0.2">
      <c r="A10" s="250">
        <v>2</v>
      </c>
      <c r="B10" s="251" t="s">
        <v>773</v>
      </c>
      <c r="C10" s="260" t="s">
        <v>774</v>
      </c>
      <c r="D10" s="252" t="s">
        <v>281</v>
      </c>
      <c r="E10" s="253">
        <v>8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12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187</v>
      </c>
      <c r="T10" s="231" t="s">
        <v>181</v>
      </c>
      <c r="U10" s="231">
        <v>0</v>
      </c>
      <c r="V10" s="231">
        <f>ROUND(E10*U10,2)</f>
        <v>0</v>
      </c>
      <c r="W10" s="231"/>
      <c r="X10" s="231" t="s">
        <v>222</v>
      </c>
      <c r="Y10" s="231" t="s">
        <v>168</v>
      </c>
      <c r="Z10" s="210"/>
      <c r="AA10" s="210"/>
      <c r="AB10" s="210"/>
      <c r="AC10" s="210"/>
      <c r="AD10" s="210"/>
      <c r="AE10" s="210"/>
      <c r="AF10" s="210"/>
      <c r="AG10" s="210" t="s">
        <v>597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50">
        <v>3</v>
      </c>
      <c r="B11" s="251" t="s">
        <v>775</v>
      </c>
      <c r="C11" s="260" t="s">
        <v>776</v>
      </c>
      <c r="D11" s="252" t="s">
        <v>281</v>
      </c>
      <c r="E11" s="253">
        <v>2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12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187</v>
      </c>
      <c r="T11" s="231" t="s">
        <v>181</v>
      </c>
      <c r="U11" s="231">
        <v>0</v>
      </c>
      <c r="V11" s="231">
        <f>ROUND(E11*U11,2)</f>
        <v>0</v>
      </c>
      <c r="W11" s="231"/>
      <c r="X11" s="231" t="s">
        <v>222</v>
      </c>
      <c r="Y11" s="231" t="s">
        <v>168</v>
      </c>
      <c r="Z11" s="210"/>
      <c r="AA11" s="210"/>
      <c r="AB11" s="210"/>
      <c r="AC11" s="210"/>
      <c r="AD11" s="210"/>
      <c r="AE11" s="210"/>
      <c r="AF11" s="210"/>
      <c r="AG11" s="210" t="s">
        <v>597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1" x14ac:dyDescent="0.2">
      <c r="A12" s="250">
        <v>4</v>
      </c>
      <c r="B12" s="251" t="s">
        <v>777</v>
      </c>
      <c r="C12" s="260" t="s">
        <v>778</v>
      </c>
      <c r="D12" s="252" t="s">
        <v>779</v>
      </c>
      <c r="E12" s="253">
        <v>9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187</v>
      </c>
      <c r="T12" s="231" t="s">
        <v>181</v>
      </c>
      <c r="U12" s="231">
        <v>0</v>
      </c>
      <c r="V12" s="231">
        <f>ROUND(E12*U12,2)</f>
        <v>0</v>
      </c>
      <c r="W12" s="231"/>
      <c r="X12" s="231" t="s">
        <v>222</v>
      </c>
      <c r="Y12" s="231" t="s">
        <v>168</v>
      </c>
      <c r="Z12" s="210"/>
      <c r="AA12" s="210"/>
      <c r="AB12" s="210"/>
      <c r="AC12" s="210"/>
      <c r="AD12" s="210"/>
      <c r="AE12" s="210"/>
      <c r="AF12" s="210"/>
      <c r="AG12" s="210" t="s">
        <v>597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33.75" outlineLevel="1" x14ac:dyDescent="0.2">
      <c r="A13" s="250">
        <v>5</v>
      </c>
      <c r="B13" s="251" t="s">
        <v>780</v>
      </c>
      <c r="C13" s="260" t="s">
        <v>781</v>
      </c>
      <c r="D13" s="252" t="s">
        <v>281</v>
      </c>
      <c r="E13" s="253">
        <v>8</v>
      </c>
      <c r="F13" s="254"/>
      <c r="G13" s="255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12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187</v>
      </c>
      <c r="T13" s="231" t="s">
        <v>181</v>
      </c>
      <c r="U13" s="231">
        <v>0</v>
      </c>
      <c r="V13" s="231">
        <f>ROUND(E13*U13,2)</f>
        <v>0</v>
      </c>
      <c r="W13" s="231"/>
      <c r="X13" s="231" t="s">
        <v>222</v>
      </c>
      <c r="Y13" s="231" t="s">
        <v>168</v>
      </c>
      <c r="Z13" s="210"/>
      <c r="AA13" s="210"/>
      <c r="AB13" s="210"/>
      <c r="AC13" s="210"/>
      <c r="AD13" s="210"/>
      <c r="AE13" s="210"/>
      <c r="AF13" s="210"/>
      <c r="AG13" s="210" t="s">
        <v>597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33.75" outlineLevel="1" x14ac:dyDescent="0.2">
      <c r="A14" s="250">
        <v>6</v>
      </c>
      <c r="B14" s="251" t="s">
        <v>782</v>
      </c>
      <c r="C14" s="260" t="s">
        <v>783</v>
      </c>
      <c r="D14" s="252" t="s">
        <v>779</v>
      </c>
      <c r="E14" s="253">
        <v>21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12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187</v>
      </c>
      <c r="T14" s="231" t="s">
        <v>181</v>
      </c>
      <c r="U14" s="231">
        <v>0</v>
      </c>
      <c r="V14" s="231">
        <f>ROUND(E14*U14,2)</f>
        <v>0</v>
      </c>
      <c r="W14" s="231"/>
      <c r="X14" s="231" t="s">
        <v>222</v>
      </c>
      <c r="Y14" s="231" t="s">
        <v>168</v>
      </c>
      <c r="Z14" s="210"/>
      <c r="AA14" s="210"/>
      <c r="AB14" s="210"/>
      <c r="AC14" s="210"/>
      <c r="AD14" s="210"/>
      <c r="AE14" s="210"/>
      <c r="AF14" s="210"/>
      <c r="AG14" s="210" t="s">
        <v>597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3.75" outlineLevel="1" x14ac:dyDescent="0.2">
      <c r="A15" s="250">
        <v>7</v>
      </c>
      <c r="B15" s="251" t="s">
        <v>784</v>
      </c>
      <c r="C15" s="260" t="s">
        <v>785</v>
      </c>
      <c r="D15" s="252" t="s">
        <v>779</v>
      </c>
      <c r="E15" s="253">
        <v>21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187</v>
      </c>
      <c r="T15" s="231" t="s">
        <v>181</v>
      </c>
      <c r="U15" s="231">
        <v>0</v>
      </c>
      <c r="V15" s="231">
        <f>ROUND(E15*U15,2)</f>
        <v>0</v>
      </c>
      <c r="W15" s="231"/>
      <c r="X15" s="231" t="s">
        <v>222</v>
      </c>
      <c r="Y15" s="231" t="s">
        <v>168</v>
      </c>
      <c r="Z15" s="210"/>
      <c r="AA15" s="210"/>
      <c r="AB15" s="210"/>
      <c r="AC15" s="210"/>
      <c r="AD15" s="210"/>
      <c r="AE15" s="210"/>
      <c r="AF15" s="210"/>
      <c r="AG15" s="210" t="s">
        <v>597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8</v>
      </c>
      <c r="B16" s="251" t="s">
        <v>786</v>
      </c>
      <c r="C16" s="260" t="s">
        <v>787</v>
      </c>
      <c r="D16" s="252" t="s">
        <v>779</v>
      </c>
      <c r="E16" s="253">
        <v>8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12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187</v>
      </c>
      <c r="T16" s="231" t="s">
        <v>181</v>
      </c>
      <c r="U16" s="231">
        <v>0</v>
      </c>
      <c r="V16" s="231">
        <f>ROUND(E16*U16,2)</f>
        <v>0</v>
      </c>
      <c r="W16" s="231"/>
      <c r="X16" s="231" t="s">
        <v>222</v>
      </c>
      <c r="Y16" s="231" t="s">
        <v>168</v>
      </c>
      <c r="Z16" s="210"/>
      <c r="AA16" s="210"/>
      <c r="AB16" s="210"/>
      <c r="AC16" s="210"/>
      <c r="AD16" s="210"/>
      <c r="AE16" s="210"/>
      <c r="AF16" s="210"/>
      <c r="AG16" s="210" t="s">
        <v>597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50">
        <v>9</v>
      </c>
      <c r="B17" s="251" t="s">
        <v>788</v>
      </c>
      <c r="C17" s="260" t="s">
        <v>789</v>
      </c>
      <c r="D17" s="252" t="s">
        <v>165</v>
      </c>
      <c r="E17" s="253">
        <v>2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12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187</v>
      </c>
      <c r="T17" s="231" t="s">
        <v>181</v>
      </c>
      <c r="U17" s="231">
        <v>0</v>
      </c>
      <c r="V17" s="231">
        <f>ROUND(E17*U17,2)</f>
        <v>0</v>
      </c>
      <c r="W17" s="231"/>
      <c r="X17" s="231" t="s">
        <v>222</v>
      </c>
      <c r="Y17" s="231" t="s">
        <v>168</v>
      </c>
      <c r="Z17" s="210"/>
      <c r="AA17" s="210"/>
      <c r="AB17" s="210"/>
      <c r="AC17" s="210"/>
      <c r="AD17" s="210"/>
      <c r="AE17" s="210"/>
      <c r="AF17" s="210"/>
      <c r="AG17" s="210" t="s">
        <v>597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10</v>
      </c>
      <c r="B18" s="251" t="s">
        <v>790</v>
      </c>
      <c r="C18" s="260" t="s">
        <v>791</v>
      </c>
      <c r="D18" s="252" t="s">
        <v>180</v>
      </c>
      <c r="E18" s="253">
        <v>16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12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187</v>
      </c>
      <c r="T18" s="231" t="s">
        <v>181</v>
      </c>
      <c r="U18" s="231">
        <v>0</v>
      </c>
      <c r="V18" s="231">
        <f>ROUND(E18*U18,2)</f>
        <v>0</v>
      </c>
      <c r="W18" s="231"/>
      <c r="X18" s="231" t="s">
        <v>167</v>
      </c>
      <c r="Y18" s="231" t="s">
        <v>168</v>
      </c>
      <c r="Z18" s="210"/>
      <c r="AA18" s="210"/>
      <c r="AB18" s="210"/>
      <c r="AC18" s="210"/>
      <c r="AD18" s="210"/>
      <c r="AE18" s="210"/>
      <c r="AF18" s="210"/>
      <c r="AG18" s="210" t="s">
        <v>682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33.75" outlineLevel="1" x14ac:dyDescent="0.2">
      <c r="A19" s="250">
        <v>11</v>
      </c>
      <c r="B19" s="251" t="s">
        <v>792</v>
      </c>
      <c r="C19" s="260" t="s">
        <v>793</v>
      </c>
      <c r="D19" s="252" t="s">
        <v>779</v>
      </c>
      <c r="E19" s="253">
        <v>42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12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187</v>
      </c>
      <c r="T19" s="231" t="s">
        <v>181</v>
      </c>
      <c r="U19" s="231">
        <v>0</v>
      </c>
      <c r="V19" s="231">
        <f>ROUND(E19*U19,2)</f>
        <v>0</v>
      </c>
      <c r="W19" s="231"/>
      <c r="X19" s="231" t="s">
        <v>167</v>
      </c>
      <c r="Y19" s="231" t="s">
        <v>168</v>
      </c>
      <c r="Z19" s="210"/>
      <c r="AA19" s="210"/>
      <c r="AB19" s="210"/>
      <c r="AC19" s="210"/>
      <c r="AD19" s="210"/>
      <c r="AE19" s="210"/>
      <c r="AF19" s="210"/>
      <c r="AG19" s="210" t="s">
        <v>682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50">
        <v>12</v>
      </c>
      <c r="B20" s="251" t="s">
        <v>794</v>
      </c>
      <c r="C20" s="260" t="s">
        <v>795</v>
      </c>
      <c r="D20" s="252" t="s">
        <v>281</v>
      </c>
      <c r="E20" s="253">
        <v>2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12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187</v>
      </c>
      <c r="T20" s="231" t="s">
        <v>181</v>
      </c>
      <c r="U20" s="231">
        <v>0</v>
      </c>
      <c r="V20" s="231">
        <f>ROUND(E20*U20,2)</f>
        <v>0</v>
      </c>
      <c r="W20" s="231"/>
      <c r="X20" s="231" t="s">
        <v>222</v>
      </c>
      <c r="Y20" s="231" t="s">
        <v>168</v>
      </c>
      <c r="Z20" s="210"/>
      <c r="AA20" s="210"/>
      <c r="AB20" s="210"/>
      <c r="AC20" s="210"/>
      <c r="AD20" s="210"/>
      <c r="AE20" s="210"/>
      <c r="AF20" s="210"/>
      <c r="AG20" s="210" t="s">
        <v>597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3.75" outlineLevel="1" x14ac:dyDescent="0.2">
      <c r="A21" s="250">
        <v>13</v>
      </c>
      <c r="B21" s="251" t="s">
        <v>796</v>
      </c>
      <c r="C21" s="260" t="s">
        <v>797</v>
      </c>
      <c r="D21" s="252" t="s">
        <v>180</v>
      </c>
      <c r="E21" s="253">
        <v>1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12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187</v>
      </c>
      <c r="T21" s="231" t="s">
        <v>181</v>
      </c>
      <c r="U21" s="231">
        <v>0</v>
      </c>
      <c r="V21" s="231">
        <f>ROUND(E21*U21,2)</f>
        <v>0</v>
      </c>
      <c r="W21" s="231"/>
      <c r="X21" s="231" t="s">
        <v>222</v>
      </c>
      <c r="Y21" s="231" t="s">
        <v>168</v>
      </c>
      <c r="Z21" s="210"/>
      <c r="AA21" s="210"/>
      <c r="AB21" s="210"/>
      <c r="AC21" s="210"/>
      <c r="AD21" s="210"/>
      <c r="AE21" s="210"/>
      <c r="AF21" s="210"/>
      <c r="AG21" s="210" t="s">
        <v>597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14</v>
      </c>
      <c r="B22" s="251" t="s">
        <v>798</v>
      </c>
      <c r="C22" s="260" t="s">
        <v>799</v>
      </c>
      <c r="D22" s="252" t="s">
        <v>180</v>
      </c>
      <c r="E22" s="253">
        <v>1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187</v>
      </c>
      <c r="T22" s="231" t="s">
        <v>181</v>
      </c>
      <c r="U22" s="231">
        <v>0</v>
      </c>
      <c r="V22" s="231">
        <f>ROUND(E22*U22,2)</f>
        <v>0</v>
      </c>
      <c r="W22" s="231"/>
      <c r="X22" s="231" t="s">
        <v>222</v>
      </c>
      <c r="Y22" s="231" t="s">
        <v>168</v>
      </c>
      <c r="Z22" s="210"/>
      <c r="AA22" s="210"/>
      <c r="AB22" s="210"/>
      <c r="AC22" s="210"/>
      <c r="AD22" s="210"/>
      <c r="AE22" s="210"/>
      <c r="AF22" s="210"/>
      <c r="AG22" s="210" t="s">
        <v>597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50">
        <v>15</v>
      </c>
      <c r="B23" s="251" t="s">
        <v>800</v>
      </c>
      <c r="C23" s="260" t="s">
        <v>801</v>
      </c>
      <c r="D23" s="252" t="s">
        <v>180</v>
      </c>
      <c r="E23" s="253">
        <v>1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12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187</v>
      </c>
      <c r="T23" s="231" t="s">
        <v>181</v>
      </c>
      <c r="U23" s="231">
        <v>0</v>
      </c>
      <c r="V23" s="231">
        <f>ROUND(E23*U23,2)</f>
        <v>0</v>
      </c>
      <c r="W23" s="231"/>
      <c r="X23" s="231" t="s">
        <v>222</v>
      </c>
      <c r="Y23" s="231" t="s">
        <v>168</v>
      </c>
      <c r="Z23" s="210"/>
      <c r="AA23" s="210"/>
      <c r="AB23" s="210"/>
      <c r="AC23" s="210"/>
      <c r="AD23" s="210"/>
      <c r="AE23" s="210"/>
      <c r="AF23" s="210"/>
      <c r="AG23" s="210" t="s">
        <v>597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37" t="s">
        <v>161</v>
      </c>
      <c r="B24" s="238" t="s">
        <v>68</v>
      </c>
      <c r="C24" s="257" t="s">
        <v>69</v>
      </c>
      <c r="D24" s="239"/>
      <c r="E24" s="240"/>
      <c r="F24" s="241"/>
      <c r="G24" s="242">
        <f>SUMIF(AG25:AG34,"&lt;&gt;NOR",G25:G34)</f>
        <v>0</v>
      </c>
      <c r="H24" s="236"/>
      <c r="I24" s="236">
        <f>SUM(I25:I34)</f>
        <v>0</v>
      </c>
      <c r="J24" s="236"/>
      <c r="K24" s="236">
        <f>SUM(K25:K34)</f>
        <v>0</v>
      </c>
      <c r="L24" s="236"/>
      <c r="M24" s="236">
        <f>SUM(M25:M34)</f>
        <v>0</v>
      </c>
      <c r="N24" s="235"/>
      <c r="O24" s="235">
        <f>SUM(O25:O34)</f>
        <v>0</v>
      </c>
      <c r="P24" s="235"/>
      <c r="Q24" s="235">
        <f>SUM(Q25:Q34)</f>
        <v>0</v>
      </c>
      <c r="R24" s="236"/>
      <c r="S24" s="236"/>
      <c r="T24" s="236"/>
      <c r="U24" s="236"/>
      <c r="V24" s="236">
        <f>SUM(V25:V34)</f>
        <v>0</v>
      </c>
      <c r="W24" s="236"/>
      <c r="X24" s="236"/>
      <c r="Y24" s="236"/>
      <c r="AG24" t="s">
        <v>162</v>
      </c>
    </row>
    <row r="25" spans="1:60" outlineLevel="1" x14ac:dyDescent="0.2">
      <c r="A25" s="250">
        <v>16</v>
      </c>
      <c r="B25" s="251" t="s">
        <v>802</v>
      </c>
      <c r="C25" s="260" t="s">
        <v>803</v>
      </c>
      <c r="D25" s="252" t="s">
        <v>669</v>
      </c>
      <c r="E25" s="253">
        <v>45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12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187</v>
      </c>
      <c r="T25" s="231" t="s">
        <v>181</v>
      </c>
      <c r="U25" s="231">
        <v>0</v>
      </c>
      <c r="V25" s="231">
        <f>ROUND(E25*U25,2)</f>
        <v>0</v>
      </c>
      <c r="W25" s="231"/>
      <c r="X25" s="231" t="s">
        <v>222</v>
      </c>
      <c r="Y25" s="231" t="s">
        <v>168</v>
      </c>
      <c r="Z25" s="210"/>
      <c r="AA25" s="210"/>
      <c r="AB25" s="210"/>
      <c r="AC25" s="210"/>
      <c r="AD25" s="210"/>
      <c r="AE25" s="210"/>
      <c r="AF25" s="210"/>
      <c r="AG25" s="210" t="s">
        <v>597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17</v>
      </c>
      <c r="B26" s="251" t="s">
        <v>804</v>
      </c>
      <c r="C26" s="260" t="s">
        <v>805</v>
      </c>
      <c r="D26" s="252" t="s">
        <v>779</v>
      </c>
      <c r="E26" s="253">
        <v>35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187</v>
      </c>
      <c r="T26" s="231" t="s">
        <v>181</v>
      </c>
      <c r="U26" s="231">
        <v>0</v>
      </c>
      <c r="V26" s="231">
        <f>ROUND(E26*U26,2)</f>
        <v>0</v>
      </c>
      <c r="W26" s="231"/>
      <c r="X26" s="231" t="s">
        <v>222</v>
      </c>
      <c r="Y26" s="231" t="s">
        <v>168</v>
      </c>
      <c r="Z26" s="210"/>
      <c r="AA26" s="210"/>
      <c r="AB26" s="210"/>
      <c r="AC26" s="210"/>
      <c r="AD26" s="210"/>
      <c r="AE26" s="210"/>
      <c r="AF26" s="210"/>
      <c r="AG26" s="210" t="s">
        <v>597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0">
        <v>18</v>
      </c>
      <c r="B27" s="251" t="s">
        <v>806</v>
      </c>
      <c r="C27" s="260" t="s">
        <v>430</v>
      </c>
      <c r="D27" s="252" t="s">
        <v>180</v>
      </c>
      <c r="E27" s="253">
        <v>1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12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187</v>
      </c>
      <c r="T27" s="231" t="s">
        <v>181</v>
      </c>
      <c r="U27" s="231">
        <v>0</v>
      </c>
      <c r="V27" s="231">
        <f>ROUND(E27*U27,2)</f>
        <v>0</v>
      </c>
      <c r="W27" s="231"/>
      <c r="X27" s="231" t="s">
        <v>167</v>
      </c>
      <c r="Y27" s="231" t="s">
        <v>168</v>
      </c>
      <c r="Z27" s="210"/>
      <c r="AA27" s="210"/>
      <c r="AB27" s="210"/>
      <c r="AC27" s="210"/>
      <c r="AD27" s="210"/>
      <c r="AE27" s="210"/>
      <c r="AF27" s="210"/>
      <c r="AG27" s="210" t="s">
        <v>682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0">
        <v>19</v>
      </c>
      <c r="B28" s="251" t="s">
        <v>807</v>
      </c>
      <c r="C28" s="260" t="s">
        <v>808</v>
      </c>
      <c r="D28" s="252" t="s">
        <v>286</v>
      </c>
      <c r="E28" s="253">
        <v>8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12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187</v>
      </c>
      <c r="T28" s="231" t="s">
        <v>181</v>
      </c>
      <c r="U28" s="231">
        <v>0</v>
      </c>
      <c r="V28" s="231">
        <f>ROUND(E28*U28,2)</f>
        <v>0</v>
      </c>
      <c r="W28" s="231"/>
      <c r="X28" s="231" t="s">
        <v>167</v>
      </c>
      <c r="Y28" s="231" t="s">
        <v>168</v>
      </c>
      <c r="Z28" s="210"/>
      <c r="AA28" s="210"/>
      <c r="AB28" s="210"/>
      <c r="AC28" s="210"/>
      <c r="AD28" s="210"/>
      <c r="AE28" s="210"/>
      <c r="AF28" s="210"/>
      <c r="AG28" s="210" t="s">
        <v>682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50">
        <v>20</v>
      </c>
      <c r="B29" s="251" t="s">
        <v>809</v>
      </c>
      <c r="C29" s="260" t="s">
        <v>810</v>
      </c>
      <c r="D29" s="252" t="s">
        <v>286</v>
      </c>
      <c r="E29" s="253">
        <v>4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12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187</v>
      </c>
      <c r="T29" s="231" t="s">
        <v>181</v>
      </c>
      <c r="U29" s="231">
        <v>0</v>
      </c>
      <c r="V29" s="231">
        <f>ROUND(E29*U29,2)</f>
        <v>0</v>
      </c>
      <c r="W29" s="231"/>
      <c r="X29" s="231" t="s">
        <v>167</v>
      </c>
      <c r="Y29" s="231" t="s">
        <v>168</v>
      </c>
      <c r="Z29" s="210"/>
      <c r="AA29" s="210"/>
      <c r="AB29" s="210"/>
      <c r="AC29" s="210"/>
      <c r="AD29" s="210"/>
      <c r="AE29" s="210"/>
      <c r="AF29" s="210"/>
      <c r="AG29" s="210" t="s">
        <v>682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21</v>
      </c>
      <c r="B30" s="251" t="s">
        <v>811</v>
      </c>
      <c r="C30" s="260" t="s">
        <v>812</v>
      </c>
      <c r="D30" s="252" t="s">
        <v>286</v>
      </c>
      <c r="E30" s="253">
        <v>4</v>
      </c>
      <c r="F30" s="254"/>
      <c r="G30" s="255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12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187</v>
      </c>
      <c r="T30" s="231" t="s">
        <v>181</v>
      </c>
      <c r="U30" s="231">
        <v>0</v>
      </c>
      <c r="V30" s="231">
        <f>ROUND(E30*U30,2)</f>
        <v>0</v>
      </c>
      <c r="W30" s="231"/>
      <c r="X30" s="231" t="s">
        <v>167</v>
      </c>
      <c r="Y30" s="231" t="s">
        <v>168</v>
      </c>
      <c r="Z30" s="210"/>
      <c r="AA30" s="210"/>
      <c r="AB30" s="210"/>
      <c r="AC30" s="210"/>
      <c r="AD30" s="210"/>
      <c r="AE30" s="210"/>
      <c r="AF30" s="210"/>
      <c r="AG30" s="210" t="s">
        <v>682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22</v>
      </c>
      <c r="B31" s="251" t="s">
        <v>813</v>
      </c>
      <c r="C31" s="260" t="s">
        <v>814</v>
      </c>
      <c r="D31" s="252" t="s">
        <v>180</v>
      </c>
      <c r="E31" s="253">
        <v>1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12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187</v>
      </c>
      <c r="T31" s="231" t="s">
        <v>181</v>
      </c>
      <c r="U31" s="231">
        <v>0</v>
      </c>
      <c r="V31" s="231">
        <f>ROUND(E31*U31,2)</f>
        <v>0</v>
      </c>
      <c r="W31" s="231"/>
      <c r="X31" s="231" t="s">
        <v>815</v>
      </c>
      <c r="Y31" s="231" t="s">
        <v>168</v>
      </c>
      <c r="Z31" s="210"/>
      <c r="AA31" s="210"/>
      <c r="AB31" s="210"/>
      <c r="AC31" s="210"/>
      <c r="AD31" s="210"/>
      <c r="AE31" s="210"/>
      <c r="AF31" s="210"/>
      <c r="AG31" s="210" t="s">
        <v>816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50">
        <v>23</v>
      </c>
      <c r="B32" s="251" t="s">
        <v>817</v>
      </c>
      <c r="C32" s="260" t="s">
        <v>818</v>
      </c>
      <c r="D32" s="252" t="s">
        <v>286</v>
      </c>
      <c r="E32" s="253">
        <v>6</v>
      </c>
      <c r="F32" s="254"/>
      <c r="G32" s="255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12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187</v>
      </c>
      <c r="T32" s="231" t="s">
        <v>181</v>
      </c>
      <c r="U32" s="231">
        <v>0</v>
      </c>
      <c r="V32" s="231">
        <f>ROUND(E32*U32,2)</f>
        <v>0</v>
      </c>
      <c r="W32" s="231"/>
      <c r="X32" s="231" t="s">
        <v>167</v>
      </c>
      <c r="Y32" s="231" t="s">
        <v>168</v>
      </c>
      <c r="Z32" s="210"/>
      <c r="AA32" s="210"/>
      <c r="AB32" s="210"/>
      <c r="AC32" s="210"/>
      <c r="AD32" s="210"/>
      <c r="AE32" s="210"/>
      <c r="AF32" s="210"/>
      <c r="AG32" s="210" t="s">
        <v>682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0">
        <v>24</v>
      </c>
      <c r="B33" s="251" t="s">
        <v>819</v>
      </c>
      <c r="C33" s="260" t="s">
        <v>820</v>
      </c>
      <c r="D33" s="252" t="s">
        <v>180</v>
      </c>
      <c r="E33" s="253">
        <v>1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12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187</v>
      </c>
      <c r="T33" s="231" t="s">
        <v>181</v>
      </c>
      <c r="U33" s="231">
        <v>0</v>
      </c>
      <c r="V33" s="231">
        <f>ROUND(E33*U33,2)</f>
        <v>0</v>
      </c>
      <c r="W33" s="231"/>
      <c r="X33" s="231" t="s">
        <v>222</v>
      </c>
      <c r="Y33" s="231" t="s">
        <v>168</v>
      </c>
      <c r="Z33" s="210"/>
      <c r="AA33" s="210"/>
      <c r="AB33" s="210"/>
      <c r="AC33" s="210"/>
      <c r="AD33" s="210"/>
      <c r="AE33" s="210"/>
      <c r="AF33" s="210"/>
      <c r="AG33" s="210" t="s">
        <v>597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25</v>
      </c>
      <c r="B34" s="245" t="s">
        <v>821</v>
      </c>
      <c r="C34" s="258" t="s">
        <v>822</v>
      </c>
      <c r="D34" s="246" t="s">
        <v>180</v>
      </c>
      <c r="E34" s="247">
        <v>1</v>
      </c>
      <c r="F34" s="248"/>
      <c r="G34" s="249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12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187</v>
      </c>
      <c r="T34" s="231" t="s">
        <v>181</v>
      </c>
      <c r="U34" s="231">
        <v>0</v>
      </c>
      <c r="V34" s="231">
        <f>ROUND(E34*U34,2)</f>
        <v>0</v>
      </c>
      <c r="W34" s="231"/>
      <c r="X34" s="231" t="s">
        <v>815</v>
      </c>
      <c r="Y34" s="231" t="s">
        <v>168</v>
      </c>
      <c r="Z34" s="210"/>
      <c r="AA34" s="210"/>
      <c r="AB34" s="210"/>
      <c r="AC34" s="210"/>
      <c r="AD34" s="210"/>
      <c r="AE34" s="210"/>
      <c r="AF34" s="210"/>
      <c r="AG34" s="210" t="s">
        <v>816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3"/>
      <c r="B35" s="4"/>
      <c r="C35" s="26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147</v>
      </c>
    </row>
    <row r="36" spans="1:60" x14ac:dyDescent="0.2">
      <c r="A36" s="213"/>
      <c r="B36" s="214" t="s">
        <v>31</v>
      </c>
      <c r="C36" s="263"/>
      <c r="D36" s="215"/>
      <c r="E36" s="216"/>
      <c r="F36" s="216"/>
      <c r="G36" s="243">
        <f>G8+G24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438</v>
      </c>
    </row>
    <row r="37" spans="1:60" x14ac:dyDescent="0.2">
      <c r="A37" s="3"/>
      <c r="B37" s="4"/>
      <c r="C37" s="262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60" x14ac:dyDescent="0.2">
      <c r="A38" s="3"/>
      <c r="B38" s="4"/>
      <c r="C38" s="262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">
      <c r="A39" s="217" t="s">
        <v>439</v>
      </c>
      <c r="B39" s="217"/>
      <c r="C39" s="26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218"/>
      <c r="B40" s="219"/>
      <c r="C40" s="265"/>
      <c r="D40" s="219"/>
      <c r="E40" s="219"/>
      <c r="F40" s="219"/>
      <c r="G40" s="220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G40" t="s">
        <v>440</v>
      </c>
    </row>
    <row r="41" spans="1:60" x14ac:dyDescent="0.2">
      <c r="A41" s="221"/>
      <c r="B41" s="222"/>
      <c r="C41" s="266"/>
      <c r="D41" s="222"/>
      <c r="E41" s="222"/>
      <c r="F41" s="222"/>
      <c r="G41" s="22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1"/>
      <c r="B42" s="222"/>
      <c r="C42" s="266"/>
      <c r="D42" s="222"/>
      <c r="E42" s="222"/>
      <c r="F42" s="222"/>
      <c r="G42" s="22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1"/>
      <c r="B43" s="222"/>
      <c r="C43" s="266"/>
      <c r="D43" s="222"/>
      <c r="E43" s="222"/>
      <c r="F43" s="222"/>
      <c r="G43" s="22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24"/>
      <c r="B44" s="225"/>
      <c r="C44" s="267"/>
      <c r="D44" s="225"/>
      <c r="E44" s="225"/>
      <c r="F44" s="225"/>
      <c r="G44" s="2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3"/>
      <c r="B45" s="4"/>
      <c r="C45" s="262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C46" s="268"/>
      <c r="D46" s="10"/>
      <c r="AG46" t="s">
        <v>441</v>
      </c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9:C39"/>
    <mergeCell ref="A40:G44"/>
  </mergeCells>
  <pageMargins left="0.59055118110236204" right="0.196850393700787" top="0.78740157499999996" bottom="0.78740157499999996" header="0.3" footer="0.3"/>
  <pageSetup paperSize="9" orientation="portrait" horizontalDpi="300" verticalDpi="30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01 D.1.4.0 Pol</vt:lpstr>
      <vt:lpstr>01 D.1.4.1 Pol</vt:lpstr>
      <vt:lpstr>01 D.1.4.2 Pol</vt:lpstr>
      <vt:lpstr>01 D.1.4.3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D.1.4.0 Pol'!Názvy_tisku</vt:lpstr>
      <vt:lpstr>'01 D.1.4.1 Pol'!Názvy_tisku</vt:lpstr>
      <vt:lpstr>'01 D.1.4.2 Pol'!Názvy_tisku</vt:lpstr>
      <vt:lpstr>'01 D.1.4.3 Pol'!Názvy_tisku</vt:lpstr>
      <vt:lpstr>oadresa</vt:lpstr>
      <vt:lpstr>Stavba!Objednatel</vt:lpstr>
      <vt:lpstr>Stavba!Objekt</vt:lpstr>
      <vt:lpstr>'01 D.1.4.0 Pol'!Oblast_tisku</vt:lpstr>
      <vt:lpstr>'01 D.1.4.1 Pol'!Oblast_tisku</vt:lpstr>
      <vt:lpstr>'01 D.1.4.2 Pol'!Oblast_tisku</vt:lpstr>
      <vt:lpstr>'01 D.1.4.3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kagelova@diverse.cz</dc:creator>
  <cp:lastModifiedBy>kagelova@diverse.cz</cp:lastModifiedBy>
  <cp:lastPrinted>2019-03-19T12:27:02Z</cp:lastPrinted>
  <dcterms:created xsi:type="dcterms:W3CDTF">2009-04-08T07:15:50Z</dcterms:created>
  <dcterms:modified xsi:type="dcterms:W3CDTF">2026-04-09T06:22:20Z</dcterms:modified>
</cp:coreProperties>
</file>