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X:\2025\VZMR\Dodávky\ZB_Dodávka interiérových zvedacích plošin\"/>
    </mc:Choice>
  </mc:AlternateContent>
  <xr:revisionPtr revIDLastSave="0" documentId="13_ncr:1_{3B4D22AF-83C7-4AE1-83BC-153EA4B85274}" xr6:coauthVersionLast="47" xr6:coauthVersionMax="47" xr10:uidLastSave="{00000000-0000-0000-0000-000000000000}"/>
  <workbookProtection workbookAlgorithmName="SHA-512" workbookHashValue="8ryPidzFFaGzcxJwTZ0xt/SBd9ub6ITjxv2Yh/FjRjDWLrwhEPwvK4NXIwBGmRFsiBg4fNmQpYbhSLw37SHrug==" workbookSaltValue="nAF/b+lw5ydhVz33IIJQGA==" workbookSpinCount="100000" lockStructure="1"/>
  <bookViews>
    <workbookView xWindow="28680" yWindow="-120" windowWidth="29040" windowHeight="17520" xr2:uid="{A0E934C5-B0BF-4C80-8B5A-4368669535A7}"/>
  </bookViews>
  <sheets>
    <sheet name="Pokyny k vyplnění" sheetId="3" r:id="rId1"/>
    <sheet name="Celková cena" sheetId="1" r:id="rId2"/>
    <sheet name="Plošina 1" sheetId="2" r:id="rId3"/>
    <sheet name="Plošina 2" sheetId="5" r:id="rId4"/>
    <sheet name="Plošina 3" sheetId="7" r:id="rId5"/>
    <sheet name="Plošina 4" sheetId="8" r:id="rId6"/>
    <sheet name="Plošina 5" sheetId="9" r:id="rId7"/>
    <sheet name="Plošina 6" sheetId="10" r:id="rId8"/>
    <sheet name="Plošina 7" sheetId="11" r:id="rId9"/>
  </sheets>
  <externalReferences>
    <externalReference r:id="rId10"/>
  </externalReferences>
  <definedNames>
    <definedName name="CenaCelkem">'Celková cena'!$G$30</definedName>
    <definedName name="CenaCelkemVypocet" localSheetId="1">'Celková cena'!$I$44</definedName>
    <definedName name="DPHSni">'Celková cena'!$G$25</definedName>
    <definedName name="DPHZakl">'Celková cena'!$G$27</definedName>
    <definedName name="Mena">'Celková cena'!$J$30</definedName>
    <definedName name="SazbaDPH1" localSheetId="1">'Celková cena'!$E$24</definedName>
    <definedName name="SazbaDPH2" localSheetId="1">'Celková cena'!$E$26</definedName>
    <definedName name="ZakladDPHSni">'Celková cena'!$G$24</definedName>
    <definedName name="ZakladDPHSniVypocet" localSheetId="1">'Celková cena'!$F$44</definedName>
    <definedName name="ZakladDPHZakl">'Celková cena'!$G$26</definedName>
    <definedName name="ZakladDPHZaklVypocet" localSheetId="1">'Celková cena'!$G$44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1" l="1"/>
  <c r="G24" i="1"/>
  <c r="I21" i="1"/>
  <c r="I19" i="1"/>
  <c r="I20" i="1"/>
  <c r="I18" i="1"/>
  <c r="I17" i="1"/>
  <c r="I16" i="1"/>
  <c r="E25" i="1" l="1"/>
  <c r="G43" i="1" l="1"/>
  <c r="F43" i="1"/>
  <c r="G42" i="1"/>
  <c r="F42" i="1"/>
  <c r="H41" i="1"/>
  <c r="G40" i="1"/>
  <c r="G44" i="1" s="1"/>
  <c r="F40" i="1"/>
  <c r="F44" i="1" s="1"/>
  <c r="G39" i="1"/>
  <c r="F39" i="1"/>
  <c r="J29" i="1"/>
  <c r="J28" i="1"/>
  <c r="J27" i="1"/>
  <c r="E27" i="1"/>
  <c r="J26" i="1"/>
  <c r="J25" i="1"/>
  <c r="J24" i="1"/>
  <c r="I22" i="1" l="1"/>
  <c r="G26" i="1" s="1"/>
  <c r="A26" i="1" s="1"/>
  <c r="G27" i="1" s="1"/>
  <c r="G30" i="1" s="1"/>
  <c r="H43" i="1"/>
  <c r="I43" i="1" s="1"/>
  <c r="H42" i="1"/>
  <c r="I42" i="1" s="1"/>
  <c r="G29" i="1"/>
  <c r="H40" i="1"/>
  <c r="H44" i="1" s="1"/>
  <c r="A27" i="1" l="1"/>
  <c r="I40" i="1"/>
  <c r="I44" i="1" s="1"/>
  <c r="J40" i="1" s="1"/>
  <c r="J44" i="1" s="1"/>
  <c r="A24" i="1"/>
  <c r="J42" i="1" l="1"/>
  <c r="J43" i="1"/>
  <c r="A25" i="1"/>
  <c r="G25" i="1"/>
  <c r="A28" i="1" s="1"/>
  <c r="A3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0" authorId="0" shapeId="0" xr:uid="{F60FFABD-BB5D-4213-961A-A07EE2FC3798}">
      <text>
        <r>
          <rPr>
            <sz val="9"/>
            <color indexed="81"/>
            <rFont val="Tahoma"/>
            <family val="2"/>
            <charset val="238"/>
          </rPr>
          <t>Název</t>
        </r>
      </text>
    </comment>
    <comment ref="I10" authorId="0" shapeId="0" xr:uid="{D9C16315-38F5-4E98-9CE4-E7D85AB92C45}">
      <text>
        <r>
          <rPr>
            <sz val="9"/>
            <color indexed="81"/>
            <rFont val="Tahoma"/>
            <family val="2"/>
            <charset val="238"/>
          </rPr>
          <t>IČO</t>
        </r>
      </text>
    </comment>
    <comment ref="D11" authorId="0" shapeId="0" xr:uid="{41EAEFE3-ADB2-46B7-910A-52AA8A2B1A04}">
      <text>
        <r>
          <rPr>
            <sz val="9"/>
            <color indexed="81"/>
            <rFont val="Tahoma"/>
            <family val="2"/>
            <charset val="238"/>
          </rPr>
          <t>Ulice</t>
        </r>
      </text>
    </comment>
    <comment ref="I11" authorId="0" shapeId="0" xr:uid="{C9F4EC81-93EB-49D8-A509-9E4DDF6A3CA8}">
      <text>
        <r>
          <rPr>
            <sz val="9"/>
            <color indexed="81"/>
            <rFont val="Tahoma"/>
            <family val="2"/>
            <charset val="238"/>
          </rPr>
          <t>DIČ</t>
        </r>
      </text>
    </comment>
    <comment ref="D12" authorId="0" shapeId="0" xr:uid="{13B9D5C5-4911-47E0-981A-4D651E9F40FE}">
      <text>
        <r>
          <rPr>
            <sz val="9"/>
            <color indexed="81"/>
            <rFont val="Tahoma"/>
            <family val="2"/>
            <charset val="238"/>
          </rPr>
          <t>PSČ</t>
        </r>
      </text>
    </comment>
    <comment ref="E12" authorId="1" shapeId="0" xr:uid="{156F0099-22EE-4ECB-942A-8C941A460B41}">
      <text>
        <r>
          <rPr>
            <sz val="9"/>
            <color indexed="81"/>
            <rFont val="Tahoma"/>
            <family val="2"/>
            <charset val="238"/>
          </rPr>
          <t>Místo</t>
        </r>
      </text>
    </comment>
  </commentList>
</comments>
</file>

<file path=xl/sharedStrings.xml><?xml version="1.0" encoding="utf-8"?>
<sst xmlns="http://schemas.openxmlformats.org/spreadsheetml/2006/main" count="912" uniqueCount="209">
  <si>
    <t>#RTSROZP#</t>
  </si>
  <si>
    <t>SO 01</t>
  </si>
  <si>
    <t>Oprava krovu a střechy sýpky</t>
  </si>
  <si>
    <t>D1 - 2025</t>
  </si>
  <si>
    <t>ASŘ - leden 2025</t>
  </si>
  <si>
    <t>Mendelova univerzita v Brně</t>
  </si>
  <si>
    <t>IČO:</t>
  </si>
  <si>
    <t>62156489</t>
  </si>
  <si>
    <t>Zemědělská 1665/1</t>
  </si>
  <si>
    <t>DIČ:</t>
  </si>
  <si>
    <t>CZ62156489</t>
  </si>
  <si>
    <t>61300</t>
  </si>
  <si>
    <t>Brno-Černá Pole</t>
  </si>
  <si>
    <t>Projektant:</t>
  </si>
  <si>
    <t>Vypracoval:</t>
  </si>
  <si>
    <t>Rozpis ceny</t>
  </si>
  <si>
    <t>Celkem</t>
  </si>
  <si>
    <t>HSV</t>
  </si>
  <si>
    <t>PSV</t>
  </si>
  <si>
    <t>MON</t>
  </si>
  <si>
    <t>VN</t>
  </si>
  <si>
    <t>Rekapitulace daní</t>
  </si>
  <si>
    <t>Základ pro sníženou DPH</t>
  </si>
  <si>
    <t>%</t>
  </si>
  <si>
    <t xml:space="preserve">Snížená DPH </t>
  </si>
  <si>
    <t>Základ pro základní DPH</t>
  </si>
  <si>
    <t xml:space="preserve">Základní DPH </t>
  </si>
  <si>
    <t>Cena celkem bez DPH</t>
  </si>
  <si>
    <t>Cena celkem s DPH</t>
  </si>
  <si>
    <t>CZK</t>
  </si>
  <si>
    <t>v</t>
  </si>
  <si>
    <t>dne</t>
  </si>
  <si>
    <t>Rekapitulace dílčích částí</t>
  </si>
  <si>
    <t>#CASTI&gt;&gt;</t>
  </si>
  <si>
    <t>Číslo</t>
  </si>
  <si>
    <t>Název</t>
  </si>
  <si>
    <t>DPH celkem</t>
  </si>
  <si>
    <t>Cena celkem</t>
  </si>
  <si>
    <t>Stavba</t>
  </si>
  <si>
    <t>Stavební objekt</t>
  </si>
  <si>
    <t>Celkem za stavbu</t>
  </si>
  <si>
    <t>Budova A, plošina P1
Šikmá zvedací plošina, sklopná</t>
  </si>
  <si>
    <t>Provedení:</t>
  </si>
  <si>
    <t>vnitřní</t>
  </si>
  <si>
    <t>Sklápění plošiny, nájezdů a ochranných bariér:</t>
  </si>
  <si>
    <t>automatické</t>
  </si>
  <si>
    <t>Plošina s protiskluzovým povrchem (šířka x délka):</t>
  </si>
  <si>
    <t>Min. 800 mm x 1050 mm</t>
  </si>
  <si>
    <t>Nosnost:</t>
  </si>
  <si>
    <t>min. 250 kg</t>
  </si>
  <si>
    <t>Rychlost jízdy:</t>
  </si>
  <si>
    <t>variabilní, předpoklad 3 až 6 m/min.</t>
  </si>
  <si>
    <t>Počet stanic:</t>
  </si>
  <si>
    <t>Dispozice pohonu:</t>
  </si>
  <si>
    <t>přímý</t>
  </si>
  <si>
    <t xml:space="preserve">Napájení hlavního přívodu: </t>
  </si>
  <si>
    <t>např.: 1+N+PE 240 V, 50 Hz, 1.5 kW</t>
  </si>
  <si>
    <t>Ovládací napětí:</t>
  </si>
  <si>
    <t>24V</t>
  </si>
  <si>
    <t>Kotvení:</t>
  </si>
  <si>
    <t>na ocelové sloupky vrtané do nášlapů</t>
  </si>
  <si>
    <t>Umístění:</t>
  </si>
  <si>
    <t>na levé straně schodiště (při pohledu zdola na rameno schodiště)</t>
  </si>
  <si>
    <t>Zdvih:</t>
  </si>
  <si>
    <t>1050 mm</t>
  </si>
  <si>
    <t>Délka jízdní dráhy:</t>
  </si>
  <si>
    <t>4500 mm</t>
  </si>
  <si>
    <t>Počet schodů:</t>
  </si>
  <si>
    <t>Počet zatáček:</t>
  </si>
  <si>
    <t>1 x 90° a 0 x 180°</t>
  </si>
  <si>
    <t>Horizontální stabilizace na jízdní dráze:</t>
  </si>
  <si>
    <t>Doplňková vybavení:</t>
  </si>
  <si>
    <t>Odnímatelné ovládání na plošině pro doprovázející osobu:</t>
  </si>
  <si>
    <t>Sklopná sedačka na plošině:</t>
  </si>
  <si>
    <t>Automaticky sklopný čelní nájezd na plošinu:</t>
  </si>
  <si>
    <t>Prodloužení sklopného nájezdu:</t>
  </si>
  <si>
    <t>Dálková nouzová signalizace z plošiny:</t>
  </si>
  <si>
    <t>Automatické přiklopení plošiny po nastaveném časovém intervalu:</t>
  </si>
  <si>
    <t>Nouzový zdroj napájení (jízda i při výpadku proudu):</t>
  </si>
  <si>
    <t>Zamknutí nástěnných ovladačů pomocí klíče:</t>
  </si>
  <si>
    <t>Zamknutí sklápění plošiny:</t>
  </si>
  <si>
    <t>Nylonový kryt na plošinu:</t>
  </si>
  <si>
    <t xml:space="preserve">Stříška pro ovladač: </t>
  </si>
  <si>
    <t xml:space="preserve">Sloupek na dolní přivolávač: </t>
  </si>
  <si>
    <t>Ovládací prvky na plošině</t>
  </si>
  <si>
    <t>velkoplošná prosvětlená tlačítka pro jízdu nahoru a dolů, STOP</t>
  </si>
  <si>
    <t>Ovládací prvky v nástupištích</t>
  </si>
  <si>
    <t>velkoplošná tlačítka pro jízdu nahoru a dolů</t>
  </si>
  <si>
    <t>Zaměření místa instalace, projekt, výroba technologie plošiny, doprava, instalace zařízení, zkoušky a uvedení zařízení do provozu, průvodní technická dokumentace a zaškolení obsluhy, zhotovení hlavního přívodu (pokud je zapotřebí)</t>
  </si>
  <si>
    <t>Povrchová úprava:</t>
  </si>
  <si>
    <t xml:space="preserve">Záruční doba </t>
  </si>
  <si>
    <t>Popis</t>
  </si>
  <si>
    <t>Doprava</t>
  </si>
  <si>
    <t>Montáž</t>
  </si>
  <si>
    <t>Pozáruční servis</t>
  </si>
  <si>
    <t>Celková cena Kč bez DPH</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</si>
  <si>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</si>
  <si>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</si>
  <si>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</si>
  <si>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</si>
  <si>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</si>
  <si>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</si>
  <si>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</si>
  <si>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</si>
  <si>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</si>
  <si>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</si>
  <si>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</si>
  <si>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</si>
  <si>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</si>
  <si>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</si>
  <si>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</si>
  <si>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</si>
  <si>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</si>
  <si>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</si>
  <si>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</si>
  <si>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</si>
  <si>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</si>
  <si>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</si>
  <si>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</si>
  <si>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</si>
  <si>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</si>
  <si>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</si>
  <si>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</si>
  <si>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</si>
  <si>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</si>
  <si>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</si>
  <si>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32.</t>
  </si>
  <si>
    <t>33.</t>
  </si>
  <si>
    <t>34.</t>
  </si>
  <si>
    <t>35.</t>
  </si>
  <si>
    <t>Pokyn k vyplnění</t>
  </si>
  <si>
    <t>Soupis dodávek a služeb</t>
  </si>
  <si>
    <t>Dodávka:</t>
  </si>
  <si>
    <t>Plošina 1</t>
  </si>
  <si>
    <t>Plošina 2</t>
  </si>
  <si>
    <t>Plošina 3</t>
  </si>
  <si>
    <t>Plošina 4</t>
  </si>
  <si>
    <t>Plošina 5</t>
  </si>
  <si>
    <t>Plošina 6</t>
  </si>
  <si>
    <t>Dodavatel</t>
  </si>
  <si>
    <r>
      <t xml:space="preserve">ANO / NE   </t>
    </r>
    <r>
      <rPr>
        <i/>
        <sz val="11"/>
        <color rgb="FFFF0000"/>
        <rFont val="Calibri"/>
        <family val="2"/>
        <charset val="238"/>
        <scheme val="minor"/>
      </rPr>
      <t>dodavatel uvede jednu možnost</t>
    </r>
  </si>
  <si>
    <t xml:space="preserve">ANO - požadováno </t>
  </si>
  <si>
    <t>ANO/NE</t>
  </si>
  <si>
    <t>Plošina 7</t>
  </si>
  <si>
    <t>Dodavatel:</t>
  </si>
  <si>
    <t>Zadavatel:</t>
  </si>
  <si>
    <t>min.800 mm x 1050 mm</t>
  </si>
  <si>
    <t>např.: 1+N+PE 240 V, 50 Hz, 0.5 kW</t>
  </si>
  <si>
    <t>24 V</t>
  </si>
  <si>
    <t>na ocelové sloupky vrtané do schodnic</t>
  </si>
  <si>
    <t>na pravé straně schodiště (při pohledu zdola na schodiště)</t>
  </si>
  <si>
    <t>min. 600 mm</t>
  </si>
  <si>
    <t>min. 2000 mm</t>
  </si>
  <si>
    <t>Sklápění plošiny, nájezdů a trubkových bariér:</t>
  </si>
  <si>
    <t>Napájení hlavního přívodu:</t>
  </si>
  <si>
    <t>Bateriový pohon (jízda i při výpadku proudu):</t>
  </si>
  <si>
    <t>Ovládání jízdy plošiny z nástěnných ovladačů (bezdrátová instalace):</t>
  </si>
  <si>
    <t>Kotvení pojezdové dráhy:</t>
  </si>
  <si>
    <t xml:space="preserve">Budova A, plošina P3
Šikmá zvedací plošina </t>
  </si>
  <si>
    <t>min. 800 mm x 1050 mm</t>
  </si>
  <si>
    <t>variabilní 3 až 6 m/min.</t>
  </si>
  <si>
    <t>450 mm</t>
  </si>
  <si>
    <t>4000 mm</t>
  </si>
  <si>
    <t>2 x 90° a 0 x 180°</t>
  </si>
  <si>
    <t>ANO požadováno</t>
  </si>
  <si>
    <t xml:space="preserve">Budova J, plošina P4
Šikmá zvedací plošina 
Šikmá zvedací plošina </t>
  </si>
  <si>
    <t>Plošina s protiskluzovým povrchem (šířka x délka):</t>
  </si>
  <si>
    <t>na pravé straně schodiště (při pohledu zdola na rameno schodiště)</t>
  </si>
  <si>
    <t>3500 mm</t>
  </si>
  <si>
    <t>8300 mm</t>
  </si>
  <si>
    <t>0 x 90° a 0 x 180°</t>
  </si>
  <si>
    <t>Oboustranná komunikace:</t>
  </si>
  <si>
    <t>Demontáž stávající plošiny</t>
  </si>
  <si>
    <t>min. 800 mm x 900 mm</t>
  </si>
  <si>
    <t>např.: 1+N+PE 240 V, 50 Hz, 0.6 kW</t>
  </si>
  <si>
    <t>2310 mm</t>
  </si>
  <si>
    <t>5300 mm</t>
  </si>
  <si>
    <t xml:space="preserve">Budova N, plošina P5
Šikmá zvedací plošina </t>
  </si>
  <si>
    <t>Sklopný boční nájezd na plošinu:</t>
  </si>
  <si>
    <t>ANO  - požadováno</t>
  </si>
  <si>
    <t>Odnímatelné ovládání na plošině pro doprovodnou osobu:</t>
  </si>
  <si>
    <t>Prodloužení nájezdové rampy:</t>
  </si>
  <si>
    <t>Zámek sklápění plošiny:</t>
  </si>
  <si>
    <t>Stříška pro ovladač:</t>
  </si>
  <si>
    <t>Sloupek na dolní přivolávač:</t>
  </si>
  <si>
    <t>Sloupek na horní přivolávač:</t>
  </si>
  <si>
    <t>doplnit min. 250 kg</t>
  </si>
  <si>
    <t xml:space="preserve">Budova C, plošina P6
Šikmá zvedací plošina 
Šikmá zvedací plošina 
Šikmá zvedací plošina </t>
  </si>
  <si>
    <t>2400 mm</t>
  </si>
  <si>
    <t>9300 mm</t>
  </si>
  <si>
    <r>
      <t xml:space="preserve">ANO / NE   </t>
    </r>
    <r>
      <rPr>
        <i/>
        <sz val="10"/>
        <color rgb="FFFF0000"/>
        <rFont val="Arial Nova"/>
        <family val="2"/>
      </rPr>
      <t>dodavatel uvede jednu možnost</t>
    </r>
  </si>
  <si>
    <t>Budova A, plošina P2 
Šikmá zvedací plošina, sklopná</t>
  </si>
  <si>
    <t xml:space="preserve">Budova C, plošina P7
Šikmá zvedací plošina </t>
  </si>
  <si>
    <t>600 mm</t>
  </si>
  <si>
    <t>3300 mm</t>
  </si>
  <si>
    <t xml:space="preserve">Sloupek na horní přivolávač: </t>
  </si>
  <si>
    <t>DODÁVKA PLOŠIN PRO IMOBILNÍ OSOBY</t>
  </si>
  <si>
    <t>ANO - požadováno</t>
  </si>
  <si>
    <t>Nabízený parametr dodavatele</t>
  </si>
  <si>
    <t>Komerční název nabízeného zařízení</t>
  </si>
  <si>
    <t>min. 60 měsíců</t>
  </si>
  <si>
    <t>Záruční doba</t>
  </si>
  <si>
    <t xml:space="preserve">Dodavatel vyplní všechna žlutě podbarvená pole. U parametrů s možností výběru hodnot "ANO/NE" pro každou plošinu je na výběr hodnota ANO/NE dodavatel uvede ANO nebo NE, tj. zda zařízení splňuje nebo nesplňuje daný parametr (finanční hodnota tohoto parametru musí být zahrnutá v nabídkové ceně). Vyplněné parametry nabízených zařízení musí být dodavatel schopen prokázat formou technických nebo katalogových listů zařízení nebo komponenty, které budou součástí nabídky. Nesplnění povinného parametru (mimo "Doplňkové vybavení") je důvodem k vyloučení z další účasti ve výběrovém řízení. Uvedení hodnoty NE v části "Doplňkové vybavení" není důvodem k vyloučení z další účasti ve výběrovém řízení.
  </t>
  </si>
  <si>
    <t>bez DPH</t>
  </si>
  <si>
    <t>viz Technický list přístroje</t>
  </si>
  <si>
    <t>Cena bez DPH</t>
  </si>
  <si>
    <t>31.</t>
  </si>
  <si>
    <t>36.</t>
  </si>
  <si>
    <t>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</si>
</sst>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 &quot;Kč&quot;"/>
  </numFmts>
  <fonts count="26"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9"/>
      <color indexed="81"/>
      <name val="Tahoma"/>
      <family val="2"/>
      <charset val="238"/>
    </font>
    <font>
      <b/>
      <sz val="12"/>
      <name val="Arial Nova"/>
      <family val="2"/>
    </font>
    <font>
      <sz val="8"/>
      <name val="Calibri"/>
      <family val="2"/>
      <charset val="238"/>
      <scheme val="minor"/>
    </font>
    <font>
      <b/>
      <i/>
      <sz val="11"/>
      <color theme="1"/>
      <name val="Calibri"/>
      <family val="2"/>
      <charset val="238"/>
      <scheme val="minor"/>
    </font>
    <font>
      <i/>
      <sz val="11"/>
      <color rgb="FFFF0000"/>
      <name val="Calibri"/>
      <family val="2"/>
      <charset val="238"/>
      <scheme val="minor"/>
    </font>
    <font>
      <sz val="10"/>
      <color theme="1"/>
      <name val="Arial Nova"/>
      <family val="2"/>
    </font>
    <font>
      <b/>
      <sz val="10"/>
      <color theme="1"/>
      <name val="Arial Nova"/>
      <family val="2"/>
    </font>
    <font>
      <sz val="10"/>
      <color rgb="FF000000"/>
      <name val="Arial Nova"/>
      <family val="2"/>
    </font>
    <font>
      <sz val="10"/>
      <color theme="1"/>
      <name val="Arial Nova"/>
      <family val="2"/>
      <charset val="238"/>
    </font>
    <font>
      <sz val="10"/>
      <color rgb="FF000000"/>
      <name val="Arial Nova"/>
      <family val="2"/>
      <charset val="238"/>
    </font>
    <font>
      <i/>
      <sz val="10"/>
      <color rgb="FFFF0000"/>
      <name val="Arial Nova"/>
      <family val="2"/>
    </font>
    <font>
      <sz val="10"/>
      <name val="Arial Nova"/>
      <family val="2"/>
    </font>
    <font>
      <sz val="11"/>
      <color theme="1"/>
      <name val="Arial Nova"/>
      <family val="2"/>
    </font>
    <font>
      <b/>
      <sz val="14"/>
      <name val="Arial Nova"/>
      <family val="2"/>
    </font>
    <font>
      <sz val="12"/>
      <name val="Arial Nova"/>
      <family val="2"/>
    </font>
    <font>
      <sz val="9"/>
      <name val="Arial Nova"/>
      <family val="2"/>
    </font>
    <font>
      <b/>
      <sz val="10"/>
      <name val="Arial Nova"/>
      <family val="2"/>
    </font>
    <font>
      <sz val="11"/>
      <name val="Arial Nova"/>
      <family val="2"/>
    </font>
    <font>
      <b/>
      <sz val="11"/>
      <name val="Arial Nova"/>
      <family val="2"/>
    </font>
    <font>
      <b/>
      <sz val="13"/>
      <name val="Arial Nova"/>
      <family val="2"/>
    </font>
    <font>
      <sz val="7"/>
      <name val="Arial Nova"/>
      <family val="2"/>
    </font>
    <font>
      <b/>
      <sz val="11"/>
      <color theme="1"/>
      <name val="Arial Nova"/>
      <family val="2"/>
    </font>
    <font>
      <b/>
      <i/>
      <sz val="10"/>
      <color theme="1"/>
      <name val="Arial Nova"/>
      <family val="2"/>
    </font>
  </fonts>
  <fills count="9">
    <fill>
      <patternFill patternType="none"/>
    </fill>
    <fill>
      <patternFill patternType="gray125"/>
    </fill>
    <fill>
      <patternFill patternType="solid">
        <fgColor rgb="FFD6E1EE"/>
        <bgColor indexed="64"/>
      </patternFill>
    </fill>
    <fill>
      <patternFill patternType="solid">
        <fgColor rgb="FFDBDBDB"/>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2F2F2"/>
        <bgColor indexed="64"/>
      </patternFill>
    </fill>
    <fill>
      <patternFill patternType="solid">
        <fgColor theme="0"/>
        <bgColor indexed="64"/>
      </patternFill>
    </fill>
    <fill>
      <patternFill patternType="solid">
        <fgColor rgb="FFFFC000"/>
        <bgColor indexed="64"/>
      </patternFill>
    </fill>
  </fills>
  <borders count="31">
    <border>
      <left/>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right style="thin">
        <color indexed="64"/>
      </right>
      <top/>
      <bottom style="thin">
        <color auto="1"/>
      </bottom>
      <diagonal/>
    </border>
  </borders>
  <cellStyleXfs count="2">
    <xf numFmtId="0" fontId="0" fillId="0" borderId="0"/>
    <xf numFmtId="43" fontId="1" fillId="0" borderId="0" applyFont="0" applyFill="0" applyBorder="0" applyAlignment="0" applyProtection="0"/>
  </cellStyleXfs>
  <cellXfs count="288">
    <xf numFmtId="0" fontId="0" fillId="0" borderId="0" xfId="0"/>
    <xf numFmtId="0" fontId="0" fillId="0" borderId="0" xfId="0" applyAlignment="1">
      <alignment horizontal="left" vertical="center" wrapText="1"/>
    </xf>
    <xf numFmtId="0" fontId="0" fillId="0" borderId="0" xfId="0" applyAlignment="1">
      <alignment horizontal="center"/>
    </xf>
    <xf numFmtId="0" fontId="2" fillId="0" borderId="0" xfId="0" applyFont="1" applyAlignment="1">
      <alignment horizontal="center" wrapText="1"/>
    </xf>
    <xf numFmtId="0" fontId="2" fillId="0" borderId="0" xfId="0" applyFont="1" applyAlignment="1">
      <alignment wrapText="1"/>
    </xf>
    <xf numFmtId="0" fontId="0" fillId="0" borderId="0" xfId="0" applyAlignment="1">
      <alignment horizontal="left" wrapText="1"/>
    </xf>
    <xf numFmtId="0" fontId="2" fillId="0" borderId="0" xfId="0" applyFont="1" applyAlignment="1">
      <alignment horizontal="center" vertical="center" wrapText="1"/>
    </xf>
    <xf numFmtId="0" fontId="0" fillId="0" borderId="26" xfId="0" applyBorder="1" applyAlignment="1">
      <alignment horizontal="center"/>
    </xf>
    <xf numFmtId="0" fontId="0" fillId="0" borderId="26" xfId="0" applyBorder="1" applyAlignment="1">
      <alignment horizontal="left" vertical="center" wrapText="1"/>
    </xf>
    <xf numFmtId="43" fontId="0" fillId="0" borderId="26" xfId="1" applyFont="1" applyBorder="1"/>
    <xf numFmtId="0" fontId="0" fillId="5" borderId="26" xfId="0" applyFill="1" applyBorder="1" applyAlignment="1">
      <alignment horizontal="center"/>
    </xf>
    <xf numFmtId="0" fontId="2" fillId="5" borderId="26" xfId="0" applyFont="1" applyFill="1" applyBorder="1" applyAlignment="1">
      <alignment horizontal="center" vertical="center" wrapText="1"/>
    </xf>
    <xf numFmtId="43" fontId="0" fillId="0" borderId="26" xfId="1" applyFont="1" applyFill="1" applyBorder="1"/>
    <xf numFmtId="0" fontId="0" fillId="0" borderId="26" xfId="0" applyFill="1" applyBorder="1" applyAlignment="1">
      <alignment horizontal="left" vertical="center" wrapText="1"/>
    </xf>
    <xf numFmtId="0" fontId="0" fillId="0" borderId="15" xfId="0" applyBorder="1" applyAlignment="1">
      <alignment horizontal="center"/>
    </xf>
    <xf numFmtId="0" fontId="0" fillId="0" borderId="16" xfId="0" applyBorder="1"/>
    <xf numFmtId="0" fontId="8" fillId="0" borderId="26" xfId="0" applyFont="1" applyBorder="1" applyAlignment="1">
      <alignment horizontal="justify" vertical="center" wrapText="1"/>
    </xf>
    <xf numFmtId="0" fontId="10" fillId="6" borderId="26" xfId="0" applyFont="1" applyFill="1" applyBorder="1" applyAlignment="1">
      <alignment horizontal="justify" vertical="center" wrapText="1"/>
    </xf>
    <xf numFmtId="0" fontId="0" fillId="0" borderId="29" xfId="0" applyBorder="1" applyAlignment="1">
      <alignment horizontal="left" vertical="center" wrapText="1"/>
    </xf>
    <xf numFmtId="0" fontId="0" fillId="0" borderId="27" xfId="0" applyBorder="1" applyAlignment="1">
      <alignment horizontal="left" vertical="center" wrapText="1"/>
    </xf>
    <xf numFmtId="0" fontId="11" fillId="0" borderId="26" xfId="0" applyFont="1" applyBorder="1" applyAlignment="1">
      <alignment horizontal="justify" vertical="center" wrapText="1"/>
    </xf>
    <xf numFmtId="0" fontId="0" fillId="0" borderId="28" xfId="0" applyBorder="1" applyAlignment="1">
      <alignment horizontal="left" vertical="center" wrapText="1"/>
    </xf>
    <xf numFmtId="0" fontId="11" fillId="0" borderId="26" xfId="0" applyFont="1" applyBorder="1" applyAlignment="1">
      <alignment horizontal="left" vertical="center" wrapText="1"/>
    </xf>
    <xf numFmtId="0" fontId="12" fillId="6" borderId="26" xfId="0" applyFont="1" applyFill="1" applyBorder="1" applyAlignment="1">
      <alignment horizontal="left" vertical="center" wrapText="1"/>
    </xf>
    <xf numFmtId="0" fontId="2" fillId="0" borderId="0" xfId="0" applyFont="1" applyAlignment="1">
      <alignment horizontal="left" wrapText="1"/>
    </xf>
    <xf numFmtId="0" fontId="2" fillId="5" borderId="26" xfId="0" applyFont="1" applyFill="1" applyBorder="1" applyAlignment="1">
      <alignment horizontal="left" wrapText="1"/>
    </xf>
    <xf numFmtId="0" fontId="0" fillId="0" borderId="27" xfId="0" applyBorder="1" applyAlignment="1">
      <alignment horizontal="left" wrapText="1"/>
    </xf>
    <xf numFmtId="0" fontId="8" fillId="0" borderId="26" xfId="0" applyFont="1" applyBorder="1" applyAlignment="1">
      <alignment horizontal="left" vertical="center" wrapText="1"/>
    </xf>
    <xf numFmtId="0" fontId="10" fillId="6" borderId="26" xfId="0" applyFont="1" applyFill="1" applyBorder="1" applyAlignment="1">
      <alignment horizontal="left" vertical="center" wrapText="1"/>
    </xf>
    <xf numFmtId="0" fontId="6" fillId="0" borderId="28" xfId="0" applyFont="1" applyBorder="1" applyAlignment="1">
      <alignment horizontal="left" wrapText="1"/>
    </xf>
    <xf numFmtId="0" fontId="0" fillId="0" borderId="29" xfId="0" applyBorder="1" applyAlignment="1">
      <alignment horizontal="left" wrapText="1"/>
    </xf>
    <xf numFmtId="0" fontId="0" fillId="0" borderId="26" xfId="0" applyBorder="1" applyAlignment="1">
      <alignment horizontal="left" wrapText="1"/>
    </xf>
    <xf numFmtId="0" fontId="6" fillId="0" borderId="29" xfId="0" applyFont="1" applyBorder="1" applyAlignment="1">
      <alignment horizontal="left" wrapText="1"/>
    </xf>
    <xf numFmtId="0" fontId="14" fillId="0" borderId="26" xfId="0" applyFont="1" applyFill="1" applyBorder="1" applyAlignment="1">
      <alignment horizontal="justify" vertical="center" wrapText="1"/>
    </xf>
    <xf numFmtId="0" fontId="8" fillId="0" borderId="15" xfId="0" applyFont="1" applyBorder="1" applyAlignment="1">
      <alignment horizontal="left" vertical="center" wrapText="1"/>
    </xf>
    <xf numFmtId="0" fontId="10" fillId="6" borderId="15" xfId="0" applyFont="1" applyFill="1" applyBorder="1" applyAlignment="1">
      <alignment horizontal="left" vertical="center" wrapText="1"/>
    </xf>
    <xf numFmtId="0" fontId="2" fillId="0" borderId="0" xfId="0" applyFont="1" applyAlignment="1">
      <alignment horizontal="left" vertical="center" wrapText="1"/>
    </xf>
    <xf numFmtId="0" fontId="2" fillId="5" borderId="26" xfId="0" applyFont="1" applyFill="1" applyBorder="1" applyAlignment="1">
      <alignment horizontal="left" vertical="center" wrapText="1"/>
    </xf>
    <xf numFmtId="0" fontId="15" fillId="0" borderId="0" xfId="0" applyFont="1"/>
    <xf numFmtId="0" fontId="15" fillId="0" borderId="0" xfId="0" applyFont="1" applyAlignment="1">
      <alignment horizontal="center"/>
    </xf>
    <xf numFmtId="0" fontId="24" fillId="0" borderId="0" xfId="0" applyFont="1" applyAlignment="1">
      <alignment wrapText="1"/>
    </xf>
    <xf numFmtId="0" fontId="24" fillId="0" borderId="0" xfId="0" applyFont="1" applyAlignment="1">
      <alignment horizontal="center" wrapText="1"/>
    </xf>
    <xf numFmtId="0" fontId="8" fillId="0" borderId="0" xfId="0" applyFont="1" applyAlignment="1">
      <alignment horizontal="center"/>
    </xf>
    <xf numFmtId="0" fontId="9" fillId="0" borderId="0" xfId="0" applyFont="1" applyAlignment="1">
      <alignment horizontal="left" wrapText="1"/>
    </xf>
    <xf numFmtId="0" fontId="9" fillId="0" borderId="0" xfId="0" applyFont="1" applyAlignment="1">
      <alignment horizontal="left" vertical="center" wrapText="1"/>
    </xf>
    <xf numFmtId="0" fontId="9" fillId="0" borderId="0" xfId="0" applyFont="1" applyAlignment="1">
      <alignment wrapText="1"/>
    </xf>
    <xf numFmtId="0" fontId="8" fillId="5" borderId="26" xfId="0" applyFont="1" applyFill="1" applyBorder="1" applyAlignment="1">
      <alignment horizontal="center"/>
    </xf>
    <xf numFmtId="0" fontId="9" fillId="5" borderId="26" xfId="0" applyFont="1" applyFill="1" applyBorder="1" applyAlignment="1">
      <alignment horizontal="left" wrapText="1"/>
    </xf>
    <xf numFmtId="0" fontId="9" fillId="5" borderId="26" xfId="0" applyFont="1" applyFill="1" applyBorder="1" applyAlignment="1">
      <alignment horizontal="left" vertical="center" wrapText="1"/>
    </xf>
    <xf numFmtId="0" fontId="8" fillId="0" borderId="26" xfId="0" applyFont="1" applyBorder="1" applyAlignment="1">
      <alignment horizontal="center"/>
    </xf>
    <xf numFmtId="0" fontId="8" fillId="0" borderId="26" xfId="0" applyFont="1" applyBorder="1" applyAlignment="1">
      <alignment horizontal="left" wrapText="1"/>
    </xf>
    <xf numFmtId="0" fontId="25" fillId="0" borderId="26" xfId="0" applyFont="1" applyBorder="1" applyAlignment="1">
      <alignment horizontal="left" wrapText="1"/>
    </xf>
    <xf numFmtId="0" fontId="8" fillId="0" borderId="26" xfId="0" applyFont="1" applyFill="1" applyBorder="1" applyAlignment="1">
      <alignment horizontal="left" vertical="center" wrapText="1"/>
    </xf>
    <xf numFmtId="43" fontId="8" fillId="0" borderId="26" xfId="1" applyFont="1" applyFill="1" applyBorder="1"/>
    <xf numFmtId="43" fontId="8" fillId="0" borderId="26" xfId="1" applyFont="1" applyBorder="1"/>
    <xf numFmtId="0" fontId="8" fillId="0" borderId="0" xfId="0" applyFont="1" applyAlignment="1">
      <alignment horizontal="left" wrapText="1"/>
    </xf>
    <xf numFmtId="0" fontId="8" fillId="0" borderId="0" xfId="0" applyFont="1" applyAlignment="1">
      <alignment horizontal="left" vertical="center" wrapText="1"/>
    </xf>
    <xf numFmtId="0" fontId="8" fillId="0" borderId="0" xfId="0" applyFont="1"/>
    <xf numFmtId="0" fontId="8" fillId="0" borderId="15" xfId="0" applyFont="1" applyBorder="1" applyAlignment="1">
      <alignment horizontal="center"/>
    </xf>
    <xf numFmtId="0" fontId="8" fillId="0" borderId="16" xfId="0" applyFont="1" applyBorder="1"/>
    <xf numFmtId="0" fontId="8" fillId="0" borderId="29" xfId="0" applyFont="1" applyBorder="1" applyAlignment="1">
      <alignment horizontal="left" vertical="center" wrapText="1"/>
    </xf>
    <xf numFmtId="0" fontId="25" fillId="0" borderId="29" xfId="0" applyFont="1" applyBorder="1" applyAlignment="1">
      <alignment horizontal="left" wrapText="1"/>
    </xf>
    <xf numFmtId="0" fontId="8" fillId="0" borderId="27" xfId="0" applyFont="1" applyBorder="1" applyAlignment="1">
      <alignment horizontal="left" vertical="center" wrapText="1"/>
    </xf>
    <xf numFmtId="0" fontId="8" fillId="0" borderId="27" xfId="0" applyFont="1" applyBorder="1" applyAlignment="1">
      <alignment horizontal="left" wrapText="1"/>
    </xf>
    <xf numFmtId="0" fontId="8" fillId="0" borderId="29" xfId="0" applyFont="1" applyBorder="1" applyAlignment="1">
      <alignment horizontal="left" wrapText="1"/>
    </xf>
    <xf numFmtId="0" fontId="9" fillId="5" borderId="26" xfId="0" applyFont="1" applyFill="1" applyBorder="1" applyAlignment="1">
      <alignment horizontal="center" wrapText="1"/>
    </xf>
    <xf numFmtId="0" fontId="9" fillId="0" borderId="26" xfId="0" applyFont="1" applyFill="1" applyBorder="1" applyAlignment="1">
      <alignment horizontal="center"/>
    </xf>
    <xf numFmtId="0" fontId="9" fillId="0" borderId="26" xfId="0" applyFont="1" applyFill="1" applyBorder="1" applyAlignment="1">
      <alignment horizontal="left" wrapText="1"/>
    </xf>
    <xf numFmtId="0" fontId="9" fillId="0" borderId="26" xfId="0" applyFont="1" applyFill="1" applyBorder="1" applyAlignment="1">
      <alignment horizontal="left" vertical="center" wrapText="1"/>
    </xf>
    <xf numFmtId="43" fontId="8" fillId="0" borderId="29" xfId="1" applyFont="1" applyFill="1" applyBorder="1" applyAlignment="1">
      <alignment horizontal="center" vertical="center"/>
    </xf>
    <xf numFmtId="0" fontId="8" fillId="7" borderId="26" xfId="0" applyFont="1" applyFill="1" applyBorder="1" applyAlignment="1">
      <alignment horizontal="left" wrapText="1"/>
    </xf>
    <xf numFmtId="0" fontId="8" fillId="7" borderId="26" xfId="0" applyFont="1" applyFill="1" applyBorder="1" applyAlignment="1">
      <alignment horizontal="left" vertical="center" wrapText="1"/>
    </xf>
    <xf numFmtId="0" fontId="10" fillId="7" borderId="26" xfId="0" applyFont="1" applyFill="1" applyBorder="1" applyAlignment="1">
      <alignment horizontal="left" vertical="center" wrapText="1"/>
    </xf>
    <xf numFmtId="43" fontId="8" fillId="7" borderId="29" xfId="1" applyFont="1" applyFill="1" applyBorder="1" applyAlignment="1"/>
    <xf numFmtId="0" fontId="9" fillId="7" borderId="26" xfId="0" applyFont="1" applyFill="1" applyBorder="1" applyAlignment="1">
      <alignment horizontal="center"/>
    </xf>
    <xf numFmtId="0" fontId="9" fillId="7" borderId="26" xfId="0" applyFont="1" applyFill="1" applyBorder="1" applyAlignment="1">
      <alignment horizontal="left" wrapText="1"/>
    </xf>
    <xf numFmtId="0" fontId="9" fillId="7" borderId="26" xfId="0" applyFont="1" applyFill="1" applyBorder="1" applyAlignment="1">
      <alignment horizontal="left" vertical="center" wrapText="1"/>
    </xf>
    <xf numFmtId="43" fontId="8" fillId="7" borderId="30" xfId="1" applyFont="1" applyFill="1" applyBorder="1" applyAlignment="1"/>
    <xf numFmtId="43" fontId="0" fillId="7" borderId="16" xfId="1" applyFont="1" applyFill="1" applyBorder="1" applyAlignment="1"/>
    <xf numFmtId="0" fontId="2" fillId="7" borderId="26" xfId="0" applyFont="1" applyFill="1" applyBorder="1" applyAlignment="1">
      <alignment horizontal="center"/>
    </xf>
    <xf numFmtId="0" fontId="2" fillId="7" borderId="26" xfId="0" applyFont="1" applyFill="1" applyBorder="1" applyAlignment="1">
      <alignment horizontal="left" wrapText="1"/>
    </xf>
    <xf numFmtId="0" fontId="2" fillId="7" borderId="26" xfId="0" applyFont="1" applyFill="1" applyBorder="1" applyAlignment="1">
      <alignment horizontal="left" vertical="center" wrapText="1"/>
    </xf>
    <xf numFmtId="0" fontId="8" fillId="0" borderId="28" xfId="0" applyFont="1" applyBorder="1" applyAlignment="1">
      <alignment horizontal="left" vertical="center" wrapText="1"/>
    </xf>
    <xf numFmtId="0" fontId="8" fillId="0" borderId="25" xfId="0" applyFont="1" applyBorder="1" applyAlignment="1">
      <alignment horizontal="justify" vertical="center" wrapText="1"/>
    </xf>
    <xf numFmtId="0" fontId="0" fillId="0" borderId="30" xfId="0" applyBorder="1"/>
    <xf numFmtId="43" fontId="0" fillId="7" borderId="0" xfId="1" applyFont="1" applyFill="1" applyBorder="1" applyAlignment="1"/>
    <xf numFmtId="0" fontId="0" fillId="7" borderId="15" xfId="0" applyFill="1" applyBorder="1" applyAlignment="1">
      <alignment horizontal="center"/>
    </xf>
    <xf numFmtId="0" fontId="10" fillId="7" borderId="18" xfId="0" applyFont="1" applyFill="1" applyBorder="1" applyAlignment="1">
      <alignment horizontal="left" vertical="center" wrapText="1"/>
    </xf>
    <xf numFmtId="0" fontId="10" fillId="7" borderId="29" xfId="0" applyFont="1" applyFill="1" applyBorder="1" applyAlignment="1">
      <alignment horizontal="left" vertical="center" wrapText="1"/>
    </xf>
    <xf numFmtId="0" fontId="8" fillId="0" borderId="18" xfId="0" applyFont="1" applyBorder="1" applyAlignment="1">
      <alignment horizontal="left" vertical="center" wrapText="1"/>
    </xf>
    <xf numFmtId="43" fontId="8" fillId="7" borderId="16" xfId="1" applyFont="1" applyFill="1" applyBorder="1" applyAlignment="1"/>
    <xf numFmtId="0" fontId="8" fillId="8" borderId="26" xfId="0" applyFont="1" applyFill="1" applyBorder="1" applyAlignment="1">
      <alignment horizontal="left" wrapText="1"/>
    </xf>
    <xf numFmtId="0" fontId="0" fillId="8" borderId="26" xfId="0" applyFill="1" applyBorder="1" applyAlignment="1">
      <alignment horizontal="left" wrapText="1"/>
    </xf>
    <xf numFmtId="0" fontId="19" fillId="4" borderId="26" xfId="0" applyFont="1" applyFill="1" applyBorder="1" applyAlignment="1" applyProtection="1">
      <alignment horizontal="left" vertical="center" wrapText="1"/>
      <protection locked="0"/>
    </xf>
    <xf numFmtId="0" fontId="19" fillId="4" borderId="0" xfId="0" applyFont="1" applyFill="1" applyAlignment="1" applyProtection="1">
      <alignment horizontal="left" vertical="center"/>
      <protection locked="0"/>
    </xf>
    <xf numFmtId="0" fontId="15" fillId="0" borderId="1" xfId="0" applyFont="1" applyBorder="1" applyProtection="1"/>
    <xf numFmtId="0" fontId="15" fillId="0" borderId="0" xfId="0" applyFont="1" applyProtection="1"/>
    <xf numFmtId="0" fontId="15" fillId="0" borderId="5" xfId="0" applyFont="1" applyBorder="1" applyProtection="1"/>
    <xf numFmtId="0" fontId="17" fillId="2" borderId="5" xfId="0" applyFont="1" applyFill="1" applyBorder="1" applyAlignment="1" applyProtection="1">
      <alignment horizontal="left" vertical="center" indent="1"/>
    </xf>
    <xf numFmtId="0" fontId="15" fillId="2" borderId="0" xfId="0" applyFont="1" applyFill="1" applyAlignment="1" applyProtection="1">
      <alignment wrapText="1"/>
    </xf>
    <xf numFmtId="14" fontId="18" fillId="0" borderId="0" xfId="0" applyNumberFormat="1" applyFont="1" applyAlignment="1" applyProtection="1">
      <alignment horizontal="left"/>
    </xf>
    <xf numFmtId="4" fontId="15" fillId="0" borderId="5" xfId="0" applyNumberFormat="1" applyFont="1" applyBorder="1" applyProtection="1"/>
    <xf numFmtId="0" fontId="15" fillId="2" borderId="9" xfId="0" applyFont="1" applyFill="1" applyBorder="1" applyAlignment="1" applyProtection="1">
      <alignment horizontal="left" vertical="center" indent="1"/>
    </xf>
    <xf numFmtId="0" fontId="15" fillId="2" borderId="10" xfId="0" applyFont="1" applyFill="1" applyBorder="1" applyAlignment="1" applyProtection="1">
      <alignment wrapText="1"/>
    </xf>
    <xf numFmtId="0" fontId="15" fillId="0" borderId="5" xfId="0" applyFont="1" applyBorder="1" applyAlignment="1" applyProtection="1">
      <alignment horizontal="left" vertical="center" indent="1"/>
    </xf>
    <xf numFmtId="0" fontId="15" fillId="0" borderId="0" xfId="0" applyFont="1" applyAlignment="1" applyProtection="1">
      <alignment wrapText="1"/>
    </xf>
    <xf numFmtId="0" fontId="15" fillId="0" borderId="0" xfId="0" applyFont="1" applyAlignment="1" applyProtection="1">
      <alignment horizontal="right" vertical="center"/>
    </xf>
    <xf numFmtId="49" fontId="19" fillId="0" borderId="0" xfId="0" applyNumberFormat="1" applyFont="1" applyAlignment="1" applyProtection="1">
      <alignment horizontal="left" vertical="center"/>
    </xf>
    <xf numFmtId="0" fontId="15" fillId="0" borderId="8" xfId="0" applyFont="1" applyBorder="1" applyProtection="1"/>
    <xf numFmtId="0" fontId="19" fillId="0" borderId="5" xfId="0" applyFont="1" applyBorder="1" applyAlignment="1" applyProtection="1">
      <alignment horizontal="left" vertical="center" indent="1"/>
    </xf>
    <xf numFmtId="0" fontId="19" fillId="0" borderId="0" xfId="0" applyFont="1" applyAlignment="1" applyProtection="1">
      <alignment vertical="center" wrapText="1"/>
    </xf>
    <xf numFmtId="0" fontId="19" fillId="0" borderId="9" xfId="0" applyFont="1" applyBorder="1" applyAlignment="1" applyProtection="1">
      <alignment horizontal="left" vertical="center" indent="1"/>
    </xf>
    <xf numFmtId="0" fontId="19" fillId="0" borderId="10" xfId="0" applyFont="1" applyBorder="1" applyAlignment="1" applyProtection="1">
      <alignment horizontal="right" vertical="center" wrapText="1"/>
    </xf>
    <xf numFmtId="49" fontId="19" fillId="0" borderId="10" xfId="0" applyNumberFormat="1" applyFont="1" applyBorder="1" applyAlignment="1" applyProtection="1">
      <alignment horizontal="left" vertical="center" wrapText="1"/>
    </xf>
    <xf numFmtId="0" fontId="15" fillId="0" borderId="10" xfId="0" applyFont="1" applyBorder="1" applyAlignment="1" applyProtection="1">
      <alignment vertical="center"/>
    </xf>
    <xf numFmtId="0" fontId="19" fillId="0" borderId="10" xfId="0" applyFont="1" applyBorder="1" applyAlignment="1" applyProtection="1">
      <alignment vertical="center"/>
    </xf>
    <xf numFmtId="0" fontId="15" fillId="0" borderId="11" xfId="0" applyFont="1" applyBorder="1" applyProtection="1"/>
    <xf numFmtId="0" fontId="19" fillId="0" borderId="0" xfId="0" applyFont="1" applyAlignment="1" applyProtection="1">
      <alignment horizontal="left" vertical="center" wrapText="1"/>
    </xf>
    <xf numFmtId="0" fontId="19" fillId="0" borderId="0" xfId="0" applyFont="1" applyAlignment="1" applyProtection="1">
      <alignment horizontal="left" vertical="center"/>
    </xf>
    <xf numFmtId="0" fontId="15" fillId="0" borderId="9" xfId="0" applyFont="1" applyBorder="1" applyAlignment="1" applyProtection="1">
      <alignment horizontal="left" indent="1"/>
    </xf>
    <xf numFmtId="0" fontId="19" fillId="0" borderId="10" xfId="0" applyFont="1" applyBorder="1" applyAlignment="1" applyProtection="1">
      <alignment horizontal="left" vertical="center" wrapText="1"/>
    </xf>
    <xf numFmtId="0" fontId="15" fillId="0" borderId="10" xfId="0" applyFont="1" applyBorder="1" applyProtection="1"/>
    <xf numFmtId="0" fontId="15" fillId="0" borderId="10" xfId="0" applyFont="1" applyBorder="1" applyAlignment="1" applyProtection="1">
      <alignment horizontal="right"/>
    </xf>
    <xf numFmtId="0" fontId="15" fillId="0" borderId="10" xfId="0" applyFont="1" applyBorder="1" applyAlignment="1" applyProtection="1">
      <alignment horizontal="right" vertical="center"/>
    </xf>
    <xf numFmtId="0" fontId="15" fillId="0" borderId="12" xfId="0" applyFont="1" applyBorder="1" applyAlignment="1" applyProtection="1">
      <alignment horizontal="left" vertical="top" indent="1"/>
    </xf>
    <xf numFmtId="0" fontId="15" fillId="0" borderId="6" xfId="0" applyFont="1" applyBorder="1" applyAlignment="1" applyProtection="1">
      <alignment vertical="top" wrapText="1"/>
    </xf>
    <xf numFmtId="0" fontId="19" fillId="0" borderId="6" xfId="0" applyFont="1" applyBorder="1" applyAlignment="1" applyProtection="1">
      <alignment horizontal="left" vertical="top" wrapText="1"/>
    </xf>
    <xf numFmtId="0" fontId="19" fillId="0" borderId="6" xfId="0" applyFont="1" applyBorder="1" applyAlignment="1" applyProtection="1">
      <alignment vertical="center" wrapText="1"/>
    </xf>
    <xf numFmtId="0" fontId="19" fillId="0" borderId="6" xfId="0" applyFont="1" applyBorder="1" applyAlignment="1" applyProtection="1">
      <alignment vertical="center"/>
    </xf>
    <xf numFmtId="0" fontId="15" fillId="0" borderId="6" xfId="0" applyFont="1" applyBorder="1" applyAlignment="1" applyProtection="1">
      <alignment horizontal="right" vertical="center"/>
    </xf>
    <xf numFmtId="0" fontId="15" fillId="0" borderId="7" xfId="0" applyFont="1" applyBorder="1" applyProtection="1"/>
    <xf numFmtId="0" fontId="15" fillId="0" borderId="10" xfId="0" applyFont="1" applyBorder="1" applyAlignment="1" applyProtection="1">
      <alignment horizontal="left" wrapText="1"/>
    </xf>
    <xf numFmtId="0" fontId="15" fillId="0" borderId="10" xfId="0" applyFont="1" applyBorder="1" applyAlignment="1" applyProtection="1">
      <alignment wrapText="1"/>
    </xf>
    <xf numFmtId="49" fontId="15" fillId="0" borderId="5" xfId="0" applyNumberFormat="1" applyFont="1" applyBorder="1" applyProtection="1"/>
    <xf numFmtId="0" fontId="15" fillId="0" borderId="13" xfId="0" applyFont="1" applyBorder="1" applyAlignment="1" applyProtection="1">
      <alignment horizontal="left" vertical="center" indent="1"/>
    </xf>
    <xf numFmtId="0" fontId="15" fillId="0" borderId="14" xfId="0" applyFont="1" applyBorder="1" applyAlignment="1" applyProtection="1">
      <alignment horizontal="left" vertical="center" wrapText="1"/>
    </xf>
    <xf numFmtId="0" fontId="15" fillId="0" borderId="14" xfId="0" applyFont="1" applyBorder="1" applyAlignment="1" applyProtection="1">
      <alignment wrapText="1"/>
    </xf>
    <xf numFmtId="0" fontId="19" fillId="0" borderId="13" xfId="0" applyFont="1" applyBorder="1" applyAlignment="1" applyProtection="1">
      <alignment horizontal="left" vertical="center" indent="1"/>
    </xf>
    <xf numFmtId="0" fontId="15" fillId="0" borderId="13" xfId="0" applyFont="1" applyBorder="1" applyAlignment="1" applyProtection="1">
      <alignment horizontal="left" indent="1"/>
    </xf>
    <xf numFmtId="1" fontId="19" fillId="0" borderId="14" xfId="0" applyNumberFormat="1" applyFont="1" applyBorder="1" applyAlignment="1" applyProtection="1">
      <alignment horizontal="right" vertical="center" wrapText="1"/>
    </xf>
    <xf numFmtId="0" fontId="15" fillId="0" borderId="14" xfId="0" applyFont="1" applyBorder="1" applyAlignment="1" applyProtection="1">
      <alignment horizontal="left" vertical="center" indent="1"/>
    </xf>
    <xf numFmtId="0" fontId="19" fillId="0" borderId="14" xfId="0" applyFont="1" applyBorder="1" applyAlignment="1" applyProtection="1">
      <alignment vertical="center"/>
    </xf>
    <xf numFmtId="49" fontId="15" fillId="0" borderId="17" xfId="0" applyNumberFormat="1" applyFont="1" applyBorder="1" applyAlignment="1" applyProtection="1">
      <alignment horizontal="left" vertical="center"/>
    </xf>
    <xf numFmtId="1" fontId="19" fillId="0" borderId="15" xfId="0" applyNumberFormat="1" applyFont="1" applyBorder="1" applyAlignment="1" applyProtection="1">
      <alignment horizontal="right" vertical="center" wrapText="1"/>
    </xf>
    <xf numFmtId="0" fontId="15" fillId="0" borderId="9" xfId="0" applyFont="1" applyBorder="1" applyAlignment="1" applyProtection="1">
      <alignment horizontal="left" vertical="center" indent="1"/>
    </xf>
    <xf numFmtId="0" fontId="15" fillId="0" borderId="10" xfId="0" applyFont="1" applyBorder="1" applyAlignment="1" applyProtection="1">
      <alignment horizontal="left" vertical="center" wrapText="1"/>
    </xf>
    <xf numFmtId="1" fontId="19" fillId="0" borderId="18" xfId="0" applyNumberFormat="1" applyFont="1" applyBorder="1" applyAlignment="1" applyProtection="1">
      <alignment horizontal="right" vertical="center" wrapText="1"/>
    </xf>
    <xf numFmtId="0" fontId="15" fillId="0" borderId="10" xfId="0" applyFont="1" applyBorder="1" applyAlignment="1" applyProtection="1">
      <alignment horizontal="left" vertical="center" indent="1"/>
    </xf>
    <xf numFmtId="49" fontId="15" fillId="0" borderId="11" xfId="0" applyNumberFormat="1" applyFont="1" applyBorder="1" applyAlignment="1" applyProtection="1">
      <alignment horizontal="left" vertical="center"/>
    </xf>
    <xf numFmtId="0" fontId="15" fillId="0" borderId="0" xfId="0" applyFont="1" applyAlignment="1" applyProtection="1">
      <alignment horizontal="left" vertical="center" wrapText="1"/>
    </xf>
    <xf numFmtId="1" fontId="15" fillId="0" borderId="0" xfId="0" applyNumberFormat="1" applyFont="1" applyAlignment="1" applyProtection="1">
      <alignment horizontal="left" vertical="center" wrapText="1"/>
    </xf>
    <xf numFmtId="4" fontId="15" fillId="0" borderId="0" xfId="0" applyNumberFormat="1" applyFont="1" applyAlignment="1" applyProtection="1">
      <alignment horizontal="left" vertical="center"/>
    </xf>
    <xf numFmtId="49" fontId="15" fillId="0" borderId="8" xfId="0" applyNumberFormat="1" applyFont="1" applyBorder="1" applyAlignment="1" applyProtection="1">
      <alignment horizontal="left" vertical="center"/>
    </xf>
    <xf numFmtId="0" fontId="4" fillId="2" borderId="19" xfId="0" applyFont="1" applyFill="1" applyBorder="1" applyAlignment="1" applyProtection="1">
      <alignment horizontal="left" vertical="center" indent="1"/>
    </xf>
    <xf numFmtId="0" fontId="19" fillId="2" borderId="20" xfId="0" applyFont="1" applyFill="1" applyBorder="1" applyAlignment="1" applyProtection="1">
      <alignment horizontal="left" vertical="center" wrapText="1"/>
    </xf>
    <xf numFmtId="0" fontId="15" fillId="2" borderId="20" xfId="0" applyFont="1" applyFill="1" applyBorder="1" applyAlignment="1" applyProtection="1">
      <alignment horizontal="left" vertical="center" wrapText="1"/>
    </xf>
    <xf numFmtId="4" fontId="4" fillId="2" borderId="20" xfId="0" applyNumberFormat="1" applyFont="1" applyFill="1" applyBorder="1" applyAlignment="1" applyProtection="1">
      <alignment horizontal="left" vertical="center"/>
    </xf>
    <xf numFmtId="49" fontId="15" fillId="2" borderId="21" xfId="0" applyNumberFormat="1" applyFont="1" applyFill="1" applyBorder="1" applyAlignment="1" applyProtection="1">
      <alignment horizontal="left" vertical="center"/>
    </xf>
    <xf numFmtId="0" fontId="15" fillId="2" borderId="20" xfId="0" applyFont="1" applyFill="1" applyBorder="1" applyAlignment="1" applyProtection="1">
      <alignment wrapText="1"/>
    </xf>
    <xf numFmtId="0" fontId="15" fillId="2" borderId="20" xfId="0" applyFont="1" applyFill="1" applyBorder="1" applyProtection="1"/>
    <xf numFmtId="49" fontId="19" fillId="2" borderId="21" xfId="0" applyNumberFormat="1" applyFont="1" applyFill="1" applyBorder="1" applyAlignment="1" applyProtection="1">
      <alignment horizontal="left" vertical="center"/>
    </xf>
    <xf numFmtId="0" fontId="15" fillId="0" borderId="8" xfId="0" applyFont="1" applyBorder="1" applyAlignment="1" applyProtection="1">
      <alignment horizontal="right"/>
    </xf>
    <xf numFmtId="0" fontId="15" fillId="0" borderId="5" xfId="0" applyFont="1" applyBorder="1" applyAlignment="1" applyProtection="1">
      <alignment horizontal="right"/>
    </xf>
    <xf numFmtId="0" fontId="19" fillId="0" borderId="5" xfId="0" applyFont="1" applyBorder="1" applyProtection="1"/>
    <xf numFmtId="0" fontId="19" fillId="0" borderId="0" xfId="0" applyFont="1" applyProtection="1"/>
    <xf numFmtId="0" fontId="19" fillId="0" borderId="8" xfId="0" applyFont="1" applyBorder="1" applyAlignment="1" applyProtection="1">
      <alignment horizontal="right"/>
    </xf>
    <xf numFmtId="0" fontId="15" fillId="0" borderId="0" xfId="0" applyFont="1" applyAlignment="1" applyProtection="1">
      <alignment horizontal="center"/>
    </xf>
    <xf numFmtId="0" fontId="15" fillId="0" borderId="22" xfId="0" applyFont="1" applyBorder="1" applyProtection="1"/>
    <xf numFmtId="0" fontId="15" fillId="0" borderId="23" xfId="0" applyFont="1" applyBorder="1" applyAlignment="1" applyProtection="1">
      <alignment wrapText="1"/>
    </xf>
    <xf numFmtId="0" fontId="15" fillId="0" borderId="23" xfId="0" applyFont="1" applyBorder="1" applyProtection="1"/>
    <xf numFmtId="0" fontId="15" fillId="0" borderId="24" xfId="0" applyFont="1" applyBorder="1" applyAlignment="1" applyProtection="1">
      <alignment horizontal="right"/>
    </xf>
    <xf numFmtId="0" fontId="4" fillId="0" borderId="0" xfId="0" applyFont="1" applyAlignment="1" applyProtection="1">
      <alignment horizontal="left" vertical="center"/>
    </xf>
    <xf numFmtId="0" fontId="16" fillId="0" borderId="0" xfId="0" applyFont="1" applyAlignment="1" applyProtection="1">
      <alignment horizontal="center" vertical="center" wrapText="1"/>
    </xf>
    <xf numFmtId="0" fontId="16" fillId="0" borderId="0" xfId="0" applyFont="1" applyAlignment="1" applyProtection="1">
      <alignment horizontal="center" vertical="center" shrinkToFit="1"/>
    </xf>
    <xf numFmtId="0" fontId="16" fillId="0" borderId="0" xfId="0" applyFont="1" applyAlignment="1" applyProtection="1">
      <alignment horizontal="center" vertical="center"/>
    </xf>
    <xf numFmtId="4" fontId="15" fillId="0" borderId="25" xfId="0" applyNumberFormat="1" applyFont="1" applyBorder="1" applyProtection="1"/>
    <xf numFmtId="4" fontId="18" fillId="3" borderId="15" xfId="0" applyNumberFormat="1" applyFont="1" applyFill="1" applyBorder="1" applyAlignment="1" applyProtection="1">
      <alignment vertical="center"/>
    </xf>
    <xf numFmtId="4" fontId="18" fillId="3" borderId="14" xfId="0" applyNumberFormat="1" applyFont="1" applyFill="1" applyBorder="1" applyAlignment="1" applyProtection="1">
      <alignment vertical="center" wrapText="1"/>
    </xf>
    <xf numFmtId="4" fontId="23" fillId="3" borderId="26" xfId="0" applyNumberFormat="1" applyFont="1" applyFill="1" applyBorder="1" applyAlignment="1" applyProtection="1">
      <alignment horizontal="center" vertical="center" wrapText="1" shrinkToFit="1"/>
    </xf>
    <xf numFmtId="4" fontId="18" fillId="3" borderId="26" xfId="0" applyNumberFormat="1" applyFont="1" applyFill="1" applyBorder="1" applyAlignment="1" applyProtection="1">
      <alignment horizontal="center" vertical="center" wrapText="1" shrinkToFit="1"/>
    </xf>
    <xf numFmtId="3" fontId="18" fillId="3" borderId="26" xfId="0" applyNumberFormat="1" applyFont="1" applyFill="1" applyBorder="1" applyAlignment="1" applyProtection="1">
      <alignment horizontal="center" vertical="center" wrapText="1"/>
    </xf>
    <xf numFmtId="4" fontId="15" fillId="0" borderId="15" xfId="0" applyNumberFormat="1" applyFont="1" applyBorder="1" applyAlignment="1" applyProtection="1">
      <alignment vertical="center"/>
    </xf>
    <xf numFmtId="4" fontId="18" fillId="0" borderId="26" xfId="0" applyNumberFormat="1" applyFont="1" applyBorder="1" applyAlignment="1" applyProtection="1">
      <alignment horizontal="right" vertical="center" wrapText="1" shrinkToFit="1"/>
    </xf>
    <xf numFmtId="4" fontId="18" fillId="0" borderId="26" xfId="0" applyNumberFormat="1" applyFont="1" applyBorder="1" applyAlignment="1" applyProtection="1">
      <alignment horizontal="right" vertical="center" shrinkToFit="1"/>
    </xf>
    <xf numFmtId="4" fontId="15" fillId="0" borderId="26" xfId="0" applyNumberFormat="1" applyFont="1" applyBorder="1" applyAlignment="1" applyProtection="1">
      <alignment vertical="center" shrinkToFit="1"/>
    </xf>
    <xf numFmtId="3" fontId="15" fillId="0" borderId="26" xfId="0" applyNumberFormat="1" applyFont="1" applyBorder="1" applyAlignment="1" applyProtection="1">
      <alignment vertical="center"/>
    </xf>
    <xf numFmtId="4" fontId="19" fillId="0" borderId="15" xfId="0" applyNumberFormat="1" applyFont="1" applyBorder="1" applyAlignment="1" applyProtection="1">
      <alignment vertical="center"/>
    </xf>
    <xf numFmtId="4" fontId="19" fillId="0" borderId="26" xfId="0" applyNumberFormat="1" applyFont="1" applyBorder="1" applyAlignment="1" applyProtection="1">
      <alignment vertical="center" wrapText="1" shrinkToFit="1"/>
    </xf>
    <xf numFmtId="4" fontId="19" fillId="0" borderId="26" xfId="0" applyNumberFormat="1" applyFont="1" applyBorder="1" applyAlignment="1" applyProtection="1">
      <alignment vertical="center" shrinkToFit="1"/>
    </xf>
    <xf numFmtId="3" fontId="19" fillId="0" borderId="26" xfId="0" applyNumberFormat="1" applyFont="1" applyBorder="1" applyAlignment="1" applyProtection="1">
      <alignment vertical="center"/>
    </xf>
    <xf numFmtId="4" fontId="15" fillId="0" borderId="15" xfId="0" applyNumberFormat="1" applyFont="1" applyBorder="1" applyAlignment="1" applyProtection="1">
      <alignment horizontal="left" vertical="center"/>
    </xf>
    <xf numFmtId="4" fontId="15" fillId="0" borderId="26" xfId="0" applyNumberFormat="1" applyFont="1" applyBorder="1" applyAlignment="1" applyProtection="1">
      <alignment vertical="center" wrapText="1" shrinkToFit="1"/>
    </xf>
    <xf numFmtId="4" fontId="15" fillId="2" borderId="26" xfId="0" applyNumberFormat="1" applyFont="1" applyFill="1" applyBorder="1" applyAlignment="1" applyProtection="1">
      <alignment vertical="center" wrapText="1" shrinkToFit="1"/>
    </xf>
    <xf numFmtId="4" fontId="15" fillId="2" borderId="26" xfId="0" applyNumberFormat="1" applyFont="1" applyFill="1" applyBorder="1" applyAlignment="1" applyProtection="1">
      <alignment vertical="center" shrinkToFit="1"/>
    </xf>
    <xf numFmtId="3" fontId="15" fillId="2" borderId="26" xfId="0" applyNumberFormat="1" applyFont="1" applyFill="1" applyBorder="1" applyAlignment="1" applyProtection="1">
      <alignment vertical="center"/>
    </xf>
    <xf numFmtId="4" fontId="15" fillId="0" borderId="0" xfId="0" applyNumberFormat="1" applyFont="1" applyProtection="1"/>
    <xf numFmtId="164" fontId="15" fillId="0" borderId="0" xfId="0" applyNumberFormat="1" applyFont="1" applyProtection="1"/>
    <xf numFmtId="43" fontId="8" fillId="4" borderId="26" xfId="1" applyFont="1" applyFill="1" applyBorder="1" applyAlignment="1" applyProtection="1">
      <alignment horizontal="center" vertical="center"/>
      <protection locked="0"/>
    </xf>
    <xf numFmtId="43" fontId="8" fillId="4" borderId="29" xfId="1" applyFont="1" applyFill="1" applyBorder="1" applyAlignment="1" applyProtection="1">
      <alignment horizontal="center" vertical="center"/>
      <protection locked="0"/>
    </xf>
    <xf numFmtId="165" fontId="9" fillId="4" borderId="26" xfId="1" applyNumberFormat="1" applyFont="1" applyFill="1" applyBorder="1" applyProtection="1">
      <protection locked="0"/>
    </xf>
    <xf numFmtId="43" fontId="8" fillId="4" borderId="26" xfId="1" applyFont="1" applyFill="1" applyBorder="1" applyAlignment="1" applyProtection="1">
      <protection locked="0"/>
    </xf>
    <xf numFmtId="43" fontId="0" fillId="4" borderId="26" xfId="1" applyFont="1" applyFill="1" applyBorder="1" applyAlignment="1" applyProtection="1">
      <protection locked="0"/>
    </xf>
    <xf numFmtId="43" fontId="0" fillId="4" borderId="16" xfId="1" applyFont="1" applyFill="1" applyBorder="1" applyAlignment="1" applyProtection="1">
      <protection locked="0"/>
    </xf>
    <xf numFmtId="165" fontId="2" fillId="4" borderId="26" xfId="1" applyNumberFormat="1" applyFont="1" applyFill="1" applyBorder="1" applyProtection="1">
      <protection locked="0"/>
    </xf>
    <xf numFmtId="43" fontId="8" fillId="4" borderId="16" xfId="1" applyFont="1" applyFill="1" applyBorder="1" applyAlignment="1" applyProtection="1">
      <protection locked="0"/>
    </xf>
    <xf numFmtId="49" fontId="19" fillId="2" borderId="10" xfId="0" applyNumberFormat="1" applyFont="1" applyFill="1" applyBorder="1" applyAlignment="1" applyProtection="1">
      <alignment horizontal="left" vertical="center" wrapText="1"/>
    </xf>
    <xf numFmtId="0" fontId="15" fillId="0" borderId="10" xfId="0" applyFont="1" applyBorder="1" applyAlignment="1" applyProtection="1">
      <alignment vertical="center" wrapText="1"/>
    </xf>
    <xf numFmtId="4" fontId="20" fillId="0" borderId="15" xfId="0" applyNumberFormat="1" applyFont="1" applyBorder="1" applyAlignment="1" applyProtection="1">
      <alignment horizontal="right" vertical="center" indent="1"/>
    </xf>
    <xf numFmtId="4" fontId="20" fillId="0" borderId="16" xfId="0" applyNumberFormat="1" applyFont="1" applyBorder="1" applyAlignment="1" applyProtection="1">
      <alignment horizontal="right" vertical="center" indent="1"/>
    </xf>
    <xf numFmtId="0" fontId="15" fillId="0" borderId="0" xfId="0" applyFont="1" applyAlignment="1" applyProtection="1">
      <alignment horizontal="center" vertical="center" wrapText="1"/>
      <protection locked="0"/>
    </xf>
    <xf numFmtId="0" fontId="19" fillId="0" borderId="10" xfId="0" applyFont="1" applyBorder="1" applyAlignment="1" applyProtection="1">
      <alignment vertical="top" wrapText="1"/>
      <protection locked="0"/>
    </xf>
    <xf numFmtId="0" fontId="15" fillId="0" borderId="0" xfId="0" applyFont="1" applyAlignment="1" applyProtection="1">
      <alignment horizontal="center" vertical="center"/>
      <protection locked="0"/>
    </xf>
    <xf numFmtId="0" fontId="19" fillId="0" borderId="10" xfId="0" applyFont="1" applyBorder="1" applyAlignment="1" applyProtection="1">
      <alignment vertical="top"/>
      <protection locked="0"/>
    </xf>
    <xf numFmtId="14" fontId="19" fillId="0" borderId="10" xfId="0" applyNumberFormat="1" applyFont="1" applyBorder="1" applyAlignment="1" applyProtection="1">
      <alignment horizontal="center" vertical="top"/>
      <protection locked="0"/>
    </xf>
    <xf numFmtId="0" fontId="15" fillId="0" borderId="0" xfId="0" applyFont="1" applyAlignment="1" applyProtection="1">
      <alignment wrapText="1"/>
      <protection locked="0"/>
    </xf>
    <xf numFmtId="0" fontId="15" fillId="0" borderId="0" xfId="0" applyFont="1" applyProtection="1">
      <protection locked="0"/>
    </xf>
    <xf numFmtId="0" fontId="19" fillId="0" borderId="0" xfId="0" applyFont="1" applyAlignment="1" applyProtection="1">
      <alignment wrapText="1"/>
      <protection locked="0"/>
    </xf>
    <xf numFmtId="0" fontId="19" fillId="0" borderId="0" xfId="0" applyFont="1" applyProtection="1">
      <protection locked="0"/>
    </xf>
    <xf numFmtId="0" fontId="15" fillId="4" borderId="26" xfId="0" applyFont="1" applyFill="1" applyBorder="1" applyAlignment="1">
      <alignment horizontal="center" vertical="top" wrapText="1"/>
    </xf>
    <xf numFmtId="0" fontId="24" fillId="0" borderId="0" xfId="0" applyFont="1" applyAlignment="1">
      <alignment horizontal="center"/>
    </xf>
    <xf numFmtId="2" fontId="22" fillId="2" borderId="20" xfId="0" applyNumberFormat="1" applyFont="1" applyFill="1" applyBorder="1" applyAlignment="1" applyProtection="1">
      <alignment horizontal="right" vertical="center"/>
    </xf>
    <xf numFmtId="4" fontId="21" fillId="0" borderId="15" xfId="0" applyNumberFormat="1" applyFont="1" applyBorder="1" applyAlignment="1" applyProtection="1">
      <alignment horizontal="right" vertical="center" indent="1"/>
    </xf>
    <xf numFmtId="4" fontId="21" fillId="0" borderId="16" xfId="0" applyNumberFormat="1" applyFont="1" applyBorder="1" applyAlignment="1" applyProtection="1">
      <alignment horizontal="right" vertical="center" indent="1"/>
    </xf>
    <xf numFmtId="4" fontId="21" fillId="0" borderId="15" xfId="0" applyNumberFormat="1" applyFont="1" applyBorder="1" applyAlignment="1" applyProtection="1">
      <alignment vertical="center"/>
    </xf>
    <xf numFmtId="4" fontId="21" fillId="0" borderId="14" xfId="0" applyNumberFormat="1" applyFont="1" applyBorder="1" applyAlignment="1" applyProtection="1">
      <alignment vertical="center"/>
    </xf>
    <xf numFmtId="4" fontId="21" fillId="0" borderId="15" xfId="0" applyNumberFormat="1" applyFont="1" applyBorder="1" applyAlignment="1" applyProtection="1">
      <alignment horizontal="right" vertical="center"/>
    </xf>
    <xf numFmtId="4" fontId="21" fillId="0" borderId="14" xfId="0" applyNumberFormat="1" applyFont="1" applyBorder="1" applyAlignment="1" applyProtection="1">
      <alignment horizontal="right" vertical="center"/>
    </xf>
    <xf numFmtId="4" fontId="21" fillId="0" borderId="18" xfId="0" applyNumberFormat="1" applyFont="1" applyBorder="1" applyAlignment="1" applyProtection="1">
      <alignment horizontal="right" vertical="center"/>
    </xf>
    <xf numFmtId="4" fontId="21" fillId="0" borderId="10" xfId="0" applyNumberFormat="1" applyFont="1" applyBorder="1" applyAlignment="1" applyProtection="1">
      <alignment horizontal="right" vertical="center"/>
    </xf>
    <xf numFmtId="4" fontId="21" fillId="0" borderId="6" xfId="0" applyNumberFormat="1" applyFont="1" applyBorder="1" applyAlignment="1" applyProtection="1">
      <alignment horizontal="right" vertical="center"/>
    </xf>
    <xf numFmtId="165" fontId="21" fillId="0" borderId="15" xfId="0" applyNumberFormat="1" applyFont="1" applyBorder="1" applyAlignment="1" applyProtection="1">
      <alignment horizontal="right" vertical="center" indent="1"/>
    </xf>
    <xf numFmtId="165" fontId="21" fillId="0" borderId="17" xfId="0" applyNumberFormat="1" applyFont="1" applyBorder="1" applyAlignment="1" applyProtection="1">
      <alignment horizontal="right" vertical="center" indent="1"/>
    </xf>
    <xf numFmtId="4" fontId="15" fillId="0" borderId="14" xfId="0" applyNumberFormat="1" applyFont="1" applyBorder="1" applyAlignment="1" applyProtection="1">
      <alignment vertical="center" wrapText="1"/>
    </xf>
    <xf numFmtId="4" fontId="15" fillId="2" borderId="15" xfId="0" applyNumberFormat="1" applyFont="1" applyFill="1" applyBorder="1" applyAlignment="1" applyProtection="1">
      <alignment vertical="center"/>
    </xf>
    <xf numFmtId="4" fontId="15" fillId="2" borderId="14" xfId="0" applyNumberFormat="1" applyFont="1" applyFill="1" applyBorder="1" applyAlignment="1" applyProtection="1">
      <alignment vertical="center"/>
    </xf>
    <xf numFmtId="4" fontId="15" fillId="2" borderId="16" xfId="0" applyNumberFormat="1" applyFont="1" applyFill="1" applyBorder="1" applyAlignment="1" applyProtection="1">
      <alignment vertical="center"/>
    </xf>
    <xf numFmtId="4" fontId="22" fillId="2" borderId="20" xfId="0" applyNumberFormat="1" applyFont="1" applyFill="1" applyBorder="1" applyAlignment="1" applyProtection="1">
      <alignment horizontal="right" vertical="center"/>
    </xf>
    <xf numFmtId="0" fontId="19" fillId="0" borderId="10"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9" fillId="0" borderId="10"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6" xfId="0" applyFont="1" applyBorder="1" applyAlignment="1" applyProtection="1">
      <alignment horizontal="center" wrapText="1"/>
    </xf>
    <xf numFmtId="4" fontId="19" fillId="0" borderId="14" xfId="0" applyNumberFormat="1" applyFont="1" applyBorder="1" applyAlignment="1" applyProtection="1">
      <alignment vertical="center" wrapText="1"/>
    </xf>
    <xf numFmtId="4" fontId="20" fillId="0" borderId="15" xfId="0" applyNumberFormat="1" applyFont="1" applyBorder="1" applyAlignment="1" applyProtection="1">
      <alignment horizontal="right" vertical="center" indent="1"/>
    </xf>
    <xf numFmtId="4" fontId="20" fillId="0" borderId="16" xfId="0" applyNumberFormat="1" applyFont="1" applyBorder="1" applyAlignment="1" applyProtection="1">
      <alignment horizontal="right" vertical="center" indent="1"/>
    </xf>
    <xf numFmtId="165" fontId="20" fillId="0" borderId="15" xfId="0" applyNumberFormat="1" applyFont="1" applyBorder="1" applyAlignment="1" applyProtection="1">
      <alignment horizontal="right" vertical="center" indent="1"/>
    </xf>
    <xf numFmtId="165" fontId="20" fillId="0" borderId="17" xfId="0" applyNumberFormat="1" applyFont="1" applyBorder="1" applyAlignment="1" applyProtection="1">
      <alignment horizontal="right" vertical="center" indent="1"/>
    </xf>
    <xf numFmtId="0" fontId="19" fillId="0" borderId="14" xfId="0" applyFont="1" applyBorder="1" applyAlignment="1" applyProtection="1">
      <alignment horizontal="center" vertical="center" wrapText="1"/>
    </xf>
    <xf numFmtId="0" fontId="19" fillId="0" borderId="16" xfId="0" applyFont="1" applyBorder="1" applyAlignment="1" applyProtection="1">
      <alignment horizontal="center" vertical="center" wrapText="1"/>
    </xf>
    <xf numFmtId="0" fontId="16" fillId="0" borderId="2" xfId="0" applyFont="1" applyBorder="1" applyAlignment="1" applyProtection="1">
      <alignment horizontal="center" vertical="center"/>
    </xf>
    <xf numFmtId="0" fontId="16" fillId="0" borderId="3" xfId="0" applyFont="1" applyBorder="1" applyAlignment="1" applyProtection="1">
      <alignment horizontal="center" vertical="center"/>
    </xf>
    <xf numFmtId="0" fontId="16" fillId="0" borderId="4" xfId="0" applyFont="1" applyBorder="1" applyAlignment="1" applyProtection="1">
      <alignment horizontal="center" vertical="center"/>
    </xf>
    <xf numFmtId="49" fontId="19" fillId="2" borderId="10" xfId="0" applyNumberFormat="1" applyFont="1" applyFill="1" applyBorder="1" applyAlignment="1" applyProtection="1">
      <alignment horizontal="left" vertical="center" wrapText="1"/>
    </xf>
    <xf numFmtId="0" fontId="19" fillId="2" borderId="10" xfId="0" applyFont="1" applyFill="1" applyBorder="1" applyAlignment="1" applyProtection="1">
      <alignment horizontal="left" vertical="center" wrapText="1"/>
    </xf>
    <xf numFmtId="0" fontId="19" fillId="2" borderId="11" xfId="0" applyFont="1" applyFill="1" applyBorder="1" applyAlignment="1" applyProtection="1">
      <alignment horizontal="left" vertical="center" wrapText="1"/>
    </xf>
    <xf numFmtId="49" fontId="19" fillId="0" borderId="6" xfId="0" applyNumberFormat="1" applyFont="1" applyBorder="1" applyAlignment="1" applyProtection="1">
      <alignment horizontal="left" vertical="center" wrapText="1"/>
    </xf>
    <xf numFmtId="0" fontId="15" fillId="0" borderId="6" xfId="0" applyFont="1" applyBorder="1" applyAlignment="1" applyProtection="1">
      <alignment vertical="center" wrapText="1"/>
    </xf>
    <xf numFmtId="49" fontId="19" fillId="0" borderId="0" xfId="0" applyNumberFormat="1" applyFont="1" applyAlignment="1" applyProtection="1">
      <alignment horizontal="left" vertical="center" wrapText="1"/>
    </xf>
    <xf numFmtId="0" fontId="15" fillId="0" borderId="0" xfId="0" applyFont="1" applyAlignment="1" applyProtection="1">
      <alignment vertical="center" wrapText="1"/>
    </xf>
    <xf numFmtId="49" fontId="19" fillId="0" borderId="10" xfId="0" applyNumberFormat="1" applyFont="1" applyBorder="1" applyAlignment="1" applyProtection="1">
      <alignment vertical="center" wrapText="1"/>
    </xf>
    <xf numFmtId="0" fontId="15" fillId="0" borderId="10" xfId="0" applyFont="1" applyBorder="1" applyAlignment="1" applyProtection="1">
      <alignment vertical="center" wrapText="1"/>
    </xf>
    <xf numFmtId="49" fontId="4" fillId="2" borderId="6" xfId="0" applyNumberFormat="1" applyFont="1" applyFill="1" applyBorder="1" applyAlignment="1" applyProtection="1">
      <alignment horizontal="center" vertical="center" wrapText="1"/>
    </xf>
    <xf numFmtId="49" fontId="4" fillId="2" borderId="7" xfId="0" applyNumberFormat="1" applyFont="1" applyFill="1" applyBorder="1" applyAlignment="1" applyProtection="1">
      <alignment horizontal="center" vertical="center" wrapText="1"/>
    </xf>
    <xf numFmtId="0" fontId="19" fillId="4" borderId="26" xfId="0" applyFont="1" applyFill="1" applyBorder="1" applyAlignment="1" applyProtection="1">
      <alignment horizontal="left" vertical="center"/>
      <protection locked="0"/>
    </xf>
    <xf numFmtId="0" fontId="15" fillId="4" borderId="26" xfId="0" applyFont="1" applyFill="1" applyBorder="1" applyAlignment="1" applyProtection="1">
      <alignment horizontal="left" vertical="center"/>
      <protection locked="0"/>
    </xf>
    <xf numFmtId="1" fontId="15" fillId="0" borderId="10" xfId="0" applyNumberFormat="1" applyFont="1" applyBorder="1" applyAlignment="1" applyProtection="1">
      <alignment horizontal="right" indent="1"/>
    </xf>
    <xf numFmtId="0" fontId="15" fillId="0" borderId="10" xfId="0" applyFont="1" applyBorder="1" applyAlignment="1" applyProtection="1">
      <alignment horizontal="right" indent="1"/>
    </xf>
    <xf numFmtId="0" fontId="15" fillId="0" borderId="11" xfId="0" applyFont="1" applyBorder="1" applyAlignment="1" applyProtection="1">
      <alignment horizontal="right" indent="1"/>
    </xf>
    <xf numFmtId="0" fontId="8" fillId="8" borderId="15"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8" fillId="4" borderId="15" xfId="0" applyFont="1" applyFill="1" applyBorder="1" applyAlignment="1" applyProtection="1">
      <alignment horizontal="center" vertical="center" wrapText="1"/>
      <protection locked="0"/>
    </xf>
    <xf numFmtId="0" fontId="8" fillId="4" borderId="16" xfId="0" applyFont="1" applyFill="1" applyBorder="1" applyAlignment="1" applyProtection="1">
      <alignment horizontal="center" vertical="center" wrapText="1"/>
      <protection locked="0"/>
    </xf>
    <xf numFmtId="0" fontId="9" fillId="5" borderId="25" xfId="0" applyFont="1" applyFill="1" applyBorder="1" applyAlignment="1">
      <alignment horizontal="center" wrapText="1"/>
    </xf>
    <xf numFmtId="0" fontId="9" fillId="5" borderId="0" xfId="0" applyFont="1" applyFill="1" applyBorder="1" applyAlignment="1">
      <alignment horizontal="center" wrapText="1"/>
    </xf>
    <xf numFmtId="0" fontId="8" fillId="4" borderId="26" xfId="0" applyFont="1" applyFill="1" applyBorder="1" applyAlignment="1" applyProtection="1">
      <alignment horizontal="center" wrapText="1"/>
      <protection locked="0"/>
    </xf>
    <xf numFmtId="0" fontId="25" fillId="0" borderId="15" xfId="0" applyFont="1" applyBorder="1" applyAlignment="1">
      <alignment horizontal="left" wrapText="1"/>
    </xf>
    <xf numFmtId="0" fontId="25" fillId="0" borderId="14" xfId="0" applyFont="1" applyBorder="1" applyAlignment="1">
      <alignment horizontal="left" wrapText="1"/>
    </xf>
    <xf numFmtId="0" fontId="25" fillId="0" borderId="16" xfId="0" applyFont="1" applyBorder="1" applyAlignment="1">
      <alignment horizontal="left" wrapText="1"/>
    </xf>
    <xf numFmtId="0" fontId="0" fillId="4" borderId="15" xfId="0" applyFill="1" applyBorder="1" applyAlignment="1" applyProtection="1">
      <alignment horizontal="center" vertical="center" wrapText="1"/>
      <protection locked="0"/>
    </xf>
    <xf numFmtId="0" fontId="0" fillId="4" borderId="16" xfId="0" applyFill="1" applyBorder="1" applyAlignment="1" applyProtection="1">
      <alignment horizontal="center" vertical="center" wrapText="1"/>
      <protection locked="0"/>
    </xf>
    <xf numFmtId="0" fontId="0" fillId="8" borderId="15" xfId="0" applyFill="1" applyBorder="1" applyAlignment="1">
      <alignment horizontal="center" vertical="center" wrapText="1"/>
    </xf>
    <xf numFmtId="0" fontId="0" fillId="8" borderId="16" xfId="0" applyFill="1" applyBorder="1" applyAlignment="1">
      <alignment horizontal="center" vertical="center" wrapText="1"/>
    </xf>
    <xf numFmtId="0" fontId="2" fillId="5" borderId="25" xfId="0" applyFont="1" applyFill="1" applyBorder="1" applyAlignment="1">
      <alignment horizontal="center" wrapText="1"/>
    </xf>
    <xf numFmtId="0" fontId="2" fillId="5" borderId="0" xfId="0" applyFont="1" applyFill="1" applyBorder="1" applyAlignment="1">
      <alignment horizontal="center" wrapText="1"/>
    </xf>
    <xf numFmtId="0" fontId="0" fillId="4" borderId="15" xfId="0" applyFont="1" applyFill="1" applyBorder="1" applyAlignment="1" applyProtection="1">
      <alignment horizontal="center" vertical="center" wrapText="1"/>
      <protection locked="0"/>
    </xf>
    <xf numFmtId="0" fontId="0" fillId="4" borderId="16" xfId="0" applyFont="1" applyFill="1" applyBorder="1" applyAlignment="1" applyProtection="1">
      <alignment horizontal="center" vertical="center" wrapText="1"/>
      <protection locked="0"/>
    </xf>
    <xf numFmtId="0" fontId="0" fillId="8" borderId="15" xfId="0" applyFill="1" applyBorder="1" applyAlignment="1" applyProtection="1">
      <alignment horizontal="center" vertical="center" wrapText="1"/>
      <protection locked="0"/>
    </xf>
    <xf numFmtId="0" fontId="0" fillId="8" borderId="16" xfId="0" applyFill="1" applyBorder="1" applyAlignment="1" applyProtection="1">
      <alignment horizontal="center" vertical="center" wrapText="1"/>
      <protection locked="0"/>
    </xf>
  </cellXfs>
  <cellStyles count="2">
    <cellStyle name="Čárka" xfId="1" builtinId="3"/>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ouckova\AppData\Local\Temp\67148336-4bf8-495f-9fa6-82d871ff925d_Sypka_Zabcice_DPS_VV.zip.25d\Sypka_Zabcice_DPS_VV\Oprava%20krovu%20a%20strechy%20sypky%20v%20Zabcicich%20-%20V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kyny pro vyplnění"/>
      <sheetName val="Stavba"/>
      <sheetName val="VzorPolozky"/>
      <sheetName val="SO 01 D1 - 2025 Pol"/>
    </sheetNames>
    <sheetDataSet>
      <sheetData sheetId="0" refreshError="1"/>
      <sheetData sheetId="1" refreshError="1"/>
      <sheetData sheetId="2" refreshError="1"/>
      <sheetData sheetId="3">
        <row r="8">
          <cell r="G8">
            <v>0</v>
          </cell>
        </row>
        <row r="653">
          <cell r="AE653">
            <v>0</v>
          </cell>
          <cell r="AF653">
            <v>0</v>
          </cell>
        </row>
      </sheetData>
    </sheetDataSet>
  </externalBook>
</externalLink>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EA66B-76A4-4C18-9B69-6171BDEEB0C7}">
  <dimension ref="A1:O8"/>
  <sheetViews>
    <sheetView tabSelected="1" workbookViewId="0">
      <selection activeCell="F21" sqref="F21"/>
    </sheetView>
  </sheetViews>
  <sheetFormatPr defaultRowHeight="15" x14ac:dyDescent="0.25"/>
  <sheetData>
    <row r="1" spans="1:15" x14ac:dyDescent="0.25">
      <c r="A1" s="38"/>
      <c r="B1" s="38"/>
      <c r="C1" s="38"/>
      <c r="D1" s="38"/>
      <c r="E1" s="38"/>
      <c r="F1" s="38"/>
      <c r="G1" s="38"/>
      <c r="H1" s="38"/>
      <c r="I1" s="38"/>
      <c r="J1" s="38"/>
      <c r="K1" s="38"/>
      <c r="L1" s="38"/>
      <c r="M1" s="38"/>
      <c r="N1" s="38"/>
      <c r="O1" s="38"/>
    </row>
    <row r="2" spans="1:15" x14ac:dyDescent="0.25">
      <c r="A2" s="219" t="s">
        <v>130</v>
      </c>
      <c r="B2" s="219"/>
      <c r="C2" s="38"/>
      <c r="D2" s="38"/>
      <c r="E2" s="38"/>
      <c r="F2" s="38"/>
      <c r="G2" s="38"/>
      <c r="H2" s="38"/>
      <c r="I2" s="38"/>
      <c r="J2" s="38"/>
      <c r="K2" s="38"/>
      <c r="L2" s="38"/>
      <c r="M2" s="38"/>
      <c r="N2" s="38"/>
      <c r="O2" s="38"/>
    </row>
    <row r="3" spans="1:15" ht="15" customHeight="1" x14ac:dyDescent="0.25">
      <c r="A3" s="218" t="s">
        <v>202</v>
      </c>
      <c r="B3" s="218"/>
      <c r="C3" s="218"/>
      <c r="D3" s="218"/>
      <c r="E3" s="218"/>
      <c r="F3" s="218"/>
      <c r="G3" s="218"/>
      <c r="H3" s="218"/>
      <c r="I3" s="218"/>
      <c r="J3" s="218"/>
      <c r="K3" s="218"/>
      <c r="L3" s="218"/>
      <c r="M3" s="218"/>
      <c r="N3" s="218"/>
      <c r="O3" s="218"/>
    </row>
    <row r="4" spans="1:15" x14ac:dyDescent="0.25">
      <c r="A4" s="218"/>
      <c r="B4" s="218"/>
      <c r="C4" s="218"/>
      <c r="D4" s="218"/>
      <c r="E4" s="218"/>
      <c r="F4" s="218"/>
      <c r="G4" s="218"/>
      <c r="H4" s="218"/>
      <c r="I4" s="218"/>
      <c r="J4" s="218"/>
      <c r="K4" s="218"/>
      <c r="L4" s="218"/>
      <c r="M4" s="218"/>
      <c r="N4" s="218"/>
      <c r="O4" s="218"/>
    </row>
    <row r="5" spans="1:15" x14ac:dyDescent="0.25">
      <c r="A5" s="218"/>
      <c r="B5" s="218"/>
      <c r="C5" s="218"/>
      <c r="D5" s="218"/>
      <c r="E5" s="218"/>
      <c r="F5" s="218"/>
      <c r="G5" s="218"/>
      <c r="H5" s="218"/>
      <c r="I5" s="218"/>
      <c r="J5" s="218"/>
      <c r="K5" s="218"/>
      <c r="L5" s="218"/>
      <c r="M5" s="218"/>
      <c r="N5" s="218"/>
      <c r="O5" s="218"/>
    </row>
    <row r="6" spans="1:15" x14ac:dyDescent="0.25">
      <c r="A6" s="218"/>
      <c r="B6" s="218"/>
      <c r="C6" s="218"/>
      <c r="D6" s="218"/>
      <c r="E6" s="218"/>
      <c r="F6" s="218"/>
      <c r="G6" s="218"/>
      <c r="H6" s="218"/>
      <c r="I6" s="218"/>
      <c r="J6" s="218"/>
      <c r="K6" s="218"/>
      <c r="L6" s="218"/>
      <c r="M6" s="218"/>
      <c r="N6" s="218"/>
      <c r="O6" s="218"/>
    </row>
    <row r="7" spans="1:15" x14ac:dyDescent="0.25">
      <c r="A7" s="218"/>
      <c r="B7" s="218"/>
      <c r="C7" s="218"/>
      <c r="D7" s="218"/>
      <c r="E7" s="218"/>
      <c r="F7" s="218"/>
      <c r="G7" s="218"/>
      <c r="H7" s="218"/>
      <c r="I7" s="218"/>
      <c r="J7" s="218"/>
      <c r="K7" s="218"/>
      <c r="L7" s="218"/>
      <c r="M7" s="218"/>
      <c r="N7" s="218"/>
      <c r="O7" s="218"/>
    </row>
    <row r="8" spans="1:15" x14ac:dyDescent="0.25">
      <c r="A8" s="218"/>
      <c r="B8" s="218"/>
      <c r="C8" s="218"/>
      <c r="D8" s="218"/>
      <c r="E8" s="218"/>
      <c r="F8" s="218"/>
      <c r="G8" s="218"/>
      <c r="H8" s="218"/>
      <c r="I8" s="218"/>
      <c r="J8" s="218"/>
      <c r="K8" s="218"/>
      <c r="L8" s="218"/>
      <c r="M8" s="218"/>
      <c r="N8" s="218"/>
      <c r="O8" s="218"/>
    </row>
  </sheetData>
  <sheetProtection algorithmName="SHA-512" hashValue="qelzLgdhJnj77/d1HNNWtGKmtI0qu8oDvql0g+9iwUbo/6byefQmD7QxB7OSHW6lNbYpCRILCUczZ9b7kgFDpQ==" saltValue="P8Unv1/xvtQ8QNX6whJBqg==" spinCount="100000" sheet="1" formatCells="0" formatColumns="0" formatRows="0" insertColumns="0" insertRows="0" insertHyperlinks="0" deleteColumns="0" deleteRows="0" sort="0" autoFilter="0" pivotTables="0"/>
  <mergeCells count="2">
    <mergeCell ref="A3:O8"/>
    <mergeCell ref="A2:B2"/>
  </mergeCells>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A368A-6B25-4709-821B-687224A99055}">
  <dimension ref="A1:O47"/>
  <sheetViews>
    <sheetView topLeftCell="B1" workbookViewId="0">
      <selection activeCell="H21" sqref="H21"/>
    </sheetView>
  </sheetViews>
  <sheetFormatPr defaultColWidth="9" defaultRowHeight="15" x14ac:dyDescent="0.25"/>
  <cols>
    <col min="1" max="1" width="8.42578125" style="96" hidden="1" customWidth="1"/>
    <col min="2" max="2" width="13.42578125" style="96" customWidth="1"/>
    <col min="3" max="3" width="7.42578125" style="105" customWidth="1"/>
    <col min="4" max="4" width="13" style="105" customWidth="1"/>
    <col min="5" max="5" width="9.7109375" style="105" customWidth="1"/>
    <col min="6" max="6" width="11.7109375" style="96" customWidth="1"/>
    <col min="7" max="9" width="13" style="96" customWidth="1"/>
    <col min="10" max="10" width="5.5703125" style="96" customWidth="1"/>
    <col min="11" max="11" width="4.28515625" style="96" customWidth="1"/>
    <col min="12" max="15" width="10.7109375" style="96" customWidth="1"/>
    <col min="16" max="16384" width="9" style="96"/>
  </cols>
  <sheetData>
    <row r="1" spans="1:15" ht="33.75" customHeight="1" x14ac:dyDescent="0.25">
      <c r="A1" s="95" t="s">
        <v>0</v>
      </c>
      <c r="B1" s="249" t="s">
        <v>131</v>
      </c>
      <c r="C1" s="250"/>
      <c r="D1" s="250"/>
      <c r="E1" s="250"/>
      <c r="F1" s="250"/>
      <c r="G1" s="250"/>
      <c r="H1" s="250"/>
      <c r="I1" s="250"/>
      <c r="J1" s="251"/>
    </row>
    <row r="2" spans="1:15" ht="36" customHeight="1" x14ac:dyDescent="0.25">
      <c r="A2" s="97"/>
      <c r="B2" s="98" t="s">
        <v>132</v>
      </c>
      <c r="C2" s="99"/>
      <c r="D2" s="261" t="s">
        <v>196</v>
      </c>
      <c r="E2" s="261"/>
      <c r="F2" s="261"/>
      <c r="G2" s="261"/>
      <c r="H2" s="261"/>
      <c r="I2" s="261"/>
      <c r="J2" s="262"/>
      <c r="O2" s="100"/>
    </row>
    <row r="3" spans="1:15" ht="23.25" customHeight="1" x14ac:dyDescent="0.25">
      <c r="A3" s="101"/>
      <c r="B3" s="102"/>
      <c r="C3" s="103"/>
      <c r="D3" s="205"/>
      <c r="E3" s="252"/>
      <c r="F3" s="253"/>
      <c r="G3" s="253"/>
      <c r="H3" s="253"/>
      <c r="I3" s="253"/>
      <c r="J3" s="254"/>
    </row>
    <row r="4" spans="1:15" ht="24" customHeight="1" x14ac:dyDescent="0.25">
      <c r="A4" s="97"/>
      <c r="B4" s="104" t="s">
        <v>145</v>
      </c>
      <c r="D4" s="255" t="s">
        <v>5</v>
      </c>
      <c r="E4" s="256"/>
      <c r="F4" s="256"/>
      <c r="G4" s="256"/>
      <c r="H4" s="106" t="s">
        <v>6</v>
      </c>
      <c r="I4" s="107" t="s">
        <v>7</v>
      </c>
      <c r="J4" s="108"/>
    </row>
    <row r="5" spans="1:15" ht="15.75" customHeight="1" x14ac:dyDescent="0.25">
      <c r="A5" s="97"/>
      <c r="B5" s="109"/>
      <c r="C5" s="110"/>
      <c r="D5" s="257" t="s">
        <v>8</v>
      </c>
      <c r="E5" s="258"/>
      <c r="F5" s="258"/>
      <c r="G5" s="258"/>
      <c r="H5" s="106" t="s">
        <v>9</v>
      </c>
      <c r="I5" s="107" t="s">
        <v>10</v>
      </c>
      <c r="J5" s="108"/>
    </row>
    <row r="6" spans="1:15" ht="15.75" customHeight="1" x14ac:dyDescent="0.25">
      <c r="A6" s="97"/>
      <c r="B6" s="111"/>
      <c r="C6" s="112"/>
      <c r="D6" s="113" t="s">
        <v>11</v>
      </c>
      <c r="E6" s="259" t="s">
        <v>12</v>
      </c>
      <c r="F6" s="260"/>
      <c r="G6" s="260"/>
      <c r="H6" s="114"/>
      <c r="I6" s="115"/>
      <c r="J6" s="116"/>
    </row>
    <row r="7" spans="1:15" ht="24" hidden="1" customHeight="1" x14ac:dyDescent="0.25">
      <c r="A7" s="97"/>
      <c r="B7" s="104" t="s">
        <v>13</v>
      </c>
      <c r="D7" s="117"/>
      <c r="H7" s="106" t="s">
        <v>6</v>
      </c>
      <c r="I7" s="118"/>
      <c r="J7" s="108"/>
    </row>
    <row r="8" spans="1:15" ht="15.75" hidden="1" customHeight="1" x14ac:dyDescent="0.25">
      <c r="A8" s="97"/>
      <c r="B8" s="97"/>
      <c r="D8" s="117"/>
      <c r="H8" s="106" t="s">
        <v>9</v>
      </c>
      <c r="I8" s="118"/>
      <c r="J8" s="108"/>
    </row>
    <row r="9" spans="1:15" ht="15.75" hidden="1" customHeight="1" x14ac:dyDescent="0.25">
      <c r="A9" s="97"/>
      <c r="B9" s="119"/>
      <c r="C9" s="112"/>
      <c r="D9" s="120"/>
      <c r="E9" s="206"/>
      <c r="F9" s="114"/>
      <c r="G9" s="121"/>
      <c r="H9" s="121"/>
      <c r="I9" s="122"/>
      <c r="J9" s="116"/>
    </row>
    <row r="10" spans="1:15" ht="24" customHeight="1" x14ac:dyDescent="0.25">
      <c r="A10" s="97"/>
      <c r="B10" s="104" t="s">
        <v>144</v>
      </c>
      <c r="D10" s="263"/>
      <c r="E10" s="263"/>
      <c r="F10" s="263"/>
      <c r="G10" s="263"/>
      <c r="H10" s="106" t="s">
        <v>6</v>
      </c>
      <c r="I10" s="94"/>
      <c r="J10" s="108"/>
    </row>
    <row r="11" spans="1:15" ht="15.75" customHeight="1" x14ac:dyDescent="0.25">
      <c r="A11" s="97"/>
      <c r="B11" s="109"/>
      <c r="C11" s="110"/>
      <c r="D11" s="263"/>
      <c r="E11" s="263"/>
      <c r="F11" s="263"/>
      <c r="G11" s="263"/>
      <c r="H11" s="106" t="s">
        <v>9</v>
      </c>
      <c r="I11" s="94"/>
      <c r="J11" s="108"/>
    </row>
    <row r="12" spans="1:15" ht="15.75" customHeight="1" x14ac:dyDescent="0.25">
      <c r="A12" s="97"/>
      <c r="B12" s="111"/>
      <c r="C12" s="112"/>
      <c r="D12" s="93"/>
      <c r="E12" s="263"/>
      <c r="F12" s="264"/>
      <c r="G12" s="264"/>
      <c r="H12" s="123"/>
      <c r="I12" s="115"/>
      <c r="J12" s="116"/>
    </row>
    <row r="13" spans="1:15" ht="24" customHeight="1" x14ac:dyDescent="0.25">
      <c r="A13" s="97"/>
      <c r="B13" s="124" t="s">
        <v>14</v>
      </c>
      <c r="C13" s="125"/>
      <c r="D13" s="126"/>
      <c r="E13" s="127"/>
      <c r="F13" s="128"/>
      <c r="G13" s="128"/>
      <c r="H13" s="129"/>
      <c r="I13" s="128"/>
      <c r="J13" s="130"/>
    </row>
    <row r="14" spans="1:15" ht="32.25" customHeight="1" x14ac:dyDescent="0.25">
      <c r="A14" s="97"/>
      <c r="B14" s="119" t="s">
        <v>15</v>
      </c>
      <c r="C14" s="131"/>
      <c r="D14" s="132"/>
      <c r="E14" s="265"/>
      <c r="F14" s="265"/>
      <c r="G14" s="266"/>
      <c r="H14" s="266"/>
      <c r="I14" s="266" t="s">
        <v>205</v>
      </c>
      <c r="J14" s="267"/>
    </row>
    <row r="15" spans="1:15" ht="23.25" customHeight="1" x14ac:dyDescent="0.25">
      <c r="A15" s="133" t="s">
        <v>17</v>
      </c>
      <c r="B15" s="134" t="s">
        <v>133</v>
      </c>
      <c r="C15" s="135"/>
      <c r="D15" s="136"/>
      <c r="E15" s="243"/>
      <c r="F15" s="244"/>
      <c r="G15" s="243"/>
      <c r="H15" s="244"/>
      <c r="I15" s="245">
        <f>'Plošina 1'!D42</f>
        <v>0</v>
      </c>
      <c r="J15" s="246"/>
    </row>
    <row r="16" spans="1:15" ht="23.25" customHeight="1" x14ac:dyDescent="0.25">
      <c r="A16" s="133" t="s">
        <v>18</v>
      </c>
      <c r="B16" s="134" t="s">
        <v>134</v>
      </c>
      <c r="C16" s="135"/>
      <c r="D16" s="136"/>
      <c r="E16" s="243"/>
      <c r="F16" s="244"/>
      <c r="G16" s="243"/>
      <c r="H16" s="244"/>
      <c r="I16" s="245">
        <f>'Plošina 2'!D43</f>
        <v>0</v>
      </c>
      <c r="J16" s="246"/>
    </row>
    <row r="17" spans="1:10" ht="23.25" customHeight="1" x14ac:dyDescent="0.25">
      <c r="A17" s="133" t="s">
        <v>19</v>
      </c>
      <c r="B17" s="134" t="s">
        <v>135</v>
      </c>
      <c r="C17" s="135"/>
      <c r="D17" s="136"/>
      <c r="E17" s="243"/>
      <c r="F17" s="244"/>
      <c r="G17" s="243"/>
      <c r="H17" s="244"/>
      <c r="I17" s="245">
        <f>'Plošina 3'!D42</f>
        <v>0</v>
      </c>
      <c r="J17" s="246"/>
    </row>
    <row r="18" spans="1:10" ht="23.25" customHeight="1" x14ac:dyDescent="0.25">
      <c r="A18" s="133" t="s">
        <v>20</v>
      </c>
      <c r="B18" s="134" t="s">
        <v>136</v>
      </c>
      <c r="C18" s="135"/>
      <c r="D18" s="136"/>
      <c r="E18" s="243"/>
      <c r="F18" s="244"/>
      <c r="G18" s="243"/>
      <c r="H18" s="244"/>
      <c r="I18" s="245">
        <f>'Plošina 4'!D44</f>
        <v>0</v>
      </c>
      <c r="J18" s="246"/>
    </row>
    <row r="19" spans="1:10" ht="23.25" customHeight="1" x14ac:dyDescent="0.25">
      <c r="A19" s="133"/>
      <c r="B19" s="134" t="s">
        <v>137</v>
      </c>
      <c r="C19" s="135"/>
      <c r="D19" s="136"/>
      <c r="E19" s="207"/>
      <c r="F19" s="208"/>
      <c r="G19" s="207"/>
      <c r="H19" s="208"/>
      <c r="I19" s="245">
        <f>'Plošina 5'!D42</f>
        <v>0</v>
      </c>
      <c r="J19" s="246"/>
    </row>
    <row r="20" spans="1:10" ht="23.25" customHeight="1" x14ac:dyDescent="0.25">
      <c r="A20" s="133"/>
      <c r="B20" s="134" t="s">
        <v>138</v>
      </c>
      <c r="C20" s="135"/>
      <c r="D20" s="136"/>
      <c r="E20" s="207"/>
      <c r="F20" s="208"/>
      <c r="G20" s="207"/>
      <c r="H20" s="208"/>
      <c r="I20" s="245">
        <f>'Plošina 6'!D44</f>
        <v>0</v>
      </c>
      <c r="J20" s="246"/>
    </row>
    <row r="21" spans="1:10" ht="23.25" customHeight="1" x14ac:dyDescent="0.25">
      <c r="A21" s="133"/>
      <c r="B21" s="134" t="s">
        <v>143</v>
      </c>
      <c r="C21" s="135"/>
      <c r="D21" s="136"/>
      <c r="E21" s="207"/>
      <c r="F21" s="208"/>
      <c r="G21" s="207"/>
      <c r="H21" s="208"/>
      <c r="I21" s="245">
        <f>'Plošina 7'!D44</f>
        <v>0</v>
      </c>
      <c r="J21" s="246"/>
    </row>
    <row r="22" spans="1:10" ht="23.25" customHeight="1" x14ac:dyDescent="0.25">
      <c r="A22" s="97"/>
      <c r="B22" s="137" t="s">
        <v>16</v>
      </c>
      <c r="C22" s="247" t="s">
        <v>203</v>
      </c>
      <c r="D22" s="248"/>
      <c r="E22" s="221"/>
      <c r="F22" s="222"/>
      <c r="G22" s="221"/>
      <c r="H22" s="222"/>
      <c r="I22" s="230">
        <f>SUM(I15:J21)</f>
        <v>0</v>
      </c>
      <c r="J22" s="231"/>
    </row>
    <row r="23" spans="1:10" ht="33" customHeight="1" x14ac:dyDescent="0.25">
      <c r="A23" s="97"/>
      <c r="B23" s="138" t="s">
        <v>21</v>
      </c>
      <c r="C23" s="135"/>
      <c r="D23" s="136"/>
      <c r="E23" s="139"/>
      <c r="F23" s="140"/>
      <c r="G23" s="141"/>
      <c r="H23" s="141"/>
      <c r="I23" s="141"/>
      <c r="J23" s="142"/>
    </row>
    <row r="24" spans="1:10" ht="23.25" customHeight="1" x14ac:dyDescent="0.25">
      <c r="A24" s="97">
        <f>ZakladDPHSni*SazbaDPH1/100</f>
        <v>0</v>
      </c>
      <c r="B24" s="134" t="s">
        <v>22</v>
      </c>
      <c r="C24" s="135"/>
      <c r="D24" s="136"/>
      <c r="E24" s="143">
        <v>12</v>
      </c>
      <c r="F24" s="140" t="s">
        <v>23</v>
      </c>
      <c r="G24" s="223">
        <f>ZakladDPHSniVypocet</f>
        <v>0</v>
      </c>
      <c r="H24" s="224"/>
      <c r="I24" s="224"/>
      <c r="J24" s="142" t="str">
        <f t="shared" ref="J24:J29" si="0">Mena</f>
        <v>CZK</v>
      </c>
    </row>
    <row r="25" spans="1:10" ht="23.25" customHeight="1" x14ac:dyDescent="0.25">
      <c r="A25" s="97">
        <f>(A24-INT(A24))*100</f>
        <v>0</v>
      </c>
      <c r="B25" s="134" t="s">
        <v>24</v>
      </c>
      <c r="C25" s="135"/>
      <c r="D25" s="136"/>
      <c r="E25" s="143">
        <f>SazbaDPH1</f>
        <v>12</v>
      </c>
      <c r="F25" s="140" t="s">
        <v>23</v>
      </c>
      <c r="G25" s="225">
        <f>A24</f>
        <v>0</v>
      </c>
      <c r="H25" s="226"/>
      <c r="I25" s="226"/>
      <c r="J25" s="142" t="str">
        <f t="shared" si="0"/>
        <v>CZK</v>
      </c>
    </row>
    <row r="26" spans="1:10" ht="23.25" customHeight="1" x14ac:dyDescent="0.25">
      <c r="A26" s="97">
        <f>ZakladDPHZakl*SazbaDPH2/100</f>
        <v>0</v>
      </c>
      <c r="B26" s="134" t="s">
        <v>25</v>
      </c>
      <c r="C26" s="135"/>
      <c r="D26" s="136"/>
      <c r="E26" s="143">
        <v>21</v>
      </c>
      <c r="F26" s="140" t="s">
        <v>23</v>
      </c>
      <c r="G26" s="223">
        <f>I22</f>
        <v>0</v>
      </c>
      <c r="H26" s="224"/>
      <c r="I26" s="224"/>
      <c r="J26" s="142" t="str">
        <f t="shared" si="0"/>
        <v>CZK</v>
      </c>
    </row>
    <row r="27" spans="1:10" ht="23.25" customHeight="1" x14ac:dyDescent="0.25">
      <c r="A27" s="97">
        <f>(A26-INT(A26))*100</f>
        <v>0</v>
      </c>
      <c r="B27" s="144" t="s">
        <v>26</v>
      </c>
      <c r="C27" s="145"/>
      <c r="D27" s="132"/>
      <c r="E27" s="146">
        <f>SazbaDPH2</f>
        <v>21</v>
      </c>
      <c r="F27" s="147" t="s">
        <v>23</v>
      </c>
      <c r="G27" s="227">
        <f>A26*0.21</f>
        <v>0</v>
      </c>
      <c r="H27" s="228"/>
      <c r="I27" s="228"/>
      <c r="J27" s="148" t="str">
        <f t="shared" si="0"/>
        <v>CZK</v>
      </c>
    </row>
    <row r="28" spans="1:10" ht="23.25" customHeight="1" thickBot="1" x14ac:dyDescent="0.3">
      <c r="A28" s="97">
        <f>ZakladDPHSni+DPHSni+ZakladDPHZakl+DPHZakl</f>
        <v>0</v>
      </c>
      <c r="B28" s="104"/>
      <c r="C28" s="149"/>
      <c r="D28" s="150"/>
      <c r="E28" s="149"/>
      <c r="F28" s="151"/>
      <c r="G28" s="229"/>
      <c r="H28" s="229"/>
      <c r="I28" s="229"/>
      <c r="J28" s="152" t="str">
        <f t="shared" si="0"/>
        <v>CZK</v>
      </c>
    </row>
    <row r="29" spans="1:10" ht="27.75" hidden="1" customHeight="1" x14ac:dyDescent="0.25">
      <c r="A29" s="97"/>
      <c r="B29" s="153" t="s">
        <v>27</v>
      </c>
      <c r="C29" s="154"/>
      <c r="D29" s="154"/>
      <c r="E29" s="155"/>
      <c r="F29" s="156"/>
      <c r="G29" s="220">
        <f>ZakladDPHSniVypocet+ZakladDPHZaklVypocet</f>
        <v>0</v>
      </c>
      <c r="H29" s="220"/>
      <c r="I29" s="220"/>
      <c r="J29" s="157" t="str">
        <f t="shared" si="0"/>
        <v>CZK</v>
      </c>
    </row>
    <row r="30" spans="1:10" ht="27.75" customHeight="1" thickBot="1" x14ac:dyDescent="0.3">
      <c r="A30" s="97">
        <f>(A28-INT(A28))*100</f>
        <v>0</v>
      </c>
      <c r="B30" s="153" t="s">
        <v>28</v>
      </c>
      <c r="C30" s="158"/>
      <c r="D30" s="158"/>
      <c r="E30" s="158"/>
      <c r="F30" s="159"/>
      <c r="G30" s="236">
        <f>ZakladDPHZakl+DPHZakl</f>
        <v>0</v>
      </c>
      <c r="H30" s="236"/>
      <c r="I30" s="236"/>
      <c r="J30" s="160" t="s">
        <v>29</v>
      </c>
    </row>
    <row r="31" spans="1:10" ht="12.75" customHeight="1" x14ac:dyDescent="0.25">
      <c r="A31" s="97"/>
      <c r="B31" s="97"/>
      <c r="J31" s="161"/>
    </row>
    <row r="32" spans="1:10" ht="30" customHeight="1" x14ac:dyDescent="0.25">
      <c r="A32" s="97"/>
      <c r="B32" s="97"/>
      <c r="J32" s="161"/>
    </row>
    <row r="33" spans="1:10" ht="18.75" customHeight="1" x14ac:dyDescent="0.25">
      <c r="A33" s="97"/>
      <c r="B33" s="162"/>
      <c r="C33" s="209" t="s">
        <v>30</v>
      </c>
      <c r="D33" s="210"/>
      <c r="E33" s="210"/>
      <c r="F33" s="211" t="s">
        <v>31</v>
      </c>
      <c r="G33" s="212"/>
      <c r="H33" s="213"/>
      <c r="I33" s="212"/>
      <c r="J33" s="161"/>
    </row>
    <row r="34" spans="1:10" ht="47.25" customHeight="1" x14ac:dyDescent="0.25">
      <c r="A34" s="97"/>
      <c r="B34" s="97"/>
      <c r="C34" s="214"/>
      <c r="D34" s="214"/>
      <c r="E34" s="214"/>
      <c r="F34" s="215"/>
      <c r="G34" s="215"/>
      <c r="H34" s="215"/>
      <c r="I34" s="215"/>
      <c r="J34" s="161"/>
    </row>
    <row r="35" spans="1:10" s="164" customFormat="1" ht="18.75" customHeight="1" x14ac:dyDescent="0.2">
      <c r="A35" s="163"/>
      <c r="B35" s="163"/>
      <c r="C35" s="216"/>
      <c r="D35" s="237"/>
      <c r="E35" s="238"/>
      <c r="F35" s="217"/>
      <c r="G35" s="239"/>
      <c r="H35" s="240"/>
      <c r="I35" s="240"/>
      <c r="J35" s="165"/>
    </row>
    <row r="36" spans="1:10" ht="12.75" customHeight="1" x14ac:dyDescent="0.25">
      <c r="A36" s="97"/>
      <c r="B36" s="97"/>
      <c r="D36" s="241" t="s">
        <v>139</v>
      </c>
      <c r="E36" s="241"/>
      <c r="H36" s="166"/>
      <c r="J36" s="161"/>
    </row>
    <row r="37" spans="1:10" ht="13.5" customHeight="1" thickBot="1" x14ac:dyDescent="0.3">
      <c r="A37" s="167"/>
      <c r="B37" s="167"/>
      <c r="C37" s="168"/>
      <c r="D37" s="168"/>
      <c r="E37" s="168"/>
      <c r="F37" s="169"/>
      <c r="G37" s="169"/>
      <c r="H37" s="169"/>
      <c r="I37" s="169"/>
      <c r="J37" s="170"/>
    </row>
    <row r="38" spans="1:10" ht="27" hidden="1" customHeight="1" x14ac:dyDescent="0.25">
      <c r="B38" s="171" t="s">
        <v>32</v>
      </c>
      <c r="C38" s="172"/>
      <c r="D38" s="172"/>
      <c r="E38" s="172"/>
      <c r="F38" s="173"/>
      <c r="G38" s="173"/>
      <c r="H38" s="173"/>
      <c r="I38" s="173"/>
      <c r="J38" s="174"/>
    </row>
    <row r="39" spans="1:10" ht="25.5" hidden="1" customHeight="1" x14ac:dyDescent="0.25">
      <c r="A39" s="175" t="s">
        <v>33</v>
      </c>
      <c r="B39" s="176" t="s">
        <v>34</v>
      </c>
      <c r="C39" s="177" t="s">
        <v>35</v>
      </c>
      <c r="D39" s="177"/>
      <c r="E39" s="177"/>
      <c r="F39" s="178" t="str">
        <f>B24</f>
        <v>Základ pro sníženou DPH</v>
      </c>
      <c r="G39" s="178" t="str">
        <f>B26</f>
        <v>Základ pro základní DPH</v>
      </c>
      <c r="H39" s="179" t="s">
        <v>36</v>
      </c>
      <c r="I39" s="179" t="s">
        <v>37</v>
      </c>
      <c r="J39" s="180" t="s">
        <v>23</v>
      </c>
    </row>
    <row r="40" spans="1:10" ht="25.5" hidden="1" customHeight="1" x14ac:dyDescent="0.25">
      <c r="A40" s="175">
        <v>1</v>
      </c>
      <c r="B40" s="181" t="s">
        <v>38</v>
      </c>
      <c r="C40" s="232"/>
      <c r="D40" s="232"/>
      <c r="E40" s="232"/>
      <c r="F40" s="182">
        <f>'[1]SO 01 D1 - 2025 Pol'!AE653</f>
        <v>0</v>
      </c>
      <c r="G40" s="183">
        <f>'[1]SO 01 D1 - 2025 Pol'!AF653</f>
        <v>0</v>
      </c>
      <c r="H40" s="184">
        <f>(F40*SazbaDPH1/100)+(G40*SazbaDPH2/100)</f>
        <v>0</v>
      </c>
      <c r="I40" s="184">
        <f>F40+G40+H40</f>
        <v>0</v>
      </c>
      <c r="J40" s="185" t="str">
        <f>IF(CenaCelkemVypocet=0,"",I40/CenaCelkemVypocet*100)</f>
        <v/>
      </c>
    </row>
    <row r="41" spans="1:10" ht="25.5" hidden="1" customHeight="1" x14ac:dyDescent="0.25">
      <c r="A41" s="175">
        <v>2</v>
      </c>
      <c r="B41" s="186"/>
      <c r="C41" s="242" t="s">
        <v>39</v>
      </c>
      <c r="D41" s="242"/>
      <c r="E41" s="242"/>
      <c r="F41" s="187"/>
      <c r="G41" s="188"/>
      <c r="H41" s="188">
        <f>(F41*SazbaDPH1/100)+(G41*SazbaDPH2/100)</f>
        <v>0</v>
      </c>
      <c r="I41" s="188"/>
      <c r="J41" s="189"/>
    </row>
    <row r="42" spans="1:10" ht="25.5" hidden="1" customHeight="1" x14ac:dyDescent="0.25">
      <c r="A42" s="175">
        <v>2</v>
      </c>
      <c r="B42" s="186" t="s">
        <v>1</v>
      </c>
      <c r="C42" s="242" t="s">
        <v>2</v>
      </c>
      <c r="D42" s="242"/>
      <c r="E42" s="242"/>
      <c r="F42" s="187">
        <f>'[1]SO 01 D1 - 2025 Pol'!AE653</f>
        <v>0</v>
      </c>
      <c r="G42" s="188">
        <f>'[1]SO 01 D1 - 2025 Pol'!AF653</f>
        <v>0</v>
      </c>
      <c r="H42" s="188">
        <f>(F42*SazbaDPH1/100)+(G42*SazbaDPH2/100)</f>
        <v>0</v>
      </c>
      <c r="I42" s="188">
        <f>F42+G42+H42</f>
        <v>0</v>
      </c>
      <c r="J42" s="189" t="str">
        <f>IF(CenaCelkemVypocet=0,"",I42/CenaCelkemVypocet*100)</f>
        <v/>
      </c>
    </row>
    <row r="43" spans="1:10" ht="25.5" hidden="1" customHeight="1" x14ac:dyDescent="0.25">
      <c r="A43" s="175">
        <v>3</v>
      </c>
      <c r="B43" s="190" t="s">
        <v>3</v>
      </c>
      <c r="C43" s="232" t="s">
        <v>4</v>
      </c>
      <c r="D43" s="232"/>
      <c r="E43" s="232"/>
      <c r="F43" s="191">
        <f>'[1]SO 01 D1 - 2025 Pol'!AE653</f>
        <v>0</v>
      </c>
      <c r="G43" s="184">
        <f>'[1]SO 01 D1 - 2025 Pol'!AF653</f>
        <v>0</v>
      </c>
      <c r="H43" s="184">
        <f>(F43*SazbaDPH1/100)+(G43*SazbaDPH2/100)</f>
        <v>0</v>
      </c>
      <c r="I43" s="184">
        <f>F43+G43+H43</f>
        <v>0</v>
      </c>
      <c r="J43" s="185" t="str">
        <f>IF(CenaCelkemVypocet=0,"",I43/CenaCelkemVypocet*100)</f>
        <v/>
      </c>
    </row>
    <row r="44" spans="1:10" ht="25.5" hidden="1" customHeight="1" x14ac:dyDescent="0.25">
      <c r="A44" s="175"/>
      <c r="B44" s="233" t="s">
        <v>40</v>
      </c>
      <c r="C44" s="234"/>
      <c r="D44" s="234"/>
      <c r="E44" s="235"/>
      <c r="F44" s="192">
        <f>SUMIF(A40:A43,"=1",F40:F43)</f>
        <v>0</v>
      </c>
      <c r="G44" s="193">
        <f>SUMIF(A40:A43,"=1",G40:G43)</f>
        <v>0</v>
      </c>
      <c r="H44" s="193">
        <f>SUMIF(A40:A43,"=1",H40:H43)</f>
        <v>0</v>
      </c>
      <c r="I44" s="193">
        <f>SUMIF(A40:A43,"=1",I40:I43)</f>
        <v>0</v>
      </c>
      <c r="J44" s="194">
        <f>SUMIF(A40:A43,"=1",J40:J43)</f>
        <v>0</v>
      </c>
    </row>
    <row r="46" spans="1:10" x14ac:dyDescent="0.25">
      <c r="F46" s="195"/>
      <c r="G46" s="195"/>
      <c r="H46" s="195"/>
      <c r="I46" s="195"/>
      <c r="J46" s="196"/>
    </row>
    <row r="47" spans="1:10" x14ac:dyDescent="0.25">
      <c r="F47" s="195"/>
      <c r="G47" s="195"/>
      <c r="H47" s="195"/>
      <c r="I47" s="195"/>
      <c r="J47" s="196"/>
    </row>
  </sheetData>
  <sheetProtection algorithmName="SHA-512" hashValue="QUm3n5jcpD3tudYbUaMyqGLZqUK8cFa58Ywuh7C6HMjgRohITfdoEavNayRohL6GqROAtC4WRA5Ai0rfmkfYVg==" saltValue="w28UFABT0MUJ/b3GXCGYaA==" spinCount="100000" sheet="1" formatCells="0" formatColumns="0" formatRows="0" insertColumns="0" insertRows="0" insertHyperlinks="0" deleteColumns="0" deleteRows="0" sort="0" autoFilter="0" pivotTables="0"/>
  <protectedRanges>
    <protectedRange sqref="I15:J21" name="Oblast4"/>
    <protectedRange sqref="D11:G12" name="Oblast2"/>
    <protectedRange sqref="D10:G12" name="Oblast1"/>
    <protectedRange sqref="I10:I11" name="Oblast3"/>
  </protectedRanges>
  <mergeCells count="46">
    <mergeCell ref="C22:D22"/>
    <mergeCell ref="B1:J1"/>
    <mergeCell ref="E3:J3"/>
    <mergeCell ref="D4:G4"/>
    <mergeCell ref="D5:G5"/>
    <mergeCell ref="E6:G6"/>
    <mergeCell ref="D2:J2"/>
    <mergeCell ref="D10:G10"/>
    <mergeCell ref="D11:G11"/>
    <mergeCell ref="E12:G12"/>
    <mergeCell ref="E14:F14"/>
    <mergeCell ref="G14:H14"/>
    <mergeCell ref="I19:J19"/>
    <mergeCell ref="I20:J20"/>
    <mergeCell ref="I21:J21"/>
    <mergeCell ref="I14:J14"/>
    <mergeCell ref="E15:F15"/>
    <mergeCell ref="G15:H15"/>
    <mergeCell ref="I15:J15"/>
    <mergeCell ref="E16:F16"/>
    <mergeCell ref="G16:H16"/>
    <mergeCell ref="I16:J16"/>
    <mergeCell ref="E17:F17"/>
    <mergeCell ref="G17:H17"/>
    <mergeCell ref="I17:J17"/>
    <mergeCell ref="E18:F18"/>
    <mergeCell ref="G18:H18"/>
    <mergeCell ref="I18:J18"/>
    <mergeCell ref="C43:E43"/>
    <mergeCell ref="B44:E44"/>
    <mergeCell ref="G30:I30"/>
    <mergeCell ref="D35:E35"/>
    <mergeCell ref="G35:I35"/>
    <mergeCell ref="D36:E36"/>
    <mergeCell ref="C40:E40"/>
    <mergeCell ref="C41:E41"/>
    <mergeCell ref="C42:E42"/>
    <mergeCell ref="G29:I29"/>
    <mergeCell ref="E22:F22"/>
    <mergeCell ref="G22:H22"/>
    <mergeCell ref="G24:I24"/>
    <mergeCell ref="G25:I25"/>
    <mergeCell ref="G26:I26"/>
    <mergeCell ref="G27:I27"/>
    <mergeCell ref="G28:I28"/>
    <mergeCell ref="I22:J22"/>
  </mergeCells>
  <phoneticPr fontId="5" type="noConversion"/>
  <pageMargins left="0.7" right="0.7" top="0.78740157499999996" bottom="0.78740157499999996"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1A39B-0169-4350-91EE-723BC5911A39}">
  <sheetPr>
    <pageSetUpPr fitToPage="1"/>
  </sheetPr>
  <dimension ref="A1:K42"/>
  <sheetViews>
    <sheetView workbookViewId="0">
      <selection activeCell="D3" sqref="D3"/>
    </sheetView>
  </sheetViews>
  <sheetFormatPr defaultRowHeight="15" x14ac:dyDescent="0.25"/>
  <cols>
    <col min="1" max="1" width="4.85546875" style="42" customWidth="1"/>
    <col min="2" max="2" width="41.5703125" style="55" customWidth="1"/>
    <col min="3" max="3" width="39.28515625" style="56" customWidth="1"/>
    <col min="4" max="4" width="45.85546875" style="57" customWidth="1"/>
    <col min="5" max="5" width="42.85546875" style="38" customWidth="1"/>
    <col min="6" max="16384" width="9.140625" style="38"/>
  </cols>
  <sheetData>
    <row r="1" spans="1:11" ht="45" customHeight="1" x14ac:dyDescent="0.25">
      <c r="A1" s="272" t="s">
        <v>41</v>
      </c>
      <c r="B1" s="273"/>
      <c r="C1" s="273"/>
      <c r="D1" s="273"/>
      <c r="E1" s="273"/>
      <c r="F1" s="40"/>
      <c r="G1" s="40"/>
      <c r="H1" s="40"/>
      <c r="I1" s="40"/>
      <c r="J1" s="40"/>
      <c r="K1" s="40"/>
    </row>
    <row r="2" spans="1:11" ht="16.5" customHeight="1" x14ac:dyDescent="0.25">
      <c r="B2" s="43"/>
      <c r="C2" s="44"/>
      <c r="D2" s="45"/>
      <c r="E2" s="40"/>
      <c r="F2" s="40"/>
      <c r="G2" s="40"/>
      <c r="H2" s="40"/>
      <c r="I2" s="40"/>
      <c r="J2" s="40"/>
      <c r="K2" s="40"/>
    </row>
    <row r="3" spans="1:11" s="39" customFormat="1" ht="16.5" customHeight="1" x14ac:dyDescent="0.25">
      <c r="A3" s="46"/>
      <c r="B3" s="47" t="s">
        <v>35</v>
      </c>
      <c r="C3" s="48" t="s">
        <v>91</v>
      </c>
      <c r="D3" s="65" t="s">
        <v>198</v>
      </c>
      <c r="E3" s="65" t="s">
        <v>199</v>
      </c>
      <c r="F3" s="41"/>
      <c r="G3" s="41"/>
      <c r="H3" s="41"/>
      <c r="I3" s="41"/>
      <c r="J3" s="41"/>
      <c r="K3" s="41"/>
    </row>
    <row r="4" spans="1:11" x14ac:dyDescent="0.25">
      <c r="A4" s="49" t="s">
        <v>96</v>
      </c>
      <c r="B4" s="50" t="s">
        <v>42</v>
      </c>
      <c r="C4" s="27" t="s">
        <v>43</v>
      </c>
      <c r="D4" s="197"/>
      <c r="E4" s="274"/>
    </row>
    <row r="5" spans="1:11" x14ac:dyDescent="0.25">
      <c r="A5" s="49" t="s">
        <v>97</v>
      </c>
      <c r="B5" s="50" t="s">
        <v>44</v>
      </c>
      <c r="C5" s="27" t="s">
        <v>45</v>
      </c>
      <c r="D5" s="197"/>
      <c r="E5" s="274"/>
    </row>
    <row r="6" spans="1:11" ht="26.25" x14ac:dyDescent="0.25">
      <c r="A6" s="49" t="s">
        <v>98</v>
      </c>
      <c r="B6" s="50" t="s">
        <v>46</v>
      </c>
      <c r="C6" s="27" t="s">
        <v>47</v>
      </c>
      <c r="D6" s="197"/>
    </row>
    <row r="7" spans="1:11" x14ac:dyDescent="0.25">
      <c r="A7" s="49" t="s">
        <v>99</v>
      </c>
      <c r="B7" s="50" t="s">
        <v>48</v>
      </c>
      <c r="C7" s="27" t="s">
        <v>49</v>
      </c>
      <c r="D7" s="197"/>
    </row>
    <row r="8" spans="1:11" x14ac:dyDescent="0.25">
      <c r="A8" s="49" t="s">
        <v>100</v>
      </c>
      <c r="B8" s="50" t="s">
        <v>50</v>
      </c>
      <c r="C8" s="27" t="s">
        <v>51</v>
      </c>
      <c r="D8" s="197"/>
    </row>
    <row r="9" spans="1:11" x14ac:dyDescent="0.25">
      <c r="A9" s="49" t="s">
        <v>101</v>
      </c>
      <c r="B9" s="50" t="s">
        <v>52</v>
      </c>
      <c r="C9" s="27">
        <v>2</v>
      </c>
      <c r="D9" s="197"/>
    </row>
    <row r="10" spans="1:11" x14ac:dyDescent="0.25">
      <c r="A10" s="49" t="s">
        <v>102</v>
      </c>
      <c r="B10" s="50" t="s">
        <v>53</v>
      </c>
      <c r="C10" s="27" t="s">
        <v>54</v>
      </c>
      <c r="D10" s="197"/>
    </row>
    <row r="11" spans="1:11" x14ac:dyDescent="0.25">
      <c r="A11" s="49" t="s">
        <v>103</v>
      </c>
      <c r="B11" s="50" t="s">
        <v>55</v>
      </c>
      <c r="C11" s="27" t="s">
        <v>56</v>
      </c>
      <c r="D11" s="197"/>
    </row>
    <row r="12" spans="1:11" x14ac:dyDescent="0.25">
      <c r="A12" s="49" t="s">
        <v>104</v>
      </c>
      <c r="B12" s="50" t="s">
        <v>57</v>
      </c>
      <c r="C12" s="27" t="s">
        <v>58</v>
      </c>
      <c r="D12" s="197"/>
    </row>
    <row r="13" spans="1:11" x14ac:dyDescent="0.25">
      <c r="A13" s="49" t="s">
        <v>105</v>
      </c>
      <c r="B13" s="50" t="s">
        <v>59</v>
      </c>
      <c r="C13" s="27" t="s">
        <v>60</v>
      </c>
      <c r="D13" s="197"/>
    </row>
    <row r="14" spans="1:11" ht="25.5" x14ac:dyDescent="0.25">
      <c r="A14" s="49" t="s">
        <v>106</v>
      </c>
      <c r="B14" s="50" t="s">
        <v>61</v>
      </c>
      <c r="C14" s="27" t="s">
        <v>62</v>
      </c>
      <c r="D14" s="197"/>
    </row>
    <row r="15" spans="1:11" x14ac:dyDescent="0.25">
      <c r="A15" s="49" t="s">
        <v>107</v>
      </c>
      <c r="B15" s="50" t="s">
        <v>63</v>
      </c>
      <c r="C15" s="27" t="s">
        <v>64</v>
      </c>
      <c r="D15" s="197"/>
    </row>
    <row r="16" spans="1:11" x14ac:dyDescent="0.25">
      <c r="A16" s="49" t="s">
        <v>108</v>
      </c>
      <c r="B16" s="50" t="s">
        <v>65</v>
      </c>
      <c r="C16" s="27" t="s">
        <v>66</v>
      </c>
      <c r="D16" s="197"/>
    </row>
    <row r="17" spans="1:4" x14ac:dyDescent="0.25">
      <c r="A17" s="49" t="s">
        <v>109</v>
      </c>
      <c r="B17" s="50" t="s">
        <v>67</v>
      </c>
      <c r="C17" s="27">
        <v>7</v>
      </c>
      <c r="D17" s="197"/>
    </row>
    <row r="18" spans="1:4" x14ac:dyDescent="0.25">
      <c r="A18" s="49" t="s">
        <v>110</v>
      </c>
      <c r="B18" s="50" t="s">
        <v>68</v>
      </c>
      <c r="C18" s="27" t="s">
        <v>69</v>
      </c>
      <c r="D18" s="197"/>
    </row>
    <row r="19" spans="1:4" ht="26.25" x14ac:dyDescent="0.25">
      <c r="A19" s="49" t="s">
        <v>111</v>
      </c>
      <c r="B19" s="50" t="s">
        <v>78</v>
      </c>
      <c r="C19" s="27" t="s">
        <v>141</v>
      </c>
      <c r="D19" s="197" t="s">
        <v>142</v>
      </c>
    </row>
    <row r="20" spans="1:4" x14ac:dyDescent="0.25">
      <c r="A20" s="49" t="s">
        <v>112</v>
      </c>
      <c r="B20" s="50" t="s">
        <v>79</v>
      </c>
      <c r="C20" s="27" t="s">
        <v>141</v>
      </c>
      <c r="D20" s="197" t="s">
        <v>142</v>
      </c>
    </row>
    <row r="21" spans="1:4" ht="25.5" x14ac:dyDescent="0.25">
      <c r="A21" s="49" t="s">
        <v>113</v>
      </c>
      <c r="B21" s="50" t="s">
        <v>84</v>
      </c>
      <c r="C21" s="27" t="s">
        <v>85</v>
      </c>
      <c r="D21" s="197"/>
    </row>
    <row r="22" spans="1:4" x14ac:dyDescent="0.25">
      <c r="A22" s="49" t="s">
        <v>114</v>
      </c>
      <c r="B22" s="50" t="s">
        <v>86</v>
      </c>
      <c r="C22" s="27" t="s">
        <v>87</v>
      </c>
      <c r="D22" s="197"/>
    </row>
    <row r="23" spans="1:4" ht="65.25" customHeight="1" x14ac:dyDescent="0.25">
      <c r="A23" s="49" t="s">
        <v>115</v>
      </c>
      <c r="B23" s="50" t="s">
        <v>88</v>
      </c>
      <c r="C23" s="27" t="s">
        <v>141</v>
      </c>
      <c r="D23" s="198" t="s">
        <v>142</v>
      </c>
    </row>
    <row r="24" spans="1:4" x14ac:dyDescent="0.25">
      <c r="A24" s="49" t="s">
        <v>116</v>
      </c>
      <c r="B24" s="50" t="s">
        <v>201</v>
      </c>
      <c r="C24" s="27" t="s">
        <v>200</v>
      </c>
      <c r="D24" s="198"/>
    </row>
    <row r="25" spans="1:4" x14ac:dyDescent="0.25">
      <c r="A25" s="49" t="s">
        <v>117</v>
      </c>
      <c r="B25" s="50" t="s">
        <v>92</v>
      </c>
      <c r="C25" s="27" t="s">
        <v>197</v>
      </c>
      <c r="D25" s="198" t="s">
        <v>142</v>
      </c>
    </row>
    <row r="26" spans="1:4" x14ac:dyDescent="0.25">
      <c r="A26" s="49" t="s">
        <v>118</v>
      </c>
      <c r="B26" s="50" t="s">
        <v>93</v>
      </c>
      <c r="C26" s="27" t="s">
        <v>197</v>
      </c>
      <c r="D26" s="198" t="s">
        <v>142</v>
      </c>
    </row>
    <row r="27" spans="1:4" x14ac:dyDescent="0.25">
      <c r="A27" s="49" t="s">
        <v>119</v>
      </c>
      <c r="B27" s="50" t="s">
        <v>94</v>
      </c>
      <c r="C27" s="27" t="s">
        <v>197</v>
      </c>
      <c r="D27" s="198" t="s">
        <v>142</v>
      </c>
    </row>
    <row r="28" spans="1:4" x14ac:dyDescent="0.25">
      <c r="A28" s="49"/>
      <c r="B28" s="50"/>
      <c r="C28" s="27"/>
      <c r="D28" s="69"/>
    </row>
    <row r="29" spans="1:4" x14ac:dyDescent="0.25">
      <c r="A29" s="49"/>
      <c r="B29" s="275" t="s">
        <v>71</v>
      </c>
      <c r="C29" s="276"/>
      <c r="D29" s="277"/>
    </row>
    <row r="30" spans="1:4" ht="26.25" x14ac:dyDescent="0.25">
      <c r="A30" s="49" t="s">
        <v>120</v>
      </c>
      <c r="B30" s="50" t="s">
        <v>72</v>
      </c>
      <c r="C30" s="270" t="s">
        <v>190</v>
      </c>
      <c r="D30" s="271"/>
    </row>
    <row r="31" spans="1:4" x14ac:dyDescent="0.25">
      <c r="A31" s="49" t="s">
        <v>121</v>
      </c>
      <c r="B31" s="50" t="s">
        <v>73</v>
      </c>
      <c r="C31" s="270" t="s">
        <v>190</v>
      </c>
      <c r="D31" s="271"/>
    </row>
    <row r="32" spans="1:4" x14ac:dyDescent="0.25">
      <c r="A32" s="49" t="s">
        <v>122</v>
      </c>
      <c r="B32" s="50" t="s">
        <v>74</v>
      </c>
      <c r="C32" s="270" t="s">
        <v>190</v>
      </c>
      <c r="D32" s="271"/>
    </row>
    <row r="33" spans="1:4" x14ac:dyDescent="0.25">
      <c r="A33" s="49" t="s">
        <v>123</v>
      </c>
      <c r="B33" s="50" t="s">
        <v>75</v>
      </c>
      <c r="C33" s="270" t="s">
        <v>190</v>
      </c>
      <c r="D33" s="271"/>
    </row>
    <row r="34" spans="1:4" x14ac:dyDescent="0.25">
      <c r="A34" s="49" t="s">
        <v>124</v>
      </c>
      <c r="B34" s="50" t="s">
        <v>76</v>
      </c>
      <c r="C34" s="270" t="s">
        <v>190</v>
      </c>
      <c r="D34" s="271"/>
    </row>
    <row r="35" spans="1:4" ht="26.25" x14ac:dyDescent="0.25">
      <c r="A35" s="49" t="s">
        <v>125</v>
      </c>
      <c r="B35" s="50" t="s">
        <v>77</v>
      </c>
      <c r="C35" s="270" t="s">
        <v>190</v>
      </c>
      <c r="D35" s="271"/>
    </row>
    <row r="36" spans="1:4" x14ac:dyDescent="0.25">
      <c r="A36" s="49" t="s">
        <v>206</v>
      </c>
      <c r="B36" s="50" t="s">
        <v>80</v>
      </c>
      <c r="C36" s="270" t="s">
        <v>190</v>
      </c>
      <c r="D36" s="271"/>
    </row>
    <row r="37" spans="1:4" x14ac:dyDescent="0.25">
      <c r="A37" s="49" t="s">
        <v>126</v>
      </c>
      <c r="B37" s="50" t="s">
        <v>81</v>
      </c>
      <c r="C37" s="270" t="s">
        <v>190</v>
      </c>
      <c r="D37" s="271"/>
    </row>
    <row r="38" spans="1:4" x14ac:dyDescent="0.25">
      <c r="A38" s="49" t="s">
        <v>127</v>
      </c>
      <c r="B38" s="50" t="s">
        <v>82</v>
      </c>
      <c r="C38" s="270" t="s">
        <v>190</v>
      </c>
      <c r="D38" s="271"/>
    </row>
    <row r="39" spans="1:4" x14ac:dyDescent="0.25">
      <c r="A39" s="49" t="s">
        <v>128</v>
      </c>
      <c r="B39" s="50" t="s">
        <v>83</v>
      </c>
      <c r="C39" s="270" t="s">
        <v>190</v>
      </c>
      <c r="D39" s="271"/>
    </row>
    <row r="40" spans="1:4" x14ac:dyDescent="0.25">
      <c r="A40" s="49" t="s">
        <v>129</v>
      </c>
      <c r="B40" s="91" t="s">
        <v>89</v>
      </c>
      <c r="C40" s="268" t="s">
        <v>204</v>
      </c>
      <c r="D40" s="269"/>
    </row>
    <row r="41" spans="1:4" x14ac:dyDescent="0.25">
      <c r="A41" s="49"/>
      <c r="B41" s="50"/>
      <c r="C41" s="27"/>
      <c r="D41" s="54"/>
    </row>
    <row r="42" spans="1:4" x14ac:dyDescent="0.25">
      <c r="A42" s="66"/>
      <c r="B42" s="67" t="s">
        <v>95</v>
      </c>
      <c r="C42" s="68"/>
      <c r="D42" s="199"/>
    </row>
  </sheetData>
  <sheetProtection algorithmName="SHA-512" hashValue="fg4m+3BaTRTHSeAwpCIYkLWsQmZATy3Agybb7nO9rxszlmYE6quh/uQOyUAprepE1/+RKuLsUJc3Y8c3G0ADdA==" saltValue="4KrU4P5q0wK4vsegUMW/Lg==" spinCount="100000" sheet="1" formatCells="0" formatColumns="0" formatRows="0" insertColumns="0" insertRows="0" insertHyperlinks="0" deleteColumns="0" deleteRows="0" sort="0" autoFilter="0" pivotTables="0"/>
  <protectedRanges>
    <protectedRange sqref="D42" name="Oblast4"/>
    <protectedRange sqref="E4:E5" name="Oblast2"/>
    <protectedRange sqref="D4:D27" name="Oblast1"/>
    <protectedRange sqref="C30:D39" name="Oblast3"/>
  </protectedRanges>
  <mergeCells count="14">
    <mergeCell ref="C40:D40"/>
    <mergeCell ref="C39:D39"/>
    <mergeCell ref="A1:E1"/>
    <mergeCell ref="C34:D34"/>
    <mergeCell ref="C35:D35"/>
    <mergeCell ref="C36:D36"/>
    <mergeCell ref="C37:D37"/>
    <mergeCell ref="C38:D38"/>
    <mergeCell ref="E4:E5"/>
    <mergeCell ref="C30:D30"/>
    <mergeCell ref="C31:D31"/>
    <mergeCell ref="C32:D32"/>
    <mergeCell ref="C33:D33"/>
    <mergeCell ref="B29:D29"/>
  </mergeCells>
  <phoneticPr fontId="5" type="noConversion"/>
  <pageMargins left="0.7" right="0.7" top="0.78740157499999996" bottom="0.78740157499999996" header="0.3" footer="0.3"/>
  <pageSetup paperSize="9"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A801C-5A06-47D9-8D97-FBFD86DB32DF}">
  <dimension ref="A1:K43"/>
  <sheetViews>
    <sheetView workbookViewId="0">
      <selection activeCell="D4" sqref="D4"/>
    </sheetView>
  </sheetViews>
  <sheetFormatPr defaultRowHeight="15" x14ac:dyDescent="0.25"/>
  <cols>
    <col min="1" max="1" width="4.85546875" style="42" customWidth="1"/>
    <col min="2" max="2" width="41.5703125" style="55" customWidth="1"/>
    <col min="3" max="3" width="43.5703125" style="56" customWidth="1"/>
    <col min="4" max="4" width="46.140625" style="57" customWidth="1"/>
    <col min="5" max="5" width="38.140625" customWidth="1"/>
  </cols>
  <sheetData>
    <row r="1" spans="1:11" ht="45" customHeight="1" x14ac:dyDescent="0.25">
      <c r="A1" s="272" t="s">
        <v>191</v>
      </c>
      <c r="B1" s="273"/>
      <c r="C1" s="273"/>
      <c r="D1" s="273"/>
      <c r="E1" s="273"/>
      <c r="F1" s="4"/>
      <c r="G1" s="4"/>
      <c r="H1" s="4"/>
      <c r="I1" s="4"/>
      <c r="J1" s="4"/>
      <c r="K1" s="4"/>
    </row>
    <row r="2" spans="1:11" ht="16.5" customHeight="1" x14ac:dyDescent="0.25">
      <c r="B2" s="43"/>
      <c r="C2" s="44"/>
      <c r="D2" s="45"/>
      <c r="E2" s="4"/>
      <c r="F2" s="4"/>
      <c r="G2" s="4"/>
      <c r="H2" s="4"/>
      <c r="I2" s="4"/>
      <c r="J2" s="4"/>
      <c r="K2" s="4"/>
    </row>
    <row r="3" spans="1:11" s="2" customFormat="1" ht="16.5" customHeight="1" x14ac:dyDescent="0.25">
      <c r="A3" s="46"/>
      <c r="B3" s="47" t="s">
        <v>35</v>
      </c>
      <c r="C3" s="48" t="s">
        <v>91</v>
      </c>
      <c r="D3" s="65" t="s">
        <v>198</v>
      </c>
      <c r="E3" s="65" t="s">
        <v>199</v>
      </c>
      <c r="F3" s="3"/>
      <c r="G3" s="3"/>
      <c r="H3" s="3"/>
      <c r="I3" s="3"/>
      <c r="J3" s="3"/>
      <c r="K3" s="3"/>
    </row>
    <row r="4" spans="1:11" x14ac:dyDescent="0.25">
      <c r="A4" s="58" t="s">
        <v>96</v>
      </c>
      <c r="B4" s="70" t="s">
        <v>42</v>
      </c>
      <c r="C4" s="71" t="s">
        <v>43</v>
      </c>
      <c r="D4" s="200"/>
      <c r="E4" s="274"/>
    </row>
    <row r="5" spans="1:11" x14ac:dyDescent="0.25">
      <c r="A5" s="58" t="s">
        <v>97</v>
      </c>
      <c r="B5" s="71" t="s">
        <v>153</v>
      </c>
      <c r="C5" s="71" t="s">
        <v>45</v>
      </c>
      <c r="D5" s="200"/>
      <c r="E5" s="274"/>
    </row>
    <row r="6" spans="1:11" ht="25.5" x14ac:dyDescent="0.25">
      <c r="A6" s="58" t="s">
        <v>98</v>
      </c>
      <c r="B6" s="72" t="s">
        <v>46</v>
      </c>
      <c r="C6" s="72" t="s">
        <v>146</v>
      </c>
      <c r="D6" s="200"/>
    </row>
    <row r="7" spans="1:11" x14ac:dyDescent="0.25">
      <c r="A7" s="58" t="s">
        <v>99</v>
      </c>
      <c r="B7" s="71" t="s">
        <v>48</v>
      </c>
      <c r="C7" s="71" t="s">
        <v>49</v>
      </c>
      <c r="D7" s="200"/>
    </row>
    <row r="8" spans="1:11" x14ac:dyDescent="0.25">
      <c r="A8" s="58" t="s">
        <v>100</v>
      </c>
      <c r="B8" s="72" t="s">
        <v>50</v>
      </c>
      <c r="C8" s="72" t="s">
        <v>51</v>
      </c>
      <c r="D8" s="200"/>
    </row>
    <row r="9" spans="1:11" x14ac:dyDescent="0.25">
      <c r="A9" s="58" t="s">
        <v>101</v>
      </c>
      <c r="B9" s="71" t="s">
        <v>52</v>
      </c>
      <c r="C9" s="71">
        <v>2</v>
      </c>
      <c r="D9" s="200"/>
    </row>
    <row r="10" spans="1:11" x14ac:dyDescent="0.25">
      <c r="A10" s="58" t="s">
        <v>102</v>
      </c>
      <c r="B10" s="72" t="s">
        <v>154</v>
      </c>
      <c r="C10" s="72" t="s">
        <v>147</v>
      </c>
      <c r="D10" s="200"/>
    </row>
    <row r="11" spans="1:11" x14ac:dyDescent="0.25">
      <c r="A11" s="58" t="s">
        <v>103</v>
      </c>
      <c r="B11" s="71" t="s">
        <v>57</v>
      </c>
      <c r="C11" s="71" t="s">
        <v>148</v>
      </c>
      <c r="D11" s="200"/>
    </row>
    <row r="12" spans="1:11" x14ac:dyDescent="0.25">
      <c r="A12" s="58" t="s">
        <v>104</v>
      </c>
      <c r="B12" s="72" t="s">
        <v>155</v>
      </c>
      <c r="C12" s="8" t="s">
        <v>197</v>
      </c>
      <c r="D12" s="197" t="s">
        <v>142</v>
      </c>
    </row>
    <row r="13" spans="1:11" ht="25.5" x14ac:dyDescent="0.25">
      <c r="A13" s="58" t="s">
        <v>105</v>
      </c>
      <c r="B13" s="71" t="s">
        <v>156</v>
      </c>
      <c r="C13" s="8" t="s">
        <v>197</v>
      </c>
      <c r="D13" s="197" t="s">
        <v>142</v>
      </c>
    </row>
    <row r="14" spans="1:11" x14ac:dyDescent="0.25">
      <c r="A14" s="58" t="s">
        <v>106</v>
      </c>
      <c r="B14" s="72" t="s">
        <v>79</v>
      </c>
      <c r="C14" s="8" t="s">
        <v>197</v>
      </c>
      <c r="D14" s="197" t="s">
        <v>142</v>
      </c>
    </row>
    <row r="15" spans="1:11" x14ac:dyDescent="0.25">
      <c r="A15" s="58" t="s">
        <v>107</v>
      </c>
      <c r="B15" s="71" t="s">
        <v>157</v>
      </c>
      <c r="C15" s="71" t="s">
        <v>149</v>
      </c>
      <c r="D15" s="200"/>
    </row>
    <row r="16" spans="1:11" ht="25.5" x14ac:dyDescent="0.25">
      <c r="A16" s="58" t="s">
        <v>108</v>
      </c>
      <c r="B16" s="72" t="s">
        <v>61</v>
      </c>
      <c r="C16" s="72" t="s">
        <v>150</v>
      </c>
      <c r="D16" s="200"/>
    </row>
    <row r="17" spans="1:4" x14ac:dyDescent="0.25">
      <c r="A17" s="58" t="s">
        <v>109</v>
      </c>
      <c r="B17" s="71" t="s">
        <v>63</v>
      </c>
      <c r="C17" s="71" t="s">
        <v>151</v>
      </c>
      <c r="D17" s="200"/>
    </row>
    <row r="18" spans="1:4" x14ac:dyDescent="0.25">
      <c r="A18" s="58" t="s">
        <v>110</v>
      </c>
      <c r="B18" s="72" t="s">
        <v>65</v>
      </c>
      <c r="C18" s="72" t="s">
        <v>152</v>
      </c>
      <c r="D18" s="200"/>
    </row>
    <row r="19" spans="1:4" x14ac:dyDescent="0.25">
      <c r="A19" s="58" t="s">
        <v>111</v>
      </c>
      <c r="B19" s="71" t="s">
        <v>67</v>
      </c>
      <c r="C19" s="71">
        <v>4</v>
      </c>
      <c r="D19" s="200"/>
    </row>
    <row r="20" spans="1:4" ht="26.25" x14ac:dyDescent="0.25">
      <c r="A20" s="58" t="s">
        <v>112</v>
      </c>
      <c r="B20" s="70" t="s">
        <v>78</v>
      </c>
      <c r="C20" s="71" t="s">
        <v>141</v>
      </c>
      <c r="D20" s="197" t="s">
        <v>142</v>
      </c>
    </row>
    <row r="21" spans="1:4" x14ac:dyDescent="0.25">
      <c r="A21" s="58" t="s">
        <v>113</v>
      </c>
      <c r="B21" s="70" t="s">
        <v>79</v>
      </c>
      <c r="C21" s="71" t="s">
        <v>141</v>
      </c>
      <c r="D21" s="197" t="s">
        <v>142</v>
      </c>
    </row>
    <row r="22" spans="1:4" ht="25.5" x14ac:dyDescent="0.25">
      <c r="A22" s="58" t="s">
        <v>114</v>
      </c>
      <c r="B22" s="50" t="s">
        <v>84</v>
      </c>
      <c r="C22" s="27" t="s">
        <v>85</v>
      </c>
      <c r="D22" s="200"/>
    </row>
    <row r="23" spans="1:4" x14ac:dyDescent="0.25">
      <c r="A23" s="58" t="s">
        <v>115</v>
      </c>
      <c r="B23" s="50" t="s">
        <v>86</v>
      </c>
      <c r="C23" s="27" t="s">
        <v>87</v>
      </c>
      <c r="D23" s="200"/>
    </row>
    <row r="24" spans="1:4" ht="64.5" x14ac:dyDescent="0.25">
      <c r="A24" s="58" t="s">
        <v>116</v>
      </c>
      <c r="B24" s="50" t="s">
        <v>88</v>
      </c>
      <c r="C24" s="27" t="s">
        <v>141</v>
      </c>
      <c r="D24" s="197" t="s">
        <v>142</v>
      </c>
    </row>
    <row r="25" spans="1:4" x14ac:dyDescent="0.25">
      <c r="A25" s="58" t="s">
        <v>117</v>
      </c>
      <c r="B25" s="50" t="s">
        <v>90</v>
      </c>
      <c r="C25" s="27" t="s">
        <v>200</v>
      </c>
      <c r="D25" s="200"/>
    </row>
    <row r="26" spans="1:4" x14ac:dyDescent="0.25">
      <c r="A26" s="58" t="s">
        <v>118</v>
      </c>
      <c r="B26" s="50" t="s">
        <v>92</v>
      </c>
      <c r="C26" s="27" t="s">
        <v>197</v>
      </c>
      <c r="D26" s="197" t="s">
        <v>142</v>
      </c>
    </row>
    <row r="27" spans="1:4" x14ac:dyDescent="0.25">
      <c r="A27" s="58" t="s">
        <v>119</v>
      </c>
      <c r="B27" s="50" t="s">
        <v>93</v>
      </c>
      <c r="C27" s="27" t="s">
        <v>197</v>
      </c>
      <c r="D27" s="197" t="s">
        <v>142</v>
      </c>
    </row>
    <row r="28" spans="1:4" x14ac:dyDescent="0.25">
      <c r="A28" s="58" t="s">
        <v>120</v>
      </c>
      <c r="B28" s="50" t="s">
        <v>94</v>
      </c>
      <c r="C28" s="27" t="s">
        <v>197</v>
      </c>
      <c r="D28" s="197" t="s">
        <v>142</v>
      </c>
    </row>
    <row r="29" spans="1:4" x14ac:dyDescent="0.25">
      <c r="A29" s="58"/>
      <c r="B29" s="50"/>
      <c r="C29" s="27"/>
      <c r="D29" s="73"/>
    </row>
    <row r="30" spans="1:4" x14ac:dyDescent="0.25">
      <c r="A30" s="58"/>
      <c r="B30" s="51" t="s">
        <v>71</v>
      </c>
      <c r="C30" s="27"/>
      <c r="D30" s="59"/>
    </row>
    <row r="31" spans="1:4" ht="26.25" x14ac:dyDescent="0.25">
      <c r="A31" s="49" t="s">
        <v>121</v>
      </c>
      <c r="B31" s="50" t="s">
        <v>72</v>
      </c>
      <c r="C31" s="270" t="s">
        <v>190</v>
      </c>
      <c r="D31" s="271"/>
    </row>
    <row r="32" spans="1:4" x14ac:dyDescent="0.25">
      <c r="A32" s="49" t="s">
        <v>122</v>
      </c>
      <c r="B32" s="50" t="s">
        <v>73</v>
      </c>
      <c r="C32" s="270" t="s">
        <v>190</v>
      </c>
      <c r="D32" s="271"/>
    </row>
    <row r="33" spans="1:4" x14ac:dyDescent="0.25">
      <c r="A33" s="49" t="s">
        <v>123</v>
      </c>
      <c r="B33" s="50" t="s">
        <v>74</v>
      </c>
      <c r="C33" s="270" t="s">
        <v>190</v>
      </c>
      <c r="D33" s="271"/>
    </row>
    <row r="34" spans="1:4" x14ac:dyDescent="0.25">
      <c r="A34" s="49" t="s">
        <v>124</v>
      </c>
      <c r="B34" s="50" t="s">
        <v>75</v>
      </c>
      <c r="C34" s="270" t="s">
        <v>190</v>
      </c>
      <c r="D34" s="271"/>
    </row>
    <row r="35" spans="1:4" x14ac:dyDescent="0.25">
      <c r="A35" s="49" t="s">
        <v>125</v>
      </c>
      <c r="B35" s="50" t="s">
        <v>76</v>
      </c>
      <c r="C35" s="270" t="s">
        <v>190</v>
      </c>
      <c r="D35" s="271"/>
    </row>
    <row r="36" spans="1:4" ht="26.25" x14ac:dyDescent="0.25">
      <c r="A36" s="49" t="s">
        <v>206</v>
      </c>
      <c r="B36" s="50" t="s">
        <v>77</v>
      </c>
      <c r="C36" s="270" t="s">
        <v>190</v>
      </c>
      <c r="D36" s="271"/>
    </row>
    <row r="37" spans="1:4" x14ac:dyDescent="0.25">
      <c r="A37" s="49" t="s">
        <v>126</v>
      </c>
      <c r="B37" s="50" t="s">
        <v>80</v>
      </c>
      <c r="C37" s="270" t="s">
        <v>190</v>
      </c>
      <c r="D37" s="271"/>
    </row>
    <row r="38" spans="1:4" x14ac:dyDescent="0.25">
      <c r="A38" s="49" t="s">
        <v>127</v>
      </c>
      <c r="B38" s="50" t="s">
        <v>81</v>
      </c>
      <c r="C38" s="270" t="s">
        <v>190</v>
      </c>
      <c r="D38" s="271"/>
    </row>
    <row r="39" spans="1:4" x14ac:dyDescent="0.25">
      <c r="A39" s="49" t="s">
        <v>128</v>
      </c>
      <c r="B39" s="50" t="s">
        <v>82</v>
      </c>
      <c r="C39" s="270" t="s">
        <v>190</v>
      </c>
      <c r="D39" s="271"/>
    </row>
    <row r="40" spans="1:4" x14ac:dyDescent="0.25">
      <c r="A40" s="49" t="s">
        <v>129</v>
      </c>
      <c r="B40" s="50" t="s">
        <v>83</v>
      </c>
      <c r="C40" s="270" t="s">
        <v>190</v>
      </c>
      <c r="D40" s="271"/>
    </row>
    <row r="41" spans="1:4" x14ac:dyDescent="0.25">
      <c r="A41" s="49" t="s">
        <v>207</v>
      </c>
      <c r="B41" s="91" t="s">
        <v>89</v>
      </c>
      <c r="C41" s="268" t="s">
        <v>204</v>
      </c>
      <c r="D41" s="269"/>
    </row>
    <row r="42" spans="1:4" x14ac:dyDescent="0.25">
      <c r="A42" s="49"/>
      <c r="B42" s="50"/>
      <c r="C42" s="27"/>
      <c r="D42" s="54"/>
    </row>
    <row r="43" spans="1:4" x14ac:dyDescent="0.25">
      <c r="A43" s="74"/>
      <c r="B43" s="75" t="s">
        <v>95</v>
      </c>
      <c r="C43" s="76"/>
      <c r="D43" s="199"/>
    </row>
  </sheetData>
  <sheetProtection algorithmName="SHA-512" hashValue="XtYMbMDQetLT7muRQsICSYEwHaEPQy6Ku9APCcBbNcI91D3/FUmhVJcJESYAV0LETHQsR1fQTt04t5p67hO0NQ==" saltValue="z2atbIL7iTvzLZ3OIvOI/A==" spinCount="100000" sheet="1" formatCells="0" formatColumns="0" formatRows="0" insertColumns="0" insertRows="0" insertHyperlinks="0" deleteColumns="0" deleteRows="0" sort="0" autoFilter="0" pivotTables="0"/>
  <mergeCells count="13">
    <mergeCell ref="E4:E5"/>
    <mergeCell ref="A1:E1"/>
    <mergeCell ref="C31:D31"/>
    <mergeCell ref="C32:D32"/>
    <mergeCell ref="C33:D33"/>
    <mergeCell ref="C34:D34"/>
    <mergeCell ref="C35:D35"/>
    <mergeCell ref="C41:D41"/>
    <mergeCell ref="C36:D36"/>
    <mergeCell ref="C37:D37"/>
    <mergeCell ref="C38:D38"/>
    <mergeCell ref="C39:D39"/>
    <mergeCell ref="C40:D40"/>
  </mergeCells>
  <phoneticPr fontId="5" type="noConversion"/>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56389-5CD4-4DC0-BAA5-2EFFBF23877D}">
  <dimension ref="A1:K42"/>
  <sheetViews>
    <sheetView workbookViewId="0">
      <selection activeCell="D5" sqref="D5"/>
    </sheetView>
  </sheetViews>
  <sheetFormatPr defaultRowHeight="15" x14ac:dyDescent="0.25"/>
  <cols>
    <col min="1" max="1" width="4.85546875" style="42" customWidth="1"/>
    <col min="2" max="2" width="41.5703125" style="55" customWidth="1"/>
    <col min="3" max="3" width="43.5703125" style="56" customWidth="1"/>
    <col min="4" max="4" width="46" style="57" customWidth="1"/>
    <col min="5" max="5" width="40.85546875" customWidth="1"/>
  </cols>
  <sheetData>
    <row r="1" spans="1:11" ht="45" customHeight="1" x14ac:dyDescent="0.25">
      <c r="A1" s="272" t="s">
        <v>158</v>
      </c>
      <c r="B1" s="273"/>
      <c r="C1" s="273"/>
      <c r="D1" s="273"/>
      <c r="E1" s="273"/>
      <c r="F1" s="4"/>
      <c r="G1" s="4"/>
      <c r="H1" s="4"/>
      <c r="I1" s="4"/>
      <c r="J1" s="4"/>
      <c r="K1" s="4"/>
    </row>
    <row r="2" spans="1:11" ht="16.5" customHeight="1" x14ac:dyDescent="0.25">
      <c r="B2" s="43"/>
      <c r="C2" s="44"/>
      <c r="D2" s="45"/>
      <c r="E2" s="4"/>
      <c r="F2" s="4"/>
      <c r="G2" s="4"/>
      <c r="H2" s="4"/>
      <c r="I2" s="4"/>
      <c r="J2" s="4"/>
      <c r="K2" s="4"/>
    </row>
    <row r="3" spans="1:11" s="2" customFormat="1" ht="16.5" customHeight="1" x14ac:dyDescent="0.25">
      <c r="A3" s="46"/>
      <c r="B3" s="47" t="s">
        <v>35</v>
      </c>
      <c r="C3" s="48" t="s">
        <v>91</v>
      </c>
      <c r="D3" s="65" t="s">
        <v>198</v>
      </c>
      <c r="E3" s="65" t="s">
        <v>199</v>
      </c>
      <c r="F3" s="3"/>
      <c r="G3" s="3"/>
      <c r="H3" s="3"/>
      <c r="I3" s="3"/>
      <c r="J3" s="3"/>
      <c r="K3" s="3"/>
    </row>
    <row r="4" spans="1:11" x14ac:dyDescent="0.25">
      <c r="A4" s="58" t="s">
        <v>96</v>
      </c>
      <c r="B4" s="50" t="s">
        <v>42</v>
      </c>
      <c r="C4" s="27" t="s">
        <v>43</v>
      </c>
      <c r="D4" s="200"/>
      <c r="E4" s="274"/>
    </row>
    <row r="5" spans="1:11" x14ac:dyDescent="0.25">
      <c r="A5" s="58" t="s">
        <v>97</v>
      </c>
      <c r="B5" s="27" t="s">
        <v>44</v>
      </c>
      <c r="C5" s="27" t="s">
        <v>45</v>
      </c>
      <c r="D5" s="200"/>
      <c r="E5" s="274"/>
    </row>
    <row r="6" spans="1:11" ht="25.5" x14ac:dyDescent="0.25">
      <c r="A6" s="58" t="s">
        <v>98</v>
      </c>
      <c r="B6" s="28" t="s">
        <v>46</v>
      </c>
      <c r="C6" s="28" t="s">
        <v>159</v>
      </c>
      <c r="D6" s="200"/>
    </row>
    <row r="7" spans="1:11" x14ac:dyDescent="0.25">
      <c r="A7" s="58" t="s">
        <v>99</v>
      </c>
      <c r="B7" s="27" t="s">
        <v>48</v>
      </c>
      <c r="C7" s="27" t="s">
        <v>49</v>
      </c>
      <c r="D7" s="200"/>
    </row>
    <row r="8" spans="1:11" x14ac:dyDescent="0.25">
      <c r="A8" s="58" t="s">
        <v>100</v>
      </c>
      <c r="B8" s="28" t="s">
        <v>50</v>
      </c>
      <c r="C8" s="28" t="s">
        <v>160</v>
      </c>
      <c r="D8" s="200"/>
    </row>
    <row r="9" spans="1:11" x14ac:dyDescent="0.25">
      <c r="A9" s="58" t="s">
        <v>101</v>
      </c>
      <c r="B9" s="27" t="s">
        <v>52</v>
      </c>
      <c r="C9" s="27">
        <v>2</v>
      </c>
      <c r="D9" s="200"/>
    </row>
    <row r="10" spans="1:11" x14ac:dyDescent="0.25">
      <c r="A10" s="58" t="s">
        <v>102</v>
      </c>
      <c r="B10" s="27" t="s">
        <v>53</v>
      </c>
      <c r="C10" s="27" t="s">
        <v>54</v>
      </c>
      <c r="D10" s="200"/>
    </row>
    <row r="11" spans="1:11" x14ac:dyDescent="0.25">
      <c r="A11" s="58" t="s">
        <v>103</v>
      </c>
      <c r="B11" s="28" t="s">
        <v>55</v>
      </c>
      <c r="C11" s="28" t="s">
        <v>56</v>
      </c>
      <c r="D11" s="200"/>
    </row>
    <row r="12" spans="1:11" x14ac:dyDescent="0.25">
      <c r="A12" s="58" t="s">
        <v>104</v>
      </c>
      <c r="B12" s="27" t="s">
        <v>57</v>
      </c>
      <c r="C12" s="27" t="s">
        <v>148</v>
      </c>
      <c r="D12" s="200"/>
    </row>
    <row r="13" spans="1:11" x14ac:dyDescent="0.25">
      <c r="A13" s="58" t="s">
        <v>105</v>
      </c>
      <c r="B13" s="28" t="s">
        <v>59</v>
      </c>
      <c r="C13" s="28" t="s">
        <v>60</v>
      </c>
      <c r="D13" s="200"/>
    </row>
    <row r="14" spans="1:11" ht="25.5" x14ac:dyDescent="0.25">
      <c r="A14" s="58" t="s">
        <v>106</v>
      </c>
      <c r="B14" s="27" t="s">
        <v>61</v>
      </c>
      <c r="C14" s="27" t="s">
        <v>62</v>
      </c>
      <c r="D14" s="200"/>
    </row>
    <row r="15" spans="1:11" x14ac:dyDescent="0.25">
      <c r="A15" s="58" t="s">
        <v>107</v>
      </c>
      <c r="B15" s="28" t="s">
        <v>63</v>
      </c>
      <c r="C15" s="28" t="s">
        <v>161</v>
      </c>
      <c r="D15" s="200"/>
    </row>
    <row r="16" spans="1:11" x14ac:dyDescent="0.25">
      <c r="A16" s="58" t="s">
        <v>108</v>
      </c>
      <c r="B16" s="27" t="s">
        <v>65</v>
      </c>
      <c r="C16" s="27" t="s">
        <v>162</v>
      </c>
      <c r="D16" s="200"/>
    </row>
    <row r="17" spans="1:4" x14ac:dyDescent="0.25">
      <c r="A17" s="58" t="s">
        <v>109</v>
      </c>
      <c r="B17" s="28" t="s">
        <v>67</v>
      </c>
      <c r="C17" s="28">
        <v>3</v>
      </c>
      <c r="D17" s="200"/>
    </row>
    <row r="18" spans="1:4" x14ac:dyDescent="0.25">
      <c r="A18" s="58" t="s">
        <v>110</v>
      </c>
      <c r="B18" s="27" t="s">
        <v>68</v>
      </c>
      <c r="C18" s="27" t="s">
        <v>163</v>
      </c>
      <c r="D18" s="200"/>
    </row>
    <row r="19" spans="1:4" x14ac:dyDescent="0.25">
      <c r="A19" s="58" t="s">
        <v>111</v>
      </c>
      <c r="B19" s="50" t="s">
        <v>74</v>
      </c>
      <c r="C19" s="52" t="s">
        <v>164</v>
      </c>
      <c r="D19" s="197" t="s">
        <v>142</v>
      </c>
    </row>
    <row r="20" spans="1:4" ht="26.25" x14ac:dyDescent="0.25">
      <c r="A20" s="58" t="s">
        <v>112</v>
      </c>
      <c r="B20" s="50" t="s">
        <v>78</v>
      </c>
      <c r="C20" s="27" t="s">
        <v>141</v>
      </c>
      <c r="D20" s="197" t="s">
        <v>142</v>
      </c>
    </row>
    <row r="21" spans="1:4" x14ac:dyDescent="0.25">
      <c r="A21" s="58" t="s">
        <v>113</v>
      </c>
      <c r="B21" s="50" t="s">
        <v>79</v>
      </c>
      <c r="C21" s="27" t="s">
        <v>141</v>
      </c>
      <c r="D21" s="197" t="s">
        <v>142</v>
      </c>
    </row>
    <row r="22" spans="1:4" ht="25.5" x14ac:dyDescent="0.25">
      <c r="A22" s="58" t="s">
        <v>114</v>
      </c>
      <c r="B22" s="50" t="s">
        <v>84</v>
      </c>
      <c r="C22" s="27" t="s">
        <v>85</v>
      </c>
      <c r="D22" s="200"/>
    </row>
    <row r="23" spans="1:4" x14ac:dyDescent="0.25">
      <c r="A23" s="58" t="s">
        <v>115</v>
      </c>
      <c r="B23" s="50" t="s">
        <v>86</v>
      </c>
      <c r="C23" s="27" t="s">
        <v>87</v>
      </c>
      <c r="D23" s="200"/>
    </row>
    <row r="24" spans="1:4" ht="64.5" x14ac:dyDescent="0.25">
      <c r="A24" s="58" t="s">
        <v>116</v>
      </c>
      <c r="B24" s="50" t="s">
        <v>88</v>
      </c>
      <c r="C24" s="27" t="s">
        <v>141</v>
      </c>
      <c r="D24" s="197" t="s">
        <v>142</v>
      </c>
    </row>
    <row r="25" spans="1:4" x14ac:dyDescent="0.25">
      <c r="A25" s="58" t="s">
        <v>117</v>
      </c>
      <c r="B25" s="50" t="s">
        <v>90</v>
      </c>
      <c r="C25" s="27" t="s">
        <v>200</v>
      </c>
      <c r="D25" s="200"/>
    </row>
    <row r="26" spans="1:4" x14ac:dyDescent="0.25">
      <c r="A26" s="58" t="s">
        <v>118</v>
      </c>
      <c r="B26" s="50" t="s">
        <v>92</v>
      </c>
      <c r="C26" s="27" t="s">
        <v>141</v>
      </c>
      <c r="D26" s="197" t="s">
        <v>142</v>
      </c>
    </row>
    <row r="27" spans="1:4" x14ac:dyDescent="0.25">
      <c r="A27" s="58" t="s">
        <v>119</v>
      </c>
      <c r="B27" s="50" t="s">
        <v>93</v>
      </c>
      <c r="C27" s="27" t="s">
        <v>141</v>
      </c>
      <c r="D27" s="197" t="s">
        <v>142</v>
      </c>
    </row>
    <row r="28" spans="1:4" x14ac:dyDescent="0.25">
      <c r="A28" s="58" t="s">
        <v>120</v>
      </c>
      <c r="B28" s="50" t="s">
        <v>94</v>
      </c>
      <c r="C28" s="27" t="s">
        <v>197</v>
      </c>
      <c r="D28" s="197" t="s">
        <v>142</v>
      </c>
    </row>
    <row r="29" spans="1:4" x14ac:dyDescent="0.25">
      <c r="A29" s="58"/>
      <c r="B29" s="60"/>
      <c r="C29" s="60"/>
      <c r="D29" s="77"/>
    </row>
    <row r="30" spans="1:4" x14ac:dyDescent="0.25">
      <c r="A30" s="58"/>
      <c r="B30" s="61" t="s">
        <v>71</v>
      </c>
      <c r="C30" s="60"/>
      <c r="D30" s="59"/>
    </row>
    <row r="31" spans="1:4" ht="26.25" x14ac:dyDescent="0.25">
      <c r="A31" s="49" t="s">
        <v>121</v>
      </c>
      <c r="B31" s="50" t="s">
        <v>72</v>
      </c>
      <c r="C31" s="270" t="s">
        <v>190</v>
      </c>
      <c r="D31" s="271"/>
    </row>
    <row r="32" spans="1:4" x14ac:dyDescent="0.25">
      <c r="A32" s="49" t="s">
        <v>122</v>
      </c>
      <c r="B32" s="50" t="s">
        <v>73</v>
      </c>
      <c r="C32" s="270" t="s">
        <v>190</v>
      </c>
      <c r="D32" s="271"/>
    </row>
    <row r="33" spans="1:4" x14ac:dyDescent="0.25">
      <c r="A33" s="49" t="s">
        <v>123</v>
      </c>
      <c r="B33" s="50" t="s">
        <v>75</v>
      </c>
      <c r="C33" s="270" t="s">
        <v>190</v>
      </c>
      <c r="D33" s="271"/>
    </row>
    <row r="34" spans="1:4" x14ac:dyDescent="0.25">
      <c r="A34" s="49" t="s">
        <v>124</v>
      </c>
      <c r="B34" s="50" t="s">
        <v>76</v>
      </c>
      <c r="C34" s="270" t="s">
        <v>190</v>
      </c>
      <c r="D34" s="271"/>
    </row>
    <row r="35" spans="1:4" ht="26.25" x14ac:dyDescent="0.25">
      <c r="A35" s="49" t="s">
        <v>125</v>
      </c>
      <c r="B35" s="50" t="s">
        <v>77</v>
      </c>
      <c r="C35" s="270" t="s">
        <v>190</v>
      </c>
      <c r="D35" s="271"/>
    </row>
    <row r="36" spans="1:4" x14ac:dyDescent="0.25">
      <c r="A36" s="49" t="s">
        <v>206</v>
      </c>
      <c r="B36" s="50" t="s">
        <v>80</v>
      </c>
      <c r="C36" s="270" t="s">
        <v>190</v>
      </c>
      <c r="D36" s="271"/>
    </row>
    <row r="37" spans="1:4" x14ac:dyDescent="0.25">
      <c r="A37" s="49" t="s">
        <v>126</v>
      </c>
      <c r="B37" s="50" t="s">
        <v>81</v>
      </c>
      <c r="C37" s="270" t="s">
        <v>190</v>
      </c>
      <c r="D37" s="271"/>
    </row>
    <row r="38" spans="1:4" x14ac:dyDescent="0.25">
      <c r="A38" s="49" t="s">
        <v>127</v>
      </c>
      <c r="B38" s="50" t="s">
        <v>82</v>
      </c>
      <c r="C38" s="270" t="s">
        <v>190</v>
      </c>
      <c r="D38" s="271"/>
    </row>
    <row r="39" spans="1:4" x14ac:dyDescent="0.25">
      <c r="A39" s="49" t="s">
        <v>128</v>
      </c>
      <c r="B39" s="50" t="s">
        <v>83</v>
      </c>
      <c r="C39" s="270" t="s">
        <v>190</v>
      </c>
      <c r="D39" s="271"/>
    </row>
    <row r="40" spans="1:4" x14ac:dyDescent="0.25">
      <c r="A40" s="49" t="s">
        <v>129</v>
      </c>
      <c r="B40" s="91" t="s">
        <v>89</v>
      </c>
      <c r="C40" s="268" t="s">
        <v>204</v>
      </c>
      <c r="D40" s="269"/>
    </row>
    <row r="41" spans="1:4" x14ac:dyDescent="0.25">
      <c r="A41" s="49"/>
      <c r="B41" s="50"/>
      <c r="C41" s="27"/>
      <c r="D41" s="54"/>
    </row>
    <row r="42" spans="1:4" x14ac:dyDescent="0.25">
      <c r="A42" s="74"/>
      <c r="B42" s="75" t="s">
        <v>95</v>
      </c>
      <c r="C42" s="76"/>
      <c r="D42" s="199"/>
    </row>
  </sheetData>
  <sheetProtection algorithmName="SHA-512" hashValue="FVZ75EL+cQQ9DcBi/K3hYsZc7VU0r7ePL9YaFgAlceYr23iQ/Sd+4wR8Ghi5WpA9bQEQP92cEHcEDMPwINYzlA==" saltValue="mw/bESHqL8raApt03ePIjQ==" spinCount="100000" sheet="1" formatCells="0" formatColumns="0" formatRows="0" insertColumns="0" insertRows="0" insertHyperlinks="0" deleteColumns="0" deleteRows="0" sort="0" autoFilter="0" pivotTables="0"/>
  <mergeCells count="12">
    <mergeCell ref="C38:D38"/>
    <mergeCell ref="C39:D39"/>
    <mergeCell ref="A1:E1"/>
    <mergeCell ref="C40:D40"/>
    <mergeCell ref="C33:D33"/>
    <mergeCell ref="C34:D34"/>
    <mergeCell ref="C35:D35"/>
    <mergeCell ref="C36:D36"/>
    <mergeCell ref="C37:D37"/>
    <mergeCell ref="E4:E5"/>
    <mergeCell ref="C31:D31"/>
    <mergeCell ref="C32:D32"/>
  </mergeCells>
  <phoneticPr fontId="5" type="noConversion"/>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A27D2-C0EF-459A-8EE5-E5C5138AEA38}">
  <dimension ref="A1:K44"/>
  <sheetViews>
    <sheetView workbookViewId="0">
      <selection activeCell="D4" sqref="D4"/>
    </sheetView>
  </sheetViews>
  <sheetFormatPr defaultRowHeight="15" x14ac:dyDescent="0.25"/>
  <cols>
    <col min="1" max="1" width="4.85546875" style="2" customWidth="1"/>
    <col min="2" max="2" width="41.5703125" style="5" customWidth="1"/>
    <col min="3" max="3" width="43.5703125" style="1" customWidth="1"/>
    <col min="4" max="4" width="45.85546875" customWidth="1"/>
    <col min="5" max="5" width="35.85546875" customWidth="1"/>
  </cols>
  <sheetData>
    <row r="1" spans="1:11" ht="45" customHeight="1" x14ac:dyDescent="0.25">
      <c r="A1" s="282" t="s">
        <v>165</v>
      </c>
      <c r="B1" s="283"/>
      <c r="C1" s="283"/>
      <c r="D1" s="283"/>
      <c r="E1" s="283"/>
      <c r="F1" s="4"/>
      <c r="G1" s="4"/>
      <c r="H1" s="4"/>
      <c r="I1" s="4"/>
      <c r="J1" s="4"/>
      <c r="K1" s="4"/>
    </row>
    <row r="2" spans="1:11" ht="16.5" customHeight="1" x14ac:dyDescent="0.25">
      <c r="B2" s="24"/>
      <c r="C2" s="6"/>
      <c r="D2" s="4"/>
      <c r="E2" s="4"/>
      <c r="F2" s="4"/>
      <c r="G2" s="4"/>
      <c r="H2" s="4"/>
      <c r="I2" s="4"/>
      <c r="J2" s="4"/>
      <c r="K2" s="4"/>
    </row>
    <row r="3" spans="1:11" s="2" customFormat="1" ht="16.5" customHeight="1" x14ac:dyDescent="0.25">
      <c r="A3" s="10"/>
      <c r="B3" s="25" t="s">
        <v>35</v>
      </c>
      <c r="C3" s="11" t="s">
        <v>91</v>
      </c>
      <c r="D3" s="65" t="s">
        <v>198</v>
      </c>
      <c r="E3" s="65" t="s">
        <v>199</v>
      </c>
      <c r="F3" s="3"/>
      <c r="G3" s="3"/>
      <c r="H3" s="3"/>
      <c r="I3" s="3"/>
      <c r="J3" s="3"/>
      <c r="K3" s="3"/>
    </row>
    <row r="4" spans="1:11" x14ac:dyDescent="0.25">
      <c r="A4" s="14" t="s">
        <v>96</v>
      </c>
      <c r="B4" s="26" t="s">
        <v>42</v>
      </c>
      <c r="C4" s="19" t="s">
        <v>43</v>
      </c>
      <c r="D4" s="201"/>
      <c r="E4" s="274"/>
    </row>
    <row r="5" spans="1:11" x14ac:dyDescent="0.25">
      <c r="A5" s="14" t="s">
        <v>97</v>
      </c>
      <c r="B5" s="27" t="s">
        <v>44</v>
      </c>
      <c r="C5" s="16" t="s">
        <v>45</v>
      </c>
      <c r="D5" s="201"/>
      <c r="E5" s="274"/>
    </row>
    <row r="6" spans="1:11" ht="25.5" x14ac:dyDescent="0.25">
      <c r="A6" s="14" t="s">
        <v>98</v>
      </c>
      <c r="B6" s="28" t="s">
        <v>166</v>
      </c>
      <c r="C6" s="17" t="s">
        <v>159</v>
      </c>
      <c r="D6" s="201"/>
    </row>
    <row r="7" spans="1:11" x14ac:dyDescent="0.25">
      <c r="A7" s="14" t="s">
        <v>99</v>
      </c>
      <c r="B7" s="27" t="s">
        <v>48</v>
      </c>
      <c r="C7" s="16" t="s">
        <v>49</v>
      </c>
      <c r="D7" s="201"/>
    </row>
    <row r="8" spans="1:11" x14ac:dyDescent="0.25">
      <c r="A8" s="14" t="s">
        <v>100</v>
      </c>
      <c r="B8" s="28" t="s">
        <v>50</v>
      </c>
      <c r="C8" s="17" t="s">
        <v>160</v>
      </c>
      <c r="D8" s="201"/>
    </row>
    <row r="9" spans="1:11" x14ac:dyDescent="0.25">
      <c r="A9" s="14" t="s">
        <v>101</v>
      </c>
      <c r="B9" s="27" t="s">
        <v>52</v>
      </c>
      <c r="C9" s="16">
        <v>2</v>
      </c>
      <c r="D9" s="201"/>
    </row>
    <row r="10" spans="1:11" x14ac:dyDescent="0.25">
      <c r="A10" s="14" t="s">
        <v>102</v>
      </c>
      <c r="B10" s="27" t="s">
        <v>53</v>
      </c>
      <c r="C10" s="16" t="s">
        <v>54</v>
      </c>
      <c r="D10" s="201"/>
    </row>
    <row r="11" spans="1:11" x14ac:dyDescent="0.25">
      <c r="A11" s="14" t="s">
        <v>103</v>
      </c>
      <c r="B11" s="28" t="s">
        <v>55</v>
      </c>
      <c r="C11" s="17" t="s">
        <v>56</v>
      </c>
      <c r="D11" s="201"/>
    </row>
    <row r="12" spans="1:11" x14ac:dyDescent="0.25">
      <c r="A12" s="14" t="s">
        <v>104</v>
      </c>
      <c r="B12" s="27" t="s">
        <v>57</v>
      </c>
      <c r="C12" s="16" t="s">
        <v>148</v>
      </c>
      <c r="D12" s="201"/>
    </row>
    <row r="13" spans="1:11" x14ac:dyDescent="0.25">
      <c r="A13" s="14" t="s">
        <v>105</v>
      </c>
      <c r="B13" s="28" t="s">
        <v>59</v>
      </c>
      <c r="C13" s="17" t="s">
        <v>60</v>
      </c>
      <c r="D13" s="201"/>
    </row>
    <row r="14" spans="1:11" ht="25.5" x14ac:dyDescent="0.25">
      <c r="A14" s="14" t="s">
        <v>106</v>
      </c>
      <c r="B14" s="27" t="s">
        <v>61</v>
      </c>
      <c r="C14" s="16" t="s">
        <v>167</v>
      </c>
      <c r="D14" s="201"/>
    </row>
    <row r="15" spans="1:11" x14ac:dyDescent="0.25">
      <c r="A15" s="14" t="s">
        <v>107</v>
      </c>
      <c r="B15" s="28" t="s">
        <v>63</v>
      </c>
      <c r="C15" s="17" t="s">
        <v>168</v>
      </c>
      <c r="D15" s="201"/>
    </row>
    <row r="16" spans="1:11" x14ac:dyDescent="0.25">
      <c r="A16" s="14" t="s">
        <v>108</v>
      </c>
      <c r="B16" s="27" t="s">
        <v>65</v>
      </c>
      <c r="C16" s="16" t="s">
        <v>169</v>
      </c>
      <c r="D16" s="201"/>
    </row>
    <row r="17" spans="1:4" x14ac:dyDescent="0.25">
      <c r="A17" s="14" t="s">
        <v>109</v>
      </c>
      <c r="B17" s="28" t="s">
        <v>67</v>
      </c>
      <c r="C17" s="17">
        <v>20</v>
      </c>
      <c r="D17" s="201"/>
    </row>
    <row r="18" spans="1:4" x14ac:dyDescent="0.25">
      <c r="A18" s="14" t="s">
        <v>110</v>
      </c>
      <c r="B18" s="27" t="s">
        <v>68</v>
      </c>
      <c r="C18" s="16" t="s">
        <v>170</v>
      </c>
      <c r="D18" s="201"/>
    </row>
    <row r="19" spans="1:4" ht="30" x14ac:dyDescent="0.25">
      <c r="A19" s="14" t="s">
        <v>111</v>
      </c>
      <c r="B19" s="31" t="s">
        <v>78</v>
      </c>
      <c r="C19" s="8" t="s">
        <v>197</v>
      </c>
      <c r="D19" s="197" t="s">
        <v>142</v>
      </c>
    </row>
    <row r="20" spans="1:4" x14ac:dyDescent="0.25">
      <c r="A20" s="14" t="s">
        <v>112</v>
      </c>
      <c r="B20" s="31" t="s">
        <v>79</v>
      </c>
      <c r="C20" s="8" t="s">
        <v>197</v>
      </c>
      <c r="D20" s="197" t="s">
        <v>142</v>
      </c>
    </row>
    <row r="21" spans="1:4" ht="30" x14ac:dyDescent="0.25">
      <c r="A21" s="14" t="s">
        <v>113</v>
      </c>
      <c r="B21" s="31" t="s">
        <v>84</v>
      </c>
      <c r="C21" s="8" t="s">
        <v>85</v>
      </c>
      <c r="D21" s="202"/>
    </row>
    <row r="22" spans="1:4" x14ac:dyDescent="0.25">
      <c r="A22" s="14" t="s">
        <v>114</v>
      </c>
      <c r="B22" s="31" t="s">
        <v>86</v>
      </c>
      <c r="C22" s="8" t="s">
        <v>87</v>
      </c>
      <c r="D22" s="202"/>
    </row>
    <row r="23" spans="1:4" x14ac:dyDescent="0.25">
      <c r="A23" s="14" t="s">
        <v>115</v>
      </c>
      <c r="B23" s="27" t="s">
        <v>171</v>
      </c>
      <c r="C23" s="8" t="s">
        <v>197</v>
      </c>
      <c r="D23" s="197" t="s">
        <v>142</v>
      </c>
    </row>
    <row r="24" spans="1:4" ht="90" x14ac:dyDescent="0.25">
      <c r="A24" s="14" t="s">
        <v>116</v>
      </c>
      <c r="B24" s="31" t="s">
        <v>88</v>
      </c>
      <c r="C24" s="8" t="s">
        <v>197</v>
      </c>
      <c r="D24" s="197" t="s">
        <v>142</v>
      </c>
    </row>
    <row r="25" spans="1:4" x14ac:dyDescent="0.25">
      <c r="A25" s="14" t="s">
        <v>117</v>
      </c>
      <c r="B25" s="31" t="s">
        <v>90</v>
      </c>
      <c r="C25" s="8" t="s">
        <v>200</v>
      </c>
      <c r="D25" s="202"/>
    </row>
    <row r="26" spans="1:4" x14ac:dyDescent="0.25">
      <c r="A26" s="14" t="s">
        <v>118</v>
      </c>
      <c r="B26" s="31" t="s">
        <v>92</v>
      </c>
      <c r="C26" s="8" t="s">
        <v>197</v>
      </c>
      <c r="D26" s="197" t="s">
        <v>142</v>
      </c>
    </row>
    <row r="27" spans="1:4" x14ac:dyDescent="0.25">
      <c r="A27" s="14" t="s">
        <v>119</v>
      </c>
      <c r="B27" s="31" t="s">
        <v>93</v>
      </c>
      <c r="C27" s="8" t="s">
        <v>197</v>
      </c>
      <c r="D27" s="197" t="s">
        <v>142</v>
      </c>
    </row>
    <row r="28" spans="1:4" x14ac:dyDescent="0.25">
      <c r="A28" s="14" t="s">
        <v>120</v>
      </c>
      <c r="B28" s="31" t="s">
        <v>172</v>
      </c>
      <c r="C28" s="8" t="s">
        <v>197</v>
      </c>
      <c r="D28" s="197" t="s">
        <v>142</v>
      </c>
    </row>
    <row r="29" spans="1:4" x14ac:dyDescent="0.25">
      <c r="A29" s="14" t="s">
        <v>121</v>
      </c>
      <c r="B29" s="31" t="s">
        <v>94</v>
      </c>
      <c r="C29" s="8" t="s">
        <v>197</v>
      </c>
      <c r="D29" s="197" t="s">
        <v>142</v>
      </c>
    </row>
    <row r="30" spans="1:4" x14ac:dyDescent="0.25">
      <c r="A30" s="14"/>
      <c r="B30" s="30"/>
      <c r="C30" s="18"/>
      <c r="D30" s="78"/>
    </row>
    <row r="31" spans="1:4" x14ac:dyDescent="0.25">
      <c r="A31" s="14"/>
      <c r="B31" s="32" t="s">
        <v>71</v>
      </c>
      <c r="C31" s="18"/>
      <c r="D31" s="15"/>
    </row>
    <row r="32" spans="1:4" ht="30" x14ac:dyDescent="0.25">
      <c r="A32" s="7" t="s">
        <v>122</v>
      </c>
      <c r="B32" s="31" t="s">
        <v>72</v>
      </c>
      <c r="C32" s="278" t="s">
        <v>140</v>
      </c>
      <c r="D32" s="279"/>
    </row>
    <row r="33" spans="1:4" x14ac:dyDescent="0.25">
      <c r="A33" s="7" t="s">
        <v>123</v>
      </c>
      <c r="B33" s="31" t="s">
        <v>73</v>
      </c>
      <c r="C33" s="278" t="s">
        <v>140</v>
      </c>
      <c r="D33" s="279"/>
    </row>
    <row r="34" spans="1:4" x14ac:dyDescent="0.25">
      <c r="A34" s="7" t="s">
        <v>124</v>
      </c>
      <c r="B34" s="31" t="s">
        <v>74</v>
      </c>
      <c r="C34" s="278" t="s">
        <v>140</v>
      </c>
      <c r="D34" s="279"/>
    </row>
    <row r="35" spans="1:4" x14ac:dyDescent="0.25">
      <c r="A35" s="7" t="s">
        <v>125</v>
      </c>
      <c r="B35" s="31" t="s">
        <v>75</v>
      </c>
      <c r="C35" s="278" t="s">
        <v>140</v>
      </c>
      <c r="D35" s="279"/>
    </row>
    <row r="36" spans="1:4" x14ac:dyDescent="0.25">
      <c r="A36" s="7" t="s">
        <v>206</v>
      </c>
      <c r="B36" s="31" t="s">
        <v>76</v>
      </c>
      <c r="C36" s="278" t="s">
        <v>140</v>
      </c>
      <c r="D36" s="279"/>
    </row>
    <row r="37" spans="1:4" ht="30" x14ac:dyDescent="0.25">
      <c r="A37" s="7" t="s">
        <v>126</v>
      </c>
      <c r="B37" s="31" t="s">
        <v>77</v>
      </c>
      <c r="C37" s="278" t="s">
        <v>140</v>
      </c>
      <c r="D37" s="279"/>
    </row>
    <row r="38" spans="1:4" x14ac:dyDescent="0.25">
      <c r="A38" s="7" t="s">
        <v>127</v>
      </c>
      <c r="B38" s="31" t="s">
        <v>80</v>
      </c>
      <c r="C38" s="278" t="s">
        <v>140</v>
      </c>
      <c r="D38" s="279"/>
    </row>
    <row r="39" spans="1:4" x14ac:dyDescent="0.25">
      <c r="A39" s="7" t="s">
        <v>128</v>
      </c>
      <c r="B39" s="31" t="s">
        <v>81</v>
      </c>
      <c r="C39" s="278" t="s">
        <v>140</v>
      </c>
      <c r="D39" s="279"/>
    </row>
    <row r="40" spans="1:4" x14ac:dyDescent="0.25">
      <c r="A40" s="7" t="s">
        <v>129</v>
      </c>
      <c r="B40" s="31" t="s">
        <v>82</v>
      </c>
      <c r="C40" s="278" t="s">
        <v>140</v>
      </c>
      <c r="D40" s="279"/>
    </row>
    <row r="41" spans="1:4" x14ac:dyDescent="0.25">
      <c r="A41" s="7" t="s">
        <v>207</v>
      </c>
      <c r="B41" s="31" t="s">
        <v>83</v>
      </c>
      <c r="C41" s="278" t="s">
        <v>140</v>
      </c>
      <c r="D41" s="279"/>
    </row>
    <row r="42" spans="1:4" x14ac:dyDescent="0.25">
      <c r="A42" s="7" t="s">
        <v>208</v>
      </c>
      <c r="B42" s="92" t="s">
        <v>89</v>
      </c>
      <c r="C42" s="280" t="s">
        <v>204</v>
      </c>
      <c r="D42" s="281"/>
    </row>
    <row r="43" spans="1:4" x14ac:dyDescent="0.25">
      <c r="A43" s="7"/>
      <c r="B43" s="31"/>
      <c r="C43" s="8"/>
      <c r="D43" s="9"/>
    </row>
    <row r="44" spans="1:4" x14ac:dyDescent="0.25">
      <c r="A44" s="79"/>
      <c r="B44" s="80" t="s">
        <v>95</v>
      </c>
      <c r="C44" s="81"/>
      <c r="D44" s="203"/>
    </row>
  </sheetData>
  <sheetProtection algorithmName="SHA-512" hashValue="kVdgf26Tl9Qiv2sSvgpBCjm0oGeVOvXlJYsV2DGy9vwu9W6fjJqO6w+zqwpBRqKA4IY7rflb6cflTfpYCK1FCw==" saltValue="RCi4hEl+ftdHMTTIX7n+Aw==" spinCount="100000" sheet="1" formatCells="0" formatColumns="0" formatRows="0" insertColumns="0" insertRows="0" insertHyperlinks="0" deleteColumns="0" deleteRows="0" sort="0" autoFilter="0" pivotTables="0"/>
  <mergeCells count="13">
    <mergeCell ref="E4:E5"/>
    <mergeCell ref="A1:E1"/>
    <mergeCell ref="C32:D32"/>
    <mergeCell ref="C33:D33"/>
    <mergeCell ref="C34:D34"/>
    <mergeCell ref="C40:D40"/>
    <mergeCell ref="C41:D41"/>
    <mergeCell ref="C42:D42"/>
    <mergeCell ref="C35:D35"/>
    <mergeCell ref="C36:D36"/>
    <mergeCell ref="C37:D37"/>
    <mergeCell ref="C38:D38"/>
    <mergeCell ref="C39:D39"/>
  </mergeCells>
  <phoneticPr fontId="5" type="noConversion"/>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2326E-09A6-4BA6-87B8-95B3F039FBBA}">
  <dimension ref="A1:K42"/>
  <sheetViews>
    <sheetView workbookViewId="0">
      <selection activeCell="D4" sqref="D4"/>
    </sheetView>
  </sheetViews>
  <sheetFormatPr defaultRowHeight="15" x14ac:dyDescent="0.25"/>
  <cols>
    <col min="1" max="1" width="4.85546875" style="2" customWidth="1"/>
    <col min="2" max="2" width="41.5703125" style="5" customWidth="1"/>
    <col min="3" max="3" width="43.5703125" style="1" customWidth="1"/>
    <col min="4" max="4" width="46.28515625" customWidth="1"/>
    <col min="5" max="5" width="33.42578125" customWidth="1"/>
  </cols>
  <sheetData>
    <row r="1" spans="1:11" ht="45" customHeight="1" x14ac:dyDescent="0.25">
      <c r="A1" s="282" t="s">
        <v>177</v>
      </c>
      <c r="B1" s="283"/>
      <c r="C1" s="283"/>
      <c r="D1" s="283"/>
      <c r="E1" s="283"/>
      <c r="F1" s="4"/>
      <c r="G1" s="4"/>
      <c r="H1" s="4"/>
      <c r="I1" s="4"/>
      <c r="J1" s="4"/>
      <c r="K1" s="4"/>
    </row>
    <row r="2" spans="1:11" ht="16.5" customHeight="1" x14ac:dyDescent="0.25">
      <c r="B2" s="24"/>
      <c r="C2" s="6"/>
      <c r="D2" s="4"/>
      <c r="E2" s="4"/>
      <c r="F2" s="4"/>
      <c r="G2" s="4"/>
      <c r="H2" s="4"/>
      <c r="I2" s="4"/>
      <c r="J2" s="4"/>
      <c r="K2" s="4"/>
    </row>
    <row r="3" spans="1:11" s="2" customFormat="1" ht="16.5" customHeight="1" x14ac:dyDescent="0.25">
      <c r="A3" s="10"/>
      <c r="B3" s="25" t="s">
        <v>35</v>
      </c>
      <c r="C3" s="11" t="s">
        <v>91</v>
      </c>
      <c r="D3" s="65" t="s">
        <v>198</v>
      </c>
      <c r="E3" s="65" t="s">
        <v>199</v>
      </c>
      <c r="F3" s="3"/>
      <c r="G3" s="3"/>
      <c r="H3" s="3"/>
      <c r="I3" s="3"/>
      <c r="J3" s="3"/>
      <c r="K3" s="3"/>
    </row>
    <row r="4" spans="1:11" x14ac:dyDescent="0.25">
      <c r="A4" s="14" t="s">
        <v>96</v>
      </c>
      <c r="B4" s="26" t="s">
        <v>42</v>
      </c>
      <c r="C4" s="19" t="s">
        <v>43</v>
      </c>
      <c r="D4" s="201"/>
      <c r="E4" s="274"/>
    </row>
    <row r="5" spans="1:11" x14ac:dyDescent="0.25">
      <c r="A5" s="14" t="s">
        <v>97</v>
      </c>
      <c r="B5" s="27" t="s">
        <v>153</v>
      </c>
      <c r="C5" s="16" t="s">
        <v>45</v>
      </c>
      <c r="D5" s="201"/>
      <c r="E5" s="274"/>
    </row>
    <row r="6" spans="1:11" ht="25.5" x14ac:dyDescent="0.25">
      <c r="A6" s="14" t="s">
        <v>98</v>
      </c>
      <c r="B6" s="28" t="s">
        <v>46</v>
      </c>
      <c r="C6" s="33" t="s">
        <v>173</v>
      </c>
      <c r="D6" s="201"/>
    </row>
    <row r="7" spans="1:11" x14ac:dyDescent="0.25">
      <c r="A7" s="14" t="s">
        <v>99</v>
      </c>
      <c r="B7" s="27" t="s">
        <v>48</v>
      </c>
      <c r="C7" s="33" t="s">
        <v>186</v>
      </c>
      <c r="D7" s="201"/>
    </row>
    <row r="8" spans="1:11" x14ac:dyDescent="0.25">
      <c r="A8" s="14" t="s">
        <v>100</v>
      </c>
      <c r="B8" s="28" t="s">
        <v>50</v>
      </c>
      <c r="C8" s="33" t="s">
        <v>160</v>
      </c>
      <c r="D8" s="201"/>
    </row>
    <row r="9" spans="1:11" x14ac:dyDescent="0.25">
      <c r="A9" s="14" t="s">
        <v>101</v>
      </c>
      <c r="B9" s="27" t="s">
        <v>52</v>
      </c>
      <c r="C9" s="16">
        <v>2</v>
      </c>
      <c r="D9" s="201"/>
    </row>
    <row r="10" spans="1:11" x14ac:dyDescent="0.25">
      <c r="A10" s="14" t="s">
        <v>102</v>
      </c>
      <c r="B10" s="28" t="s">
        <v>154</v>
      </c>
      <c r="C10" s="17" t="s">
        <v>174</v>
      </c>
      <c r="D10" s="201"/>
    </row>
    <row r="11" spans="1:11" x14ac:dyDescent="0.25">
      <c r="A11" s="14" t="s">
        <v>103</v>
      </c>
      <c r="B11" s="27" t="s">
        <v>57</v>
      </c>
      <c r="C11" s="16" t="s">
        <v>148</v>
      </c>
      <c r="D11" s="201"/>
    </row>
    <row r="12" spans="1:11" x14ac:dyDescent="0.25">
      <c r="A12" s="14" t="s">
        <v>104</v>
      </c>
      <c r="B12" s="28" t="s">
        <v>155</v>
      </c>
      <c r="C12" s="8" t="s">
        <v>197</v>
      </c>
      <c r="D12" s="197" t="s">
        <v>142</v>
      </c>
    </row>
    <row r="13" spans="1:11" ht="25.5" x14ac:dyDescent="0.25">
      <c r="A13" s="14" t="s">
        <v>105</v>
      </c>
      <c r="B13" s="27" t="s">
        <v>156</v>
      </c>
      <c r="C13" s="8" t="s">
        <v>197</v>
      </c>
      <c r="D13" s="197" t="s">
        <v>142</v>
      </c>
    </row>
    <row r="14" spans="1:11" x14ac:dyDescent="0.25">
      <c r="A14" s="14" t="s">
        <v>106</v>
      </c>
      <c r="B14" s="28" t="s">
        <v>79</v>
      </c>
      <c r="C14" s="8" t="s">
        <v>197</v>
      </c>
      <c r="D14" s="197" t="s">
        <v>142</v>
      </c>
    </row>
    <row r="15" spans="1:11" x14ac:dyDescent="0.25">
      <c r="A15" s="14" t="s">
        <v>107</v>
      </c>
      <c r="B15" s="27" t="s">
        <v>157</v>
      </c>
      <c r="C15" s="16" t="s">
        <v>149</v>
      </c>
      <c r="D15" s="201"/>
    </row>
    <row r="16" spans="1:11" ht="25.5" x14ac:dyDescent="0.25">
      <c r="A16" s="14" t="s">
        <v>108</v>
      </c>
      <c r="B16" s="28" t="s">
        <v>61</v>
      </c>
      <c r="C16" s="17" t="s">
        <v>150</v>
      </c>
      <c r="D16" s="201"/>
    </row>
    <row r="17" spans="1:4" x14ac:dyDescent="0.25">
      <c r="A17" s="14" t="s">
        <v>109</v>
      </c>
      <c r="B17" s="27" t="s">
        <v>63</v>
      </c>
      <c r="C17" s="16" t="s">
        <v>175</v>
      </c>
      <c r="D17" s="201"/>
    </row>
    <row r="18" spans="1:4" x14ac:dyDescent="0.25">
      <c r="A18" s="14" t="s">
        <v>110</v>
      </c>
      <c r="B18" s="28" t="s">
        <v>65</v>
      </c>
      <c r="C18" s="17" t="s">
        <v>176</v>
      </c>
      <c r="D18" s="201"/>
    </row>
    <row r="19" spans="1:4" x14ac:dyDescent="0.25">
      <c r="A19" s="14" t="s">
        <v>111</v>
      </c>
      <c r="B19" s="27" t="s">
        <v>67</v>
      </c>
      <c r="C19" s="16">
        <v>14</v>
      </c>
      <c r="D19" s="201"/>
    </row>
    <row r="20" spans="1:4" x14ac:dyDescent="0.25">
      <c r="A20" s="14" t="s">
        <v>112</v>
      </c>
      <c r="B20" s="22" t="s">
        <v>178</v>
      </c>
      <c r="C20" s="20" t="s">
        <v>179</v>
      </c>
      <c r="D20" s="197" t="s">
        <v>142</v>
      </c>
    </row>
    <row r="21" spans="1:4" x14ac:dyDescent="0.25">
      <c r="A21" s="14" t="s">
        <v>113</v>
      </c>
      <c r="B21" s="23" t="s">
        <v>171</v>
      </c>
      <c r="C21" s="20" t="s">
        <v>179</v>
      </c>
      <c r="D21" s="197" t="s">
        <v>142</v>
      </c>
    </row>
    <row r="22" spans="1:4" ht="90" x14ac:dyDescent="0.25">
      <c r="A22" s="14" t="s">
        <v>114</v>
      </c>
      <c r="B22" s="30" t="s">
        <v>88</v>
      </c>
      <c r="C22" s="18" t="s">
        <v>141</v>
      </c>
      <c r="D22" s="197" t="s">
        <v>142</v>
      </c>
    </row>
    <row r="23" spans="1:4" x14ac:dyDescent="0.25">
      <c r="A23" s="14" t="s">
        <v>115</v>
      </c>
      <c r="B23" s="31" t="s">
        <v>90</v>
      </c>
      <c r="C23" s="8" t="s">
        <v>200</v>
      </c>
      <c r="D23" s="202"/>
    </row>
    <row r="24" spans="1:4" x14ac:dyDescent="0.25">
      <c r="A24" s="14" t="s">
        <v>116</v>
      </c>
      <c r="B24" s="31" t="s">
        <v>92</v>
      </c>
      <c r="C24" s="8" t="s">
        <v>197</v>
      </c>
      <c r="D24" s="197" t="s">
        <v>142</v>
      </c>
    </row>
    <row r="25" spans="1:4" x14ac:dyDescent="0.25">
      <c r="A25" s="14" t="s">
        <v>117</v>
      </c>
      <c r="B25" s="31" t="s">
        <v>93</v>
      </c>
      <c r="C25" s="8" t="s">
        <v>197</v>
      </c>
      <c r="D25" s="197" t="s">
        <v>142</v>
      </c>
    </row>
    <row r="26" spans="1:4" x14ac:dyDescent="0.25">
      <c r="A26" s="14" t="s">
        <v>118</v>
      </c>
      <c r="B26" s="31" t="s">
        <v>172</v>
      </c>
      <c r="C26" s="8" t="s">
        <v>197</v>
      </c>
      <c r="D26" s="197" t="s">
        <v>142</v>
      </c>
    </row>
    <row r="27" spans="1:4" x14ac:dyDescent="0.25">
      <c r="A27" s="14" t="s">
        <v>119</v>
      </c>
      <c r="B27" s="31" t="s">
        <v>94</v>
      </c>
      <c r="C27" s="8" t="s">
        <v>197</v>
      </c>
      <c r="D27" s="197" t="s">
        <v>142</v>
      </c>
    </row>
    <row r="28" spans="1:4" x14ac:dyDescent="0.25">
      <c r="A28" s="14"/>
      <c r="B28" s="82"/>
      <c r="C28" s="83"/>
      <c r="D28" s="85"/>
    </row>
    <row r="29" spans="1:4" x14ac:dyDescent="0.25">
      <c r="A29" s="14"/>
      <c r="B29" s="29" t="s">
        <v>71</v>
      </c>
      <c r="C29" s="21"/>
      <c r="D29" s="84"/>
    </row>
    <row r="30" spans="1:4" ht="25.5" x14ac:dyDescent="0.25">
      <c r="A30" s="14" t="s">
        <v>120</v>
      </c>
      <c r="B30" s="22" t="s">
        <v>180</v>
      </c>
      <c r="C30" s="284" t="s">
        <v>140</v>
      </c>
      <c r="D30" s="285"/>
    </row>
    <row r="31" spans="1:4" x14ac:dyDescent="0.25">
      <c r="A31" s="14" t="s">
        <v>121</v>
      </c>
      <c r="B31" s="23" t="s">
        <v>73</v>
      </c>
      <c r="C31" s="284" t="s">
        <v>140</v>
      </c>
      <c r="D31" s="285"/>
    </row>
    <row r="32" spans="1:4" x14ac:dyDescent="0.25">
      <c r="A32" s="14" t="s">
        <v>122</v>
      </c>
      <c r="B32" s="23" t="s">
        <v>181</v>
      </c>
      <c r="C32" s="284" t="s">
        <v>140</v>
      </c>
      <c r="D32" s="285"/>
    </row>
    <row r="33" spans="1:4" x14ac:dyDescent="0.25">
      <c r="A33" s="14" t="s">
        <v>123</v>
      </c>
      <c r="B33" s="22" t="s">
        <v>182</v>
      </c>
      <c r="C33" s="284" t="s">
        <v>140</v>
      </c>
      <c r="D33" s="285"/>
    </row>
    <row r="34" spans="1:4" x14ac:dyDescent="0.25">
      <c r="A34" s="14" t="s">
        <v>124</v>
      </c>
      <c r="B34" s="23" t="s">
        <v>81</v>
      </c>
      <c r="C34" s="284" t="s">
        <v>140</v>
      </c>
      <c r="D34" s="285"/>
    </row>
    <row r="35" spans="1:4" x14ac:dyDescent="0.25">
      <c r="A35" s="14" t="s">
        <v>125</v>
      </c>
      <c r="B35" s="22" t="s">
        <v>183</v>
      </c>
      <c r="C35" s="284" t="s">
        <v>140</v>
      </c>
      <c r="D35" s="285"/>
    </row>
    <row r="36" spans="1:4" x14ac:dyDescent="0.25">
      <c r="A36" s="14" t="s">
        <v>206</v>
      </c>
      <c r="B36" s="23" t="s">
        <v>184</v>
      </c>
      <c r="C36" s="284" t="s">
        <v>140</v>
      </c>
      <c r="D36" s="285"/>
    </row>
    <row r="37" spans="1:4" x14ac:dyDescent="0.25">
      <c r="A37" s="14" t="s">
        <v>126</v>
      </c>
      <c r="B37" s="22" t="s">
        <v>185</v>
      </c>
      <c r="C37" s="284" t="s">
        <v>140</v>
      </c>
      <c r="D37" s="285"/>
    </row>
    <row r="38" spans="1:4" x14ac:dyDescent="0.25">
      <c r="A38" s="14" t="s">
        <v>127</v>
      </c>
      <c r="B38" s="22" t="s">
        <v>84</v>
      </c>
      <c r="C38" s="284" t="s">
        <v>140</v>
      </c>
      <c r="D38" s="285"/>
    </row>
    <row r="39" spans="1:4" x14ac:dyDescent="0.25">
      <c r="A39" s="14" t="s">
        <v>128</v>
      </c>
      <c r="B39" s="23" t="s">
        <v>86</v>
      </c>
      <c r="C39" s="284" t="s">
        <v>140</v>
      </c>
      <c r="D39" s="285"/>
    </row>
    <row r="40" spans="1:4" x14ac:dyDescent="0.25">
      <c r="A40" s="14" t="s">
        <v>129</v>
      </c>
      <c r="B40" s="92" t="s">
        <v>89</v>
      </c>
      <c r="C40" s="286" t="s">
        <v>204</v>
      </c>
      <c r="D40" s="287"/>
    </row>
    <row r="41" spans="1:4" x14ac:dyDescent="0.25">
      <c r="A41" s="7"/>
      <c r="B41" s="31"/>
      <c r="C41" s="13"/>
      <c r="D41" s="12"/>
    </row>
    <row r="42" spans="1:4" x14ac:dyDescent="0.25">
      <c r="A42" s="79"/>
      <c r="B42" s="80" t="s">
        <v>95</v>
      </c>
      <c r="C42" s="81"/>
      <c r="D42" s="203"/>
    </row>
  </sheetData>
  <sheetProtection algorithmName="SHA-512" hashValue="WiHSLQfrGM7N6BXy4ng78MyR9fxWVuKe1OSpIGnXtuenzohLkFuY+56iPXYuAupgFvC9jDW/TVLoReHqosuSzg==" saltValue="MIqmn3tawvm1VIHYCHsWBw==" spinCount="100000" sheet="1" formatCells="0" formatColumns="0" formatRows="0" insertColumns="0" insertRows="0" insertHyperlinks="0" deleteColumns="0" deleteRows="0" sort="0" autoFilter="0" pivotTables="0"/>
  <mergeCells count="13">
    <mergeCell ref="A1:E1"/>
    <mergeCell ref="E4:E5"/>
    <mergeCell ref="C30:D30"/>
    <mergeCell ref="C31:D31"/>
    <mergeCell ref="C32:D32"/>
    <mergeCell ref="C38:D38"/>
    <mergeCell ref="C39:D39"/>
    <mergeCell ref="C40:D40"/>
    <mergeCell ref="C33:D33"/>
    <mergeCell ref="C34:D34"/>
    <mergeCell ref="C35:D35"/>
    <mergeCell ref="C36:D36"/>
    <mergeCell ref="C37:D37"/>
  </mergeCells>
  <phoneticPr fontId="5" type="noConversion"/>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1A3D8-7965-4A66-A81A-17B8F9B777A9}">
  <dimension ref="A1:K44"/>
  <sheetViews>
    <sheetView zoomScaleNormal="100" workbookViewId="0">
      <selection activeCell="D4" sqref="D4"/>
    </sheetView>
  </sheetViews>
  <sheetFormatPr defaultRowHeight="15" x14ac:dyDescent="0.25"/>
  <cols>
    <col min="1" max="1" width="4.85546875" style="2" customWidth="1"/>
    <col min="2" max="2" width="41.5703125" style="5" customWidth="1"/>
    <col min="3" max="3" width="43.5703125" style="1" customWidth="1"/>
    <col min="4" max="4" width="45.85546875" customWidth="1"/>
    <col min="5" max="5" width="33.5703125" customWidth="1"/>
  </cols>
  <sheetData>
    <row r="1" spans="1:11" ht="45" customHeight="1" x14ac:dyDescent="0.25">
      <c r="A1" s="282" t="s">
        <v>187</v>
      </c>
      <c r="B1" s="283"/>
      <c r="C1" s="283"/>
      <c r="D1" s="283"/>
      <c r="E1" s="283"/>
      <c r="F1" s="4"/>
      <c r="G1" s="4"/>
      <c r="H1" s="4"/>
      <c r="I1" s="4"/>
      <c r="J1" s="4"/>
      <c r="K1" s="4"/>
    </row>
    <row r="2" spans="1:11" ht="16.5" customHeight="1" x14ac:dyDescent="0.25">
      <c r="B2" s="24"/>
      <c r="C2" s="36"/>
      <c r="D2" s="4"/>
      <c r="E2" s="4"/>
      <c r="F2" s="4"/>
      <c r="G2" s="4"/>
      <c r="H2" s="4"/>
      <c r="I2" s="4"/>
      <c r="J2" s="4"/>
      <c r="K2" s="4"/>
    </row>
    <row r="3" spans="1:11" s="2" customFormat="1" ht="16.5" customHeight="1" x14ac:dyDescent="0.25">
      <c r="A3" s="10"/>
      <c r="B3" s="25" t="s">
        <v>35</v>
      </c>
      <c r="C3" s="37" t="s">
        <v>91</v>
      </c>
      <c r="D3" s="65" t="s">
        <v>198</v>
      </c>
      <c r="E3" s="65" t="s">
        <v>199</v>
      </c>
      <c r="F3" s="3"/>
      <c r="G3" s="3"/>
      <c r="H3" s="3"/>
      <c r="I3" s="3"/>
      <c r="J3" s="3"/>
      <c r="K3" s="3"/>
    </row>
    <row r="4" spans="1:11" x14ac:dyDescent="0.25">
      <c r="A4" s="14" t="s">
        <v>96</v>
      </c>
      <c r="B4" s="26" t="s">
        <v>42</v>
      </c>
      <c r="C4" s="19" t="s">
        <v>43</v>
      </c>
      <c r="D4" s="201"/>
      <c r="E4" s="274"/>
    </row>
    <row r="5" spans="1:11" x14ac:dyDescent="0.25">
      <c r="A5" s="14" t="s">
        <v>97</v>
      </c>
      <c r="B5" s="34" t="s">
        <v>44</v>
      </c>
      <c r="C5" s="27" t="s">
        <v>45</v>
      </c>
      <c r="D5" s="201"/>
      <c r="E5" s="274"/>
    </row>
    <row r="6" spans="1:11" ht="25.5" x14ac:dyDescent="0.25">
      <c r="A6" s="14" t="s">
        <v>98</v>
      </c>
      <c r="B6" s="35" t="s">
        <v>166</v>
      </c>
      <c r="C6" s="28" t="s">
        <v>47</v>
      </c>
      <c r="D6" s="201"/>
    </row>
    <row r="7" spans="1:11" x14ac:dyDescent="0.25">
      <c r="A7" s="14" t="s">
        <v>99</v>
      </c>
      <c r="B7" s="34" t="s">
        <v>48</v>
      </c>
      <c r="C7" s="27" t="s">
        <v>49</v>
      </c>
      <c r="D7" s="201"/>
    </row>
    <row r="8" spans="1:11" x14ac:dyDescent="0.25">
      <c r="A8" s="14" t="s">
        <v>100</v>
      </c>
      <c r="B8" s="35" t="s">
        <v>50</v>
      </c>
      <c r="C8" s="28" t="s">
        <v>160</v>
      </c>
      <c r="D8" s="201"/>
    </row>
    <row r="9" spans="1:11" x14ac:dyDescent="0.25">
      <c r="A9" s="14" t="s">
        <v>101</v>
      </c>
      <c r="B9" s="34" t="s">
        <v>52</v>
      </c>
      <c r="C9" s="27">
        <v>2</v>
      </c>
      <c r="D9" s="201"/>
    </row>
    <row r="10" spans="1:11" x14ac:dyDescent="0.25">
      <c r="A10" s="14" t="s">
        <v>102</v>
      </c>
      <c r="B10" s="34" t="s">
        <v>53</v>
      </c>
      <c r="C10" s="27" t="s">
        <v>54</v>
      </c>
      <c r="D10" s="201"/>
    </row>
    <row r="11" spans="1:11" x14ac:dyDescent="0.25">
      <c r="A11" s="14" t="s">
        <v>103</v>
      </c>
      <c r="B11" s="35" t="s">
        <v>55</v>
      </c>
      <c r="C11" s="28" t="s">
        <v>56</v>
      </c>
      <c r="D11" s="201"/>
    </row>
    <row r="12" spans="1:11" x14ac:dyDescent="0.25">
      <c r="A12" s="14" t="s">
        <v>104</v>
      </c>
      <c r="B12" s="34" t="s">
        <v>57</v>
      </c>
      <c r="C12" s="27" t="s">
        <v>148</v>
      </c>
      <c r="D12" s="201"/>
    </row>
    <row r="13" spans="1:11" x14ac:dyDescent="0.25">
      <c r="A13" s="14" t="s">
        <v>105</v>
      </c>
      <c r="B13" s="35" t="s">
        <v>59</v>
      </c>
      <c r="C13" s="28" t="s">
        <v>60</v>
      </c>
      <c r="D13" s="201"/>
    </row>
    <row r="14" spans="1:11" ht="25.5" x14ac:dyDescent="0.25">
      <c r="A14" s="14" t="s">
        <v>106</v>
      </c>
      <c r="B14" s="34" t="s">
        <v>61</v>
      </c>
      <c r="C14" s="27" t="s">
        <v>167</v>
      </c>
      <c r="D14" s="201"/>
    </row>
    <row r="15" spans="1:11" x14ac:dyDescent="0.25">
      <c r="A15" s="14" t="s">
        <v>107</v>
      </c>
      <c r="B15" s="35" t="s">
        <v>63</v>
      </c>
      <c r="C15" s="28" t="s">
        <v>188</v>
      </c>
      <c r="D15" s="201"/>
    </row>
    <row r="16" spans="1:11" x14ac:dyDescent="0.25">
      <c r="A16" s="14" t="s">
        <v>108</v>
      </c>
      <c r="B16" s="34" t="s">
        <v>65</v>
      </c>
      <c r="C16" s="27" t="s">
        <v>189</v>
      </c>
      <c r="D16" s="201"/>
    </row>
    <row r="17" spans="1:4" x14ac:dyDescent="0.25">
      <c r="A17" s="14" t="s">
        <v>109</v>
      </c>
      <c r="B17" s="35" t="s">
        <v>67</v>
      </c>
      <c r="C17" s="28">
        <v>16</v>
      </c>
      <c r="D17" s="201"/>
    </row>
    <row r="18" spans="1:4" x14ac:dyDescent="0.25">
      <c r="A18" s="14" t="s">
        <v>110</v>
      </c>
      <c r="B18" s="34" t="s">
        <v>68</v>
      </c>
      <c r="C18" s="27" t="s">
        <v>170</v>
      </c>
      <c r="D18" s="201"/>
    </row>
    <row r="19" spans="1:4" x14ac:dyDescent="0.25">
      <c r="A19" s="14" t="s">
        <v>111</v>
      </c>
      <c r="B19" s="35" t="s">
        <v>70</v>
      </c>
      <c r="C19" s="8" t="s">
        <v>141</v>
      </c>
      <c r="D19" s="197" t="s">
        <v>142</v>
      </c>
    </row>
    <row r="20" spans="1:4" ht="30" x14ac:dyDescent="0.25">
      <c r="A20" s="14" t="s">
        <v>112</v>
      </c>
      <c r="B20" s="31" t="s">
        <v>78</v>
      </c>
      <c r="C20" s="8" t="s">
        <v>141</v>
      </c>
      <c r="D20" s="197" t="s">
        <v>142</v>
      </c>
    </row>
    <row r="21" spans="1:4" x14ac:dyDescent="0.25">
      <c r="A21" s="14" t="s">
        <v>113</v>
      </c>
      <c r="B21" s="31" t="s">
        <v>79</v>
      </c>
      <c r="C21" s="8" t="s">
        <v>141</v>
      </c>
      <c r="D21" s="197" t="s">
        <v>142</v>
      </c>
    </row>
    <row r="22" spans="1:4" ht="30" x14ac:dyDescent="0.25">
      <c r="A22" s="14" t="s">
        <v>114</v>
      </c>
      <c r="B22" s="31" t="s">
        <v>84</v>
      </c>
      <c r="C22" s="8" t="s">
        <v>85</v>
      </c>
      <c r="D22" s="202"/>
    </row>
    <row r="23" spans="1:4" x14ac:dyDescent="0.25">
      <c r="A23" s="14" t="s">
        <v>115</v>
      </c>
      <c r="B23" s="31" t="s">
        <v>86</v>
      </c>
      <c r="C23" s="8" t="s">
        <v>87</v>
      </c>
      <c r="D23" s="202"/>
    </row>
    <row r="24" spans="1:4" x14ac:dyDescent="0.25">
      <c r="A24" s="14" t="s">
        <v>116</v>
      </c>
      <c r="B24" s="27" t="s">
        <v>171</v>
      </c>
      <c r="C24" s="8" t="s">
        <v>141</v>
      </c>
      <c r="D24" s="197" t="s">
        <v>142</v>
      </c>
    </row>
    <row r="25" spans="1:4" ht="90" x14ac:dyDescent="0.25">
      <c r="A25" s="14" t="s">
        <v>117</v>
      </c>
      <c r="B25" s="31" t="s">
        <v>88</v>
      </c>
      <c r="C25" s="8" t="s">
        <v>141</v>
      </c>
      <c r="D25" s="197" t="s">
        <v>142</v>
      </c>
    </row>
    <row r="26" spans="1:4" x14ac:dyDescent="0.25">
      <c r="A26" s="14" t="s">
        <v>118</v>
      </c>
      <c r="B26" s="31" t="s">
        <v>90</v>
      </c>
      <c r="C26" s="8" t="s">
        <v>200</v>
      </c>
      <c r="D26" s="202"/>
    </row>
    <row r="27" spans="1:4" x14ac:dyDescent="0.25">
      <c r="A27" s="14" t="s">
        <v>119</v>
      </c>
      <c r="B27" s="31" t="s">
        <v>92</v>
      </c>
      <c r="C27" s="8" t="s">
        <v>197</v>
      </c>
      <c r="D27" s="197" t="s">
        <v>142</v>
      </c>
    </row>
    <row r="28" spans="1:4" x14ac:dyDescent="0.25">
      <c r="A28" s="14" t="s">
        <v>120</v>
      </c>
      <c r="B28" s="31" t="s">
        <v>93</v>
      </c>
      <c r="C28" s="8" t="s">
        <v>197</v>
      </c>
      <c r="D28" s="197" t="s">
        <v>142</v>
      </c>
    </row>
    <row r="29" spans="1:4" x14ac:dyDescent="0.25">
      <c r="A29" s="14" t="s">
        <v>121</v>
      </c>
      <c r="B29" s="31" t="s">
        <v>94</v>
      </c>
      <c r="C29" s="8" t="s">
        <v>197</v>
      </c>
      <c r="D29" s="197" t="s">
        <v>142</v>
      </c>
    </row>
    <row r="30" spans="1:4" x14ac:dyDescent="0.25">
      <c r="A30" s="86"/>
      <c r="B30" s="87"/>
      <c r="C30" s="88"/>
      <c r="D30" s="78"/>
    </row>
    <row r="31" spans="1:4" x14ac:dyDescent="0.25">
      <c r="A31" s="14"/>
      <c r="B31" s="32" t="s">
        <v>71</v>
      </c>
      <c r="C31" s="18"/>
      <c r="D31" s="15"/>
    </row>
    <row r="32" spans="1:4" ht="30" x14ac:dyDescent="0.25">
      <c r="A32" s="7" t="s">
        <v>122</v>
      </c>
      <c r="B32" s="31" t="s">
        <v>72</v>
      </c>
      <c r="C32" s="278" t="s">
        <v>140</v>
      </c>
      <c r="D32" s="279"/>
    </row>
    <row r="33" spans="1:4" x14ac:dyDescent="0.25">
      <c r="A33" s="7" t="s">
        <v>123</v>
      </c>
      <c r="B33" s="31" t="s">
        <v>73</v>
      </c>
      <c r="C33" s="278" t="s">
        <v>140</v>
      </c>
      <c r="D33" s="279"/>
    </row>
    <row r="34" spans="1:4" x14ac:dyDescent="0.25">
      <c r="A34" s="7" t="s">
        <v>124</v>
      </c>
      <c r="B34" s="31" t="s">
        <v>74</v>
      </c>
      <c r="C34" s="278" t="s">
        <v>140</v>
      </c>
      <c r="D34" s="279"/>
    </row>
    <row r="35" spans="1:4" x14ac:dyDescent="0.25">
      <c r="A35" s="7" t="s">
        <v>125</v>
      </c>
      <c r="B35" s="31" t="s">
        <v>75</v>
      </c>
      <c r="C35" s="278" t="s">
        <v>140</v>
      </c>
      <c r="D35" s="279"/>
    </row>
    <row r="36" spans="1:4" x14ac:dyDescent="0.25">
      <c r="A36" s="7" t="s">
        <v>206</v>
      </c>
      <c r="B36" s="31" t="s">
        <v>76</v>
      </c>
      <c r="C36" s="278" t="s">
        <v>140</v>
      </c>
      <c r="D36" s="279"/>
    </row>
    <row r="37" spans="1:4" ht="30" x14ac:dyDescent="0.25">
      <c r="A37" s="7" t="s">
        <v>126</v>
      </c>
      <c r="B37" s="31" t="s">
        <v>77</v>
      </c>
      <c r="C37" s="278" t="s">
        <v>140</v>
      </c>
      <c r="D37" s="279"/>
    </row>
    <row r="38" spans="1:4" x14ac:dyDescent="0.25">
      <c r="A38" s="7" t="s">
        <v>127</v>
      </c>
      <c r="B38" s="31" t="s">
        <v>80</v>
      </c>
      <c r="C38" s="278" t="s">
        <v>140</v>
      </c>
      <c r="D38" s="279"/>
    </row>
    <row r="39" spans="1:4" x14ac:dyDescent="0.25">
      <c r="A39" s="7" t="s">
        <v>128</v>
      </c>
      <c r="B39" s="31" t="s">
        <v>81</v>
      </c>
      <c r="C39" s="278" t="s">
        <v>140</v>
      </c>
      <c r="D39" s="279"/>
    </row>
    <row r="40" spans="1:4" x14ac:dyDescent="0.25">
      <c r="A40" s="7" t="s">
        <v>129</v>
      </c>
      <c r="B40" s="31" t="s">
        <v>82</v>
      </c>
      <c r="C40" s="278" t="s">
        <v>140</v>
      </c>
      <c r="D40" s="279"/>
    </row>
    <row r="41" spans="1:4" x14ac:dyDescent="0.25">
      <c r="A41" s="7" t="s">
        <v>207</v>
      </c>
      <c r="B41" s="31" t="s">
        <v>83</v>
      </c>
      <c r="C41" s="278" t="s">
        <v>140</v>
      </c>
      <c r="D41" s="279"/>
    </row>
    <row r="42" spans="1:4" x14ac:dyDescent="0.25">
      <c r="A42" s="7" t="s">
        <v>208</v>
      </c>
      <c r="B42" s="92" t="s">
        <v>89</v>
      </c>
      <c r="C42" s="280" t="s">
        <v>204</v>
      </c>
      <c r="D42" s="281"/>
    </row>
    <row r="43" spans="1:4" x14ac:dyDescent="0.25">
      <c r="A43" s="7"/>
      <c r="B43" s="31"/>
      <c r="C43" s="8"/>
      <c r="D43" s="9"/>
    </row>
    <row r="44" spans="1:4" x14ac:dyDescent="0.25">
      <c r="A44" s="79"/>
      <c r="B44" s="80" t="s">
        <v>95</v>
      </c>
      <c r="C44" s="81"/>
      <c r="D44" s="203"/>
    </row>
  </sheetData>
  <sheetProtection algorithmName="SHA-512" hashValue="3BNtTV3b8w3L7Y4wgiLGV8ElIskRjpaGvW+017hTp5qmLX7xa/aztpHa2yOda/8Ed3yPc7tsLCcTwp2LTBY20Q==" saltValue="Siwx1uZXGtmkZw19PZeoig==" spinCount="100000" sheet="1" formatCells="0" formatColumns="0" formatRows="0" insertColumns="0" insertRows="0" insertHyperlinks="0" deleteColumns="0" deleteRows="0" sort="0" autoFilter="0" pivotTables="0"/>
  <mergeCells count="13">
    <mergeCell ref="E4:E5"/>
    <mergeCell ref="A1:E1"/>
    <mergeCell ref="C32:D32"/>
    <mergeCell ref="C33:D33"/>
    <mergeCell ref="C34:D34"/>
    <mergeCell ref="C40:D40"/>
    <mergeCell ref="C41:D41"/>
    <mergeCell ref="C42:D42"/>
    <mergeCell ref="C35:D35"/>
    <mergeCell ref="C36:D36"/>
    <mergeCell ref="C37:D37"/>
    <mergeCell ref="C38:D38"/>
    <mergeCell ref="C39:D39"/>
  </mergeCells>
  <phoneticPr fontId="5" type="noConversion"/>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9E1D9-7BED-4D81-B736-9B425B449BEB}">
  <dimension ref="A1:K44"/>
  <sheetViews>
    <sheetView zoomScaleNormal="100" workbookViewId="0">
      <selection activeCell="D4" sqref="D4"/>
    </sheetView>
  </sheetViews>
  <sheetFormatPr defaultRowHeight="15" x14ac:dyDescent="0.25"/>
  <cols>
    <col min="1" max="1" width="4.85546875" style="42" customWidth="1"/>
    <col min="2" max="2" width="41.5703125" style="55" customWidth="1"/>
    <col min="3" max="3" width="43.5703125" style="56" customWidth="1"/>
    <col min="4" max="4" width="46" style="57" customWidth="1"/>
    <col min="5" max="5" width="34.28515625" customWidth="1"/>
  </cols>
  <sheetData>
    <row r="1" spans="1:11" ht="45" customHeight="1" x14ac:dyDescent="0.25">
      <c r="A1" s="272" t="s">
        <v>192</v>
      </c>
      <c r="B1" s="273"/>
      <c r="C1" s="273"/>
      <c r="D1" s="273"/>
      <c r="E1" s="273"/>
      <c r="F1" s="4"/>
      <c r="G1" s="4"/>
      <c r="H1" s="4"/>
      <c r="I1" s="4"/>
      <c r="J1" s="4"/>
      <c r="K1" s="4"/>
    </row>
    <row r="2" spans="1:11" ht="16.5" customHeight="1" x14ac:dyDescent="0.25">
      <c r="B2" s="43"/>
      <c r="C2" s="44"/>
      <c r="D2" s="45"/>
      <c r="E2" s="4"/>
      <c r="F2" s="4"/>
      <c r="G2" s="4"/>
      <c r="H2" s="4"/>
      <c r="I2" s="4"/>
      <c r="J2" s="4"/>
      <c r="K2" s="4"/>
    </row>
    <row r="3" spans="1:11" s="2" customFormat="1" ht="16.5" customHeight="1" x14ac:dyDescent="0.25">
      <c r="A3" s="46"/>
      <c r="B3" s="47" t="s">
        <v>35</v>
      </c>
      <c r="C3" s="48" t="s">
        <v>91</v>
      </c>
      <c r="D3" s="65" t="s">
        <v>198</v>
      </c>
      <c r="E3" s="65" t="s">
        <v>199</v>
      </c>
      <c r="F3" s="3"/>
      <c r="G3" s="3"/>
      <c r="H3" s="3"/>
      <c r="I3" s="3"/>
      <c r="J3" s="3"/>
      <c r="K3" s="3"/>
    </row>
    <row r="4" spans="1:11" x14ac:dyDescent="0.25">
      <c r="A4" s="58" t="s">
        <v>96</v>
      </c>
      <c r="B4" s="50" t="s">
        <v>42</v>
      </c>
      <c r="C4" s="62" t="s">
        <v>43</v>
      </c>
      <c r="D4" s="200"/>
      <c r="E4" s="274"/>
    </row>
    <row r="5" spans="1:11" x14ac:dyDescent="0.25">
      <c r="A5" s="58" t="s">
        <v>97</v>
      </c>
      <c r="B5" s="34" t="s">
        <v>44</v>
      </c>
      <c r="C5" s="27" t="s">
        <v>45</v>
      </c>
      <c r="D5" s="200"/>
      <c r="E5" s="274"/>
    </row>
    <row r="6" spans="1:11" ht="25.5" x14ac:dyDescent="0.25">
      <c r="A6" s="58" t="s">
        <v>98</v>
      </c>
      <c r="B6" s="35" t="s">
        <v>46</v>
      </c>
      <c r="C6" s="28" t="s">
        <v>47</v>
      </c>
      <c r="D6" s="200"/>
    </row>
    <row r="7" spans="1:11" x14ac:dyDescent="0.25">
      <c r="A7" s="58" t="s">
        <v>99</v>
      </c>
      <c r="B7" s="34" t="s">
        <v>48</v>
      </c>
      <c r="C7" s="27" t="s">
        <v>49</v>
      </c>
      <c r="D7" s="200"/>
    </row>
    <row r="8" spans="1:11" x14ac:dyDescent="0.25">
      <c r="A8" s="58" t="s">
        <v>100</v>
      </c>
      <c r="B8" s="35" t="s">
        <v>50</v>
      </c>
      <c r="C8" s="28" t="s">
        <v>160</v>
      </c>
      <c r="D8" s="200"/>
    </row>
    <row r="9" spans="1:11" x14ac:dyDescent="0.25">
      <c r="A9" s="58" t="s">
        <v>101</v>
      </c>
      <c r="B9" s="34" t="s">
        <v>52</v>
      </c>
      <c r="C9" s="27">
        <v>2</v>
      </c>
      <c r="D9" s="200"/>
    </row>
    <row r="10" spans="1:11" x14ac:dyDescent="0.25">
      <c r="A10" s="58" t="s">
        <v>102</v>
      </c>
      <c r="B10" s="34" t="s">
        <v>53</v>
      </c>
      <c r="C10" s="27" t="s">
        <v>54</v>
      </c>
      <c r="D10" s="200"/>
    </row>
    <row r="11" spans="1:11" x14ac:dyDescent="0.25">
      <c r="A11" s="58" t="s">
        <v>103</v>
      </c>
      <c r="B11" s="35" t="s">
        <v>55</v>
      </c>
      <c r="C11" s="28" t="s">
        <v>56</v>
      </c>
      <c r="D11" s="200"/>
    </row>
    <row r="12" spans="1:11" x14ac:dyDescent="0.25">
      <c r="A12" s="58" t="s">
        <v>104</v>
      </c>
      <c r="B12" s="34" t="s">
        <v>57</v>
      </c>
      <c r="C12" s="27" t="s">
        <v>148</v>
      </c>
      <c r="D12" s="200"/>
    </row>
    <row r="13" spans="1:11" x14ac:dyDescent="0.25">
      <c r="A13" s="58" t="s">
        <v>105</v>
      </c>
      <c r="B13" s="35" t="s">
        <v>59</v>
      </c>
      <c r="C13" s="28" t="s">
        <v>60</v>
      </c>
      <c r="D13" s="200"/>
    </row>
    <row r="14" spans="1:11" ht="25.5" x14ac:dyDescent="0.25">
      <c r="A14" s="58" t="s">
        <v>106</v>
      </c>
      <c r="B14" s="34" t="s">
        <v>61</v>
      </c>
      <c r="C14" s="27" t="s">
        <v>62</v>
      </c>
      <c r="D14" s="200"/>
    </row>
    <row r="15" spans="1:11" x14ac:dyDescent="0.25">
      <c r="A15" s="58" t="s">
        <v>107</v>
      </c>
      <c r="B15" s="35" t="s">
        <v>63</v>
      </c>
      <c r="C15" s="28" t="s">
        <v>193</v>
      </c>
      <c r="D15" s="200"/>
    </row>
    <row r="16" spans="1:11" x14ac:dyDescent="0.25">
      <c r="A16" s="58" t="s">
        <v>108</v>
      </c>
      <c r="B16" s="34" t="s">
        <v>65</v>
      </c>
      <c r="C16" s="27" t="s">
        <v>194</v>
      </c>
      <c r="D16" s="200"/>
    </row>
    <row r="17" spans="1:4" x14ac:dyDescent="0.25">
      <c r="A17" s="58" t="s">
        <v>109</v>
      </c>
      <c r="B17" s="35" t="s">
        <v>67</v>
      </c>
      <c r="C17" s="28">
        <v>4</v>
      </c>
      <c r="D17" s="200"/>
    </row>
    <row r="18" spans="1:4" x14ac:dyDescent="0.25">
      <c r="A18" s="58" t="s">
        <v>110</v>
      </c>
      <c r="B18" s="34" t="s">
        <v>68</v>
      </c>
      <c r="C18" s="27" t="s">
        <v>69</v>
      </c>
      <c r="D18" s="200"/>
    </row>
    <row r="19" spans="1:4" ht="26.25" x14ac:dyDescent="0.25">
      <c r="A19" s="58" t="s">
        <v>111</v>
      </c>
      <c r="B19" s="50" t="s">
        <v>78</v>
      </c>
      <c r="C19" s="27" t="s">
        <v>141</v>
      </c>
      <c r="D19" s="197" t="s">
        <v>142</v>
      </c>
    </row>
    <row r="20" spans="1:4" x14ac:dyDescent="0.25">
      <c r="A20" s="58" t="s">
        <v>112</v>
      </c>
      <c r="B20" s="50" t="s">
        <v>79</v>
      </c>
      <c r="C20" s="27" t="s">
        <v>141</v>
      </c>
      <c r="D20" s="197" t="s">
        <v>142</v>
      </c>
    </row>
    <row r="21" spans="1:4" x14ac:dyDescent="0.25">
      <c r="A21" s="58" t="s">
        <v>113</v>
      </c>
      <c r="B21" s="28" t="s">
        <v>171</v>
      </c>
      <c r="C21" s="27" t="s">
        <v>141</v>
      </c>
      <c r="D21" s="197" t="s">
        <v>142</v>
      </c>
    </row>
    <row r="22" spans="1:4" ht="25.5" x14ac:dyDescent="0.25">
      <c r="A22" s="58" t="s">
        <v>114</v>
      </c>
      <c r="B22" s="64" t="s">
        <v>84</v>
      </c>
      <c r="C22" s="60" t="s">
        <v>85</v>
      </c>
      <c r="D22" s="204"/>
    </row>
    <row r="23" spans="1:4" x14ac:dyDescent="0.25">
      <c r="A23" s="58" t="s">
        <v>115</v>
      </c>
      <c r="B23" s="50" t="s">
        <v>86</v>
      </c>
      <c r="C23" s="27" t="s">
        <v>87</v>
      </c>
      <c r="D23" s="204"/>
    </row>
    <row r="24" spans="1:4" ht="64.5" x14ac:dyDescent="0.25">
      <c r="A24" s="58" t="s">
        <v>116</v>
      </c>
      <c r="B24" s="50" t="s">
        <v>88</v>
      </c>
      <c r="C24" s="27" t="s">
        <v>141</v>
      </c>
      <c r="D24" s="197" t="s">
        <v>142</v>
      </c>
    </row>
    <row r="25" spans="1:4" x14ac:dyDescent="0.25">
      <c r="A25" s="58" t="s">
        <v>117</v>
      </c>
      <c r="B25" s="50" t="s">
        <v>90</v>
      </c>
      <c r="C25" s="27" t="s">
        <v>200</v>
      </c>
      <c r="D25" s="204"/>
    </row>
    <row r="26" spans="1:4" x14ac:dyDescent="0.25">
      <c r="A26" s="58" t="s">
        <v>118</v>
      </c>
      <c r="B26" s="50" t="s">
        <v>92</v>
      </c>
      <c r="C26" s="27" t="s">
        <v>141</v>
      </c>
      <c r="D26" s="197" t="s">
        <v>142</v>
      </c>
    </row>
    <row r="27" spans="1:4" x14ac:dyDescent="0.25">
      <c r="A27" s="58" t="s">
        <v>119</v>
      </c>
      <c r="B27" s="50" t="s">
        <v>93</v>
      </c>
      <c r="C27" s="27" t="s">
        <v>141</v>
      </c>
      <c r="D27" s="197" t="s">
        <v>142</v>
      </c>
    </row>
    <row r="28" spans="1:4" x14ac:dyDescent="0.25">
      <c r="A28" s="58" t="s">
        <v>120</v>
      </c>
      <c r="B28" s="50" t="s">
        <v>94</v>
      </c>
      <c r="C28" s="27" t="s">
        <v>141</v>
      </c>
      <c r="D28" s="197" t="s">
        <v>142</v>
      </c>
    </row>
    <row r="29" spans="1:4" x14ac:dyDescent="0.25">
      <c r="A29" s="58"/>
      <c r="B29" s="89"/>
      <c r="C29" s="88"/>
      <c r="D29" s="90"/>
    </row>
    <row r="30" spans="1:4" x14ac:dyDescent="0.25">
      <c r="A30" s="58"/>
      <c r="B30" s="61" t="s">
        <v>71</v>
      </c>
      <c r="C30" s="60"/>
      <c r="D30" s="59"/>
    </row>
    <row r="31" spans="1:4" ht="26.25" x14ac:dyDescent="0.25">
      <c r="A31" s="49" t="s">
        <v>121</v>
      </c>
      <c r="B31" s="50" t="s">
        <v>72</v>
      </c>
      <c r="C31" s="270" t="s">
        <v>190</v>
      </c>
      <c r="D31" s="271"/>
    </row>
    <row r="32" spans="1:4" x14ac:dyDescent="0.25">
      <c r="A32" s="49" t="s">
        <v>122</v>
      </c>
      <c r="B32" s="50" t="s">
        <v>73</v>
      </c>
      <c r="C32" s="270" t="s">
        <v>190</v>
      </c>
      <c r="D32" s="271"/>
    </row>
    <row r="33" spans="1:4" x14ac:dyDescent="0.25">
      <c r="A33" s="49" t="s">
        <v>123</v>
      </c>
      <c r="B33" s="50" t="s">
        <v>74</v>
      </c>
      <c r="C33" s="270" t="s">
        <v>190</v>
      </c>
      <c r="D33" s="271"/>
    </row>
    <row r="34" spans="1:4" x14ac:dyDescent="0.25">
      <c r="A34" s="49" t="s">
        <v>124</v>
      </c>
      <c r="B34" s="50" t="s">
        <v>75</v>
      </c>
      <c r="C34" s="270" t="s">
        <v>190</v>
      </c>
      <c r="D34" s="271"/>
    </row>
    <row r="35" spans="1:4" x14ac:dyDescent="0.25">
      <c r="A35" s="49" t="s">
        <v>125</v>
      </c>
      <c r="B35" s="50" t="s">
        <v>76</v>
      </c>
      <c r="C35" s="270" t="s">
        <v>190</v>
      </c>
      <c r="D35" s="271"/>
    </row>
    <row r="36" spans="1:4" ht="26.25" x14ac:dyDescent="0.25">
      <c r="A36" s="49" t="s">
        <v>206</v>
      </c>
      <c r="B36" s="50" t="s">
        <v>77</v>
      </c>
      <c r="C36" s="270" t="s">
        <v>190</v>
      </c>
      <c r="D36" s="271"/>
    </row>
    <row r="37" spans="1:4" x14ac:dyDescent="0.25">
      <c r="A37" s="49" t="s">
        <v>126</v>
      </c>
      <c r="B37" s="50" t="s">
        <v>80</v>
      </c>
      <c r="C37" s="270" t="s">
        <v>190</v>
      </c>
      <c r="D37" s="271"/>
    </row>
    <row r="38" spans="1:4" x14ac:dyDescent="0.25">
      <c r="A38" s="49" t="s">
        <v>127</v>
      </c>
      <c r="B38" s="50" t="s">
        <v>81</v>
      </c>
      <c r="C38" s="270" t="s">
        <v>190</v>
      </c>
      <c r="D38" s="271"/>
    </row>
    <row r="39" spans="1:4" x14ac:dyDescent="0.25">
      <c r="A39" s="49" t="s">
        <v>128</v>
      </c>
      <c r="B39" s="50" t="s">
        <v>82</v>
      </c>
      <c r="C39" s="270" t="s">
        <v>190</v>
      </c>
      <c r="D39" s="271"/>
    </row>
    <row r="40" spans="1:4" x14ac:dyDescent="0.25">
      <c r="A40" s="49" t="s">
        <v>129</v>
      </c>
      <c r="B40" s="63" t="s">
        <v>83</v>
      </c>
      <c r="C40" s="270" t="s">
        <v>190</v>
      </c>
      <c r="D40" s="271"/>
    </row>
    <row r="41" spans="1:4" x14ac:dyDescent="0.25">
      <c r="A41" s="49" t="s">
        <v>207</v>
      </c>
      <c r="B41" s="27" t="s">
        <v>195</v>
      </c>
      <c r="C41" s="270" t="s">
        <v>190</v>
      </c>
      <c r="D41" s="271"/>
    </row>
    <row r="42" spans="1:4" x14ac:dyDescent="0.25">
      <c r="A42" s="49" t="s">
        <v>208</v>
      </c>
      <c r="B42" s="91" t="s">
        <v>89</v>
      </c>
      <c r="C42" s="268" t="s">
        <v>204</v>
      </c>
      <c r="D42" s="269"/>
    </row>
    <row r="43" spans="1:4" x14ac:dyDescent="0.25">
      <c r="A43" s="49"/>
      <c r="B43" s="50"/>
      <c r="C43" s="52"/>
      <c r="D43" s="53"/>
    </row>
    <row r="44" spans="1:4" x14ac:dyDescent="0.25">
      <c r="A44" s="74"/>
      <c r="B44" s="75" t="s">
        <v>95</v>
      </c>
      <c r="C44" s="76"/>
      <c r="D44" s="199"/>
    </row>
  </sheetData>
  <sheetProtection algorithmName="SHA-512" hashValue="3rFwxcNIZcKqeu4xdb+xHSMmjkqDVOuWmKKJj5YdUMTCV+Xl+4i1QwYT4MPi3f9s5ZURGVIYgzzaaGi6EqF9lw==" saltValue="X/p5ahqxbTHuD+LBmudwGw==" spinCount="100000" sheet="1" formatCells="0" formatColumns="0" formatRows="0" insertColumns="0" insertRows="0" insertHyperlinks="0" deleteColumns="0" deleteRows="0" sort="0" autoFilter="0" pivotTables="0"/>
  <mergeCells count="14">
    <mergeCell ref="E4:E5"/>
    <mergeCell ref="A1:E1"/>
    <mergeCell ref="C31:D31"/>
    <mergeCell ref="C32:D32"/>
    <mergeCell ref="C33:D33"/>
    <mergeCell ref="C34:D34"/>
    <mergeCell ref="C35:D35"/>
    <mergeCell ref="C36:D36"/>
    <mergeCell ref="C42:D42"/>
    <mergeCell ref="C37:D37"/>
    <mergeCell ref="C38:D38"/>
    <mergeCell ref="C39:D39"/>
    <mergeCell ref="C40:D40"/>
    <mergeCell ref="C41:D41"/>
  </mergeCells>
  <phoneticPr fontId="5" type="noConversion"/>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11</vt:i4>
      </vt:variant>
    </vt:vector>
  </HeadingPairs>
  <TitlesOfParts>
    <vt:vector size="20" baseType="lpstr">
      <vt:lpstr>Pokyny k vyplnění</vt:lpstr>
      <vt:lpstr>Celková cena</vt:lpstr>
      <vt:lpstr>Plošina 1</vt:lpstr>
      <vt:lpstr>Plošina 2</vt:lpstr>
      <vt:lpstr>Plošina 3</vt:lpstr>
      <vt:lpstr>Plošina 4</vt:lpstr>
      <vt:lpstr>Plošina 5</vt:lpstr>
      <vt:lpstr>Plošina 6</vt:lpstr>
      <vt:lpstr>Plošina 7</vt:lpstr>
      <vt:lpstr>CenaCelkem</vt:lpstr>
      <vt:lpstr>'Celková cena'!CenaCelkemVypocet</vt:lpstr>
      <vt:lpstr>DPHSni</vt:lpstr>
      <vt:lpstr>DPHZakl</vt:lpstr>
      <vt:lpstr>Mena</vt:lpstr>
      <vt:lpstr>'Celková cena'!SazbaDPH1</vt:lpstr>
      <vt:lpstr>'Celková cena'!SazbaDPH2</vt:lpstr>
      <vt:lpstr>ZakladDPHSni</vt:lpstr>
      <vt:lpstr>'Celková cena'!ZakladDPHSniVypocet</vt:lpstr>
      <vt:lpstr>ZakladDPHZakl</vt:lpstr>
      <vt:lpstr>'Celková cena'!ZakladDPHZaklVypocet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Oksana Součková</dc:creator>
  <cp:lastModifiedBy>Zdeněk Bartl</cp:lastModifiedBy>
  <cp:lastPrinted>2025-05-26T11:21:34Z</cp:lastPrinted>
  <dcterms:created xsi:type="dcterms:W3CDTF">2025-03-19T10:48:34Z</dcterms:created>
  <dcterms:modified xsi:type="dcterms:W3CDTF">2025-06-10T13:17:49Z</dcterms:modified>
</cp:coreProperties>
</file>