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Rozpočty_Tesřík_2024\Prost24001_Mendeleum Lednice\"/>
    </mc:Choice>
  </mc:AlternateContent>
  <xr:revisionPtr revIDLastSave="0" documentId="8_{D8A6F68A-7FB4-4FF6-9E83-65F96F270DE8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01a Pol" sheetId="12" r:id="rId4"/>
    <sheet name="01 01b Pol" sheetId="13" r:id="rId5"/>
    <sheet name="01 02a Pol" sheetId="14" r:id="rId6"/>
    <sheet name="01 02b Pol" sheetId="15" r:id="rId7"/>
    <sheet name="01 03 Pol" sheetId="16" r:id="rId8"/>
    <sheet name="01 04a Pol" sheetId="17" r:id="rId9"/>
    <sheet name="01 04b Pol" sheetId="18" r:id="rId10"/>
    <sheet name="01 05 Pol" sheetId="19" r:id="rId11"/>
    <sheet name="01 06 Pol" sheetId="20" r:id="rId12"/>
    <sheet name="01 07 Pol" sheetId="21" r:id="rId13"/>
    <sheet name="01 08 Pol" sheetId="22" r:id="rId14"/>
    <sheet name="03 12 Pol" sheetId="23" r:id="rId15"/>
  </sheets>
  <externalReferences>
    <externalReference r:id="rId16"/>
  </externalReferences>
  <definedNames>
    <definedName name="CelkemDPHVypocet" localSheetId="1">Stavba!$H$54</definedName>
    <definedName name="CenaCelkem">Stavba!$G$29</definedName>
    <definedName name="CenaCelkemBezDPH">Stavba!$G$28</definedName>
    <definedName name="CenaCelkemVypocet" localSheetId="1">Stavba!$I$54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01a Pol'!$1:$7</definedName>
    <definedName name="_xlnm.Print_Titles" localSheetId="4">'01 01b Pol'!$1:$7</definedName>
    <definedName name="_xlnm.Print_Titles" localSheetId="5">'01 02a Pol'!$1:$7</definedName>
    <definedName name="_xlnm.Print_Titles" localSheetId="6">'01 02b Pol'!$1:$7</definedName>
    <definedName name="_xlnm.Print_Titles" localSheetId="7">'01 03 Pol'!$1:$7</definedName>
    <definedName name="_xlnm.Print_Titles" localSheetId="8">'01 04a Pol'!$1:$7</definedName>
    <definedName name="_xlnm.Print_Titles" localSheetId="9">'01 04b Pol'!$1:$7</definedName>
    <definedName name="_xlnm.Print_Titles" localSheetId="10">'01 05 Pol'!$1:$7</definedName>
    <definedName name="_xlnm.Print_Titles" localSheetId="11">'01 06 Pol'!$1:$7</definedName>
    <definedName name="_xlnm.Print_Titles" localSheetId="12">'01 07 Pol'!$1:$7</definedName>
    <definedName name="_xlnm.Print_Titles" localSheetId="13">'01 08 Pol'!$1:$7</definedName>
    <definedName name="_xlnm.Print_Titles" localSheetId="14">'03 12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01a Pol'!$A$1:$Y$157</definedName>
    <definedName name="_xlnm.Print_Area" localSheetId="4">'01 01b Pol'!$A$1:$Y$96</definedName>
    <definedName name="_xlnm.Print_Area" localSheetId="5">'01 02a Pol'!$A$1:$Y$364</definedName>
    <definedName name="_xlnm.Print_Area" localSheetId="6">'01 02b Pol'!$A$1:$Y$228</definedName>
    <definedName name="_xlnm.Print_Area" localSheetId="7">'01 03 Pol'!$A$1:$Y$208</definedName>
    <definedName name="_xlnm.Print_Area" localSheetId="8">'01 04a Pol'!$A$1:$Y$290</definedName>
    <definedName name="_xlnm.Print_Area" localSheetId="9">'01 04b Pol'!$A$1:$Y$44</definedName>
    <definedName name="_xlnm.Print_Area" localSheetId="10">'01 05 Pol'!$A$1:$Y$70</definedName>
    <definedName name="_xlnm.Print_Area" localSheetId="11">'01 06 Pol'!$A$1:$Y$220</definedName>
    <definedName name="_xlnm.Print_Area" localSheetId="12">'01 07 Pol'!$A$1:$Y$131</definedName>
    <definedName name="_xlnm.Print_Area" localSheetId="13">'01 08 Pol'!$A$1:$Y$44</definedName>
    <definedName name="_xlnm.Print_Area" localSheetId="14">'03 12 Pol'!$A$1:$Y$34</definedName>
    <definedName name="_xlnm.Print_Area" localSheetId="1">Stavba!$A$1:$J$151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Stavba!$F$54</definedName>
    <definedName name="ZakladDPHZakl">Stavba!$G$25</definedName>
    <definedName name="ZakladDPHZaklVypocet" localSheetId="1">Stavba!$G$54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0" i="1" l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24" i="23"/>
  <c r="G9" i="23"/>
  <c r="M9" i="23" s="1"/>
  <c r="I9" i="23"/>
  <c r="I8" i="23" s="1"/>
  <c r="K9" i="23"/>
  <c r="K8" i="23" s="1"/>
  <c r="O9" i="23"/>
  <c r="Q9" i="23"/>
  <c r="Q8" i="23" s="1"/>
  <c r="V9" i="23"/>
  <c r="V8" i="23" s="1"/>
  <c r="G10" i="23"/>
  <c r="I10" i="23"/>
  <c r="K10" i="23"/>
  <c r="M10" i="23"/>
  <c r="O10" i="23"/>
  <c r="Q10" i="23"/>
  <c r="V10" i="23"/>
  <c r="G11" i="23"/>
  <c r="I11" i="23"/>
  <c r="K11" i="23"/>
  <c r="M11" i="23"/>
  <c r="O11" i="23"/>
  <c r="Q11" i="23"/>
  <c r="V11" i="23"/>
  <c r="G12" i="23"/>
  <c r="G8" i="23" s="1"/>
  <c r="I12" i="23"/>
  <c r="K12" i="23"/>
  <c r="O12" i="23"/>
  <c r="O8" i="23" s="1"/>
  <c r="Q12" i="23"/>
  <c r="V12" i="23"/>
  <c r="G14" i="23"/>
  <c r="I14" i="23"/>
  <c r="I13" i="23" s="1"/>
  <c r="K14" i="23"/>
  <c r="K13" i="23" s="1"/>
  <c r="M14" i="23"/>
  <c r="O14" i="23"/>
  <c r="Q14" i="23"/>
  <c r="Q13" i="23" s="1"/>
  <c r="V14" i="23"/>
  <c r="V13" i="23" s="1"/>
  <c r="G15" i="23"/>
  <c r="I15" i="23"/>
  <c r="K15" i="23"/>
  <c r="M15" i="23"/>
  <c r="O15" i="23"/>
  <c r="Q15" i="23"/>
  <c r="V15" i="23"/>
  <c r="G16" i="23"/>
  <c r="G13" i="23" s="1"/>
  <c r="I16" i="23"/>
  <c r="K16" i="23"/>
  <c r="M16" i="23"/>
  <c r="O16" i="23"/>
  <c r="O13" i="23" s="1"/>
  <c r="Q16" i="23"/>
  <c r="V16" i="23"/>
  <c r="G17" i="23"/>
  <c r="M17" i="23" s="1"/>
  <c r="I17" i="23"/>
  <c r="K17" i="23"/>
  <c r="O17" i="23"/>
  <c r="Q17" i="23"/>
  <c r="V17" i="23"/>
  <c r="G18" i="23"/>
  <c r="I18" i="23"/>
  <c r="K18" i="23"/>
  <c r="M18" i="23"/>
  <c r="O18" i="23"/>
  <c r="Q18" i="23"/>
  <c r="V18" i="23"/>
  <c r="G19" i="23"/>
  <c r="I19" i="23"/>
  <c r="K19" i="23"/>
  <c r="M19" i="23"/>
  <c r="O19" i="23"/>
  <c r="Q19" i="23"/>
  <c r="V19" i="23"/>
  <c r="G20" i="23"/>
  <c r="I20" i="23"/>
  <c r="K20" i="23"/>
  <c r="M20" i="23"/>
  <c r="O20" i="23"/>
  <c r="Q20" i="23"/>
  <c r="V20" i="23"/>
  <c r="G21" i="23"/>
  <c r="M21" i="23" s="1"/>
  <c r="I21" i="23"/>
  <c r="K21" i="23"/>
  <c r="O21" i="23"/>
  <c r="Q21" i="23"/>
  <c r="V21" i="23"/>
  <c r="G22" i="23"/>
  <c r="I22" i="23"/>
  <c r="K22" i="23"/>
  <c r="M22" i="23"/>
  <c r="O22" i="23"/>
  <c r="Q22" i="23"/>
  <c r="V22" i="23"/>
  <c r="AE24" i="23"/>
  <c r="G34" i="22"/>
  <c r="G8" i="22"/>
  <c r="O8" i="22"/>
  <c r="G9" i="22"/>
  <c r="M9" i="22" s="1"/>
  <c r="M8" i="22" s="1"/>
  <c r="I9" i="22"/>
  <c r="I8" i="22" s="1"/>
  <c r="K9" i="22"/>
  <c r="K8" i="22" s="1"/>
  <c r="O9" i="22"/>
  <c r="Q9" i="22"/>
  <c r="Q8" i="22" s="1"/>
  <c r="V9" i="22"/>
  <c r="V8" i="22" s="1"/>
  <c r="G11" i="22"/>
  <c r="I11" i="22"/>
  <c r="K11" i="22"/>
  <c r="M11" i="22"/>
  <c r="O11" i="22"/>
  <c r="Q11" i="22"/>
  <c r="V11" i="22"/>
  <c r="G13" i="22"/>
  <c r="I13" i="22"/>
  <c r="K13" i="22"/>
  <c r="M13" i="22"/>
  <c r="O13" i="22"/>
  <c r="Q13" i="22"/>
  <c r="V13" i="22"/>
  <c r="G16" i="22"/>
  <c r="M16" i="22" s="1"/>
  <c r="I16" i="22"/>
  <c r="I15" i="22" s="1"/>
  <c r="K16" i="22"/>
  <c r="K15" i="22" s="1"/>
  <c r="O16" i="22"/>
  <c r="Q16" i="22"/>
  <c r="Q15" i="22" s="1"/>
  <c r="V16" i="22"/>
  <c r="V15" i="22" s="1"/>
  <c r="G18" i="22"/>
  <c r="I18" i="22"/>
  <c r="K18" i="22"/>
  <c r="M18" i="22"/>
  <c r="O18" i="22"/>
  <c r="Q18" i="22"/>
  <c r="V18" i="22"/>
  <c r="G20" i="22"/>
  <c r="I20" i="22"/>
  <c r="K20" i="22"/>
  <c r="M20" i="22"/>
  <c r="O20" i="22"/>
  <c r="Q20" i="22"/>
  <c r="V20" i="22"/>
  <c r="G22" i="22"/>
  <c r="G15" i="22" s="1"/>
  <c r="I22" i="22"/>
  <c r="K22" i="22"/>
  <c r="O22" i="22"/>
  <c r="O15" i="22" s="1"/>
  <c r="Q22" i="22"/>
  <c r="V22" i="22"/>
  <c r="G24" i="22"/>
  <c r="M24" i="22" s="1"/>
  <c r="I24" i="22"/>
  <c r="K24" i="22"/>
  <c r="O24" i="22"/>
  <c r="Q24" i="22"/>
  <c r="V24" i="22"/>
  <c r="K26" i="22"/>
  <c r="V26" i="22"/>
  <c r="G27" i="22"/>
  <c r="G26" i="22" s="1"/>
  <c r="I27" i="22"/>
  <c r="I26" i="22" s="1"/>
  <c r="K27" i="22"/>
  <c r="M27" i="22"/>
  <c r="O27" i="22"/>
  <c r="O26" i="22" s="1"/>
  <c r="Q27" i="22"/>
  <c r="Q26" i="22" s="1"/>
  <c r="V27" i="22"/>
  <c r="G29" i="22"/>
  <c r="M29" i="22" s="1"/>
  <c r="I29" i="22"/>
  <c r="K29" i="22"/>
  <c r="O29" i="22"/>
  <c r="Q29" i="22"/>
  <c r="V29" i="22"/>
  <c r="G31" i="22"/>
  <c r="I31" i="22"/>
  <c r="O31" i="22"/>
  <c r="Q31" i="22"/>
  <c r="G32" i="22"/>
  <c r="M32" i="22" s="1"/>
  <c r="M31" i="22" s="1"/>
  <c r="I32" i="22"/>
  <c r="K32" i="22"/>
  <c r="K31" i="22" s="1"/>
  <c r="O32" i="22"/>
  <c r="Q32" i="22"/>
  <c r="V32" i="22"/>
  <c r="V31" i="22" s="1"/>
  <c r="AE34" i="22"/>
  <c r="G121" i="21"/>
  <c r="G9" i="21"/>
  <c r="M9" i="21" s="1"/>
  <c r="I9" i="21"/>
  <c r="I8" i="21" s="1"/>
  <c r="K9" i="21"/>
  <c r="K8" i="21" s="1"/>
  <c r="O9" i="21"/>
  <c r="Q9" i="21"/>
  <c r="Q8" i="21" s="1"/>
  <c r="V9" i="21"/>
  <c r="V8" i="21" s="1"/>
  <c r="G10" i="21"/>
  <c r="I10" i="21"/>
  <c r="K10" i="21"/>
  <c r="M10" i="21"/>
  <c r="O10" i="21"/>
  <c r="Q10" i="21"/>
  <c r="V10" i="21"/>
  <c r="G11" i="21"/>
  <c r="I11" i="21"/>
  <c r="K11" i="21"/>
  <c r="M11" i="21"/>
  <c r="O11" i="21"/>
  <c r="Q11" i="21"/>
  <c r="V11" i="21"/>
  <c r="G12" i="21"/>
  <c r="G8" i="21" s="1"/>
  <c r="I12" i="21"/>
  <c r="K12" i="21"/>
  <c r="O12" i="21"/>
  <c r="O8" i="21" s="1"/>
  <c r="Q12" i="21"/>
  <c r="V12" i="21"/>
  <c r="G14" i="21"/>
  <c r="M14" i="21" s="1"/>
  <c r="I14" i="21"/>
  <c r="K14" i="21"/>
  <c r="K13" i="21" s="1"/>
  <c r="O14" i="21"/>
  <c r="Q14" i="21"/>
  <c r="V14" i="21"/>
  <c r="V13" i="21" s="1"/>
  <c r="G15" i="21"/>
  <c r="I15" i="21"/>
  <c r="K15" i="21"/>
  <c r="M15" i="21"/>
  <c r="O15" i="21"/>
  <c r="Q15" i="21"/>
  <c r="V15" i="21"/>
  <c r="G16" i="21"/>
  <c r="G13" i="21" s="1"/>
  <c r="I16" i="21"/>
  <c r="K16" i="21"/>
  <c r="O16" i="21"/>
  <c r="O13" i="21" s="1"/>
  <c r="Q16" i="21"/>
  <c r="V16" i="21"/>
  <c r="G17" i="21"/>
  <c r="M17" i="21" s="1"/>
  <c r="I17" i="21"/>
  <c r="I13" i="21" s="1"/>
  <c r="K17" i="21"/>
  <c r="O17" i="21"/>
  <c r="Q17" i="21"/>
  <c r="Q13" i="21" s="1"/>
  <c r="V17" i="21"/>
  <c r="G18" i="21"/>
  <c r="I18" i="21"/>
  <c r="K18" i="21"/>
  <c r="M18" i="21"/>
  <c r="O18" i="21"/>
  <c r="Q18" i="21"/>
  <c r="V18" i="21"/>
  <c r="G19" i="21"/>
  <c r="I19" i="21"/>
  <c r="K19" i="21"/>
  <c r="M19" i="21"/>
  <c r="O19" i="21"/>
  <c r="Q19" i="21"/>
  <c r="V19" i="21"/>
  <c r="G21" i="21"/>
  <c r="M21" i="21" s="1"/>
  <c r="I21" i="21"/>
  <c r="I20" i="21" s="1"/>
  <c r="K21" i="21"/>
  <c r="K20" i="21" s="1"/>
  <c r="O21" i="21"/>
  <c r="Q21" i="21"/>
  <c r="Q20" i="21" s="1"/>
  <c r="V21" i="21"/>
  <c r="V20" i="21" s="1"/>
  <c r="G22" i="21"/>
  <c r="I22" i="21"/>
  <c r="K22" i="21"/>
  <c r="M22" i="21"/>
  <c r="O22" i="21"/>
  <c r="Q22" i="21"/>
  <c r="V22" i="21"/>
  <c r="G23" i="21"/>
  <c r="I23" i="21"/>
  <c r="K23" i="21"/>
  <c r="M23" i="21"/>
  <c r="O23" i="21"/>
  <c r="Q23" i="21"/>
  <c r="V23" i="21"/>
  <c r="G24" i="21"/>
  <c r="G20" i="21" s="1"/>
  <c r="I24" i="21"/>
  <c r="K24" i="21"/>
  <c r="O24" i="21"/>
  <c r="O20" i="21" s="1"/>
  <c r="Q24" i="21"/>
  <c r="V24" i="21"/>
  <c r="G25" i="21"/>
  <c r="M25" i="21" s="1"/>
  <c r="I25" i="21"/>
  <c r="K25" i="21"/>
  <c r="O25" i="21"/>
  <c r="Q25" i="21"/>
  <c r="V25" i="21"/>
  <c r="G26" i="21"/>
  <c r="I26" i="21"/>
  <c r="K26" i="21"/>
  <c r="M26" i="21"/>
  <c r="O26" i="21"/>
  <c r="Q26" i="21"/>
  <c r="V26" i="21"/>
  <c r="G27" i="21"/>
  <c r="I27" i="21"/>
  <c r="K27" i="21"/>
  <c r="M27" i="21"/>
  <c r="O27" i="21"/>
  <c r="Q27" i="21"/>
  <c r="V27" i="21"/>
  <c r="G28" i="21"/>
  <c r="M28" i="21" s="1"/>
  <c r="I28" i="21"/>
  <c r="K28" i="21"/>
  <c r="O28" i="21"/>
  <c r="Q28" i="21"/>
  <c r="V28" i="21"/>
  <c r="G29" i="21"/>
  <c r="M29" i="21" s="1"/>
  <c r="I29" i="21"/>
  <c r="K29" i="21"/>
  <c r="O29" i="21"/>
  <c r="Q29" i="21"/>
  <c r="V29" i="21"/>
  <c r="G30" i="21"/>
  <c r="M30" i="21" s="1"/>
  <c r="I30" i="21"/>
  <c r="K30" i="21"/>
  <c r="O30" i="21"/>
  <c r="Q30" i="21"/>
  <c r="V30" i="21"/>
  <c r="G31" i="21"/>
  <c r="I31" i="21"/>
  <c r="K31" i="21"/>
  <c r="M31" i="21"/>
  <c r="O31" i="21"/>
  <c r="Q31" i="21"/>
  <c r="V31" i="21"/>
  <c r="G32" i="21"/>
  <c r="M32" i="21" s="1"/>
  <c r="I32" i="21"/>
  <c r="K32" i="21"/>
  <c r="O32" i="21"/>
  <c r="Q32" i="21"/>
  <c r="V32" i="21"/>
  <c r="G33" i="21"/>
  <c r="M33" i="21" s="1"/>
  <c r="I33" i="21"/>
  <c r="K33" i="21"/>
  <c r="O33" i="21"/>
  <c r="Q33" i="21"/>
  <c r="V33" i="21"/>
  <c r="G34" i="21"/>
  <c r="M34" i="21" s="1"/>
  <c r="I34" i="21"/>
  <c r="K34" i="21"/>
  <c r="O34" i="21"/>
  <c r="Q34" i="21"/>
  <c r="V34" i="21"/>
  <c r="G35" i="21"/>
  <c r="I35" i="21"/>
  <c r="K35" i="21"/>
  <c r="M35" i="21"/>
  <c r="O35" i="21"/>
  <c r="Q35" i="21"/>
  <c r="V35" i="21"/>
  <c r="G37" i="21"/>
  <c r="M37" i="21" s="1"/>
  <c r="I37" i="21"/>
  <c r="I36" i="21" s="1"/>
  <c r="K37" i="21"/>
  <c r="K36" i="21" s="1"/>
  <c r="O37" i="21"/>
  <c r="Q37" i="21"/>
  <c r="Q36" i="21" s="1"/>
  <c r="V37" i="21"/>
  <c r="V36" i="21" s="1"/>
  <c r="G38" i="21"/>
  <c r="M38" i="21" s="1"/>
  <c r="I38" i="21"/>
  <c r="K38" i="21"/>
  <c r="O38" i="21"/>
  <c r="Q38" i="21"/>
  <c r="V38" i="21"/>
  <c r="G39" i="21"/>
  <c r="I39" i="21"/>
  <c r="K39" i="21"/>
  <c r="M39" i="21"/>
  <c r="O39" i="21"/>
  <c r="Q39" i="21"/>
  <c r="V39" i="21"/>
  <c r="G40" i="21"/>
  <c r="G36" i="21" s="1"/>
  <c r="I40" i="21"/>
  <c r="K40" i="21"/>
  <c r="O40" i="21"/>
  <c r="O36" i="21" s="1"/>
  <c r="Q40" i="21"/>
  <c r="V40" i="21"/>
  <c r="G41" i="21"/>
  <c r="M41" i="21" s="1"/>
  <c r="I41" i="21"/>
  <c r="K41" i="21"/>
  <c r="O41" i="21"/>
  <c r="Q41" i="21"/>
  <c r="V41" i="21"/>
  <c r="G42" i="21"/>
  <c r="M42" i="21" s="1"/>
  <c r="I42" i="21"/>
  <c r="K42" i="21"/>
  <c r="O42" i="21"/>
  <c r="Q42" i="21"/>
  <c r="V42" i="21"/>
  <c r="G44" i="21"/>
  <c r="G43" i="21" s="1"/>
  <c r="I44" i="21"/>
  <c r="I43" i="21" s="1"/>
  <c r="K44" i="21"/>
  <c r="O44" i="21"/>
  <c r="O43" i="21" s="1"/>
  <c r="Q44" i="21"/>
  <c r="Q43" i="21" s="1"/>
  <c r="V44" i="21"/>
  <c r="G45" i="21"/>
  <c r="M45" i="21" s="1"/>
  <c r="I45" i="21"/>
  <c r="K45" i="21"/>
  <c r="K43" i="21" s="1"/>
  <c r="O45" i="21"/>
  <c r="Q45" i="21"/>
  <c r="V45" i="21"/>
  <c r="V43" i="21" s="1"/>
  <c r="G46" i="21"/>
  <c r="I46" i="21"/>
  <c r="K46" i="21"/>
  <c r="M46" i="21"/>
  <c r="O46" i="21"/>
  <c r="Q46" i="21"/>
  <c r="V46" i="21"/>
  <c r="G47" i="21"/>
  <c r="I47" i="21"/>
  <c r="K47" i="21"/>
  <c r="M47" i="21"/>
  <c r="O47" i="21"/>
  <c r="Q47" i="21"/>
  <c r="V47" i="21"/>
  <c r="G48" i="21"/>
  <c r="M48" i="21" s="1"/>
  <c r="I48" i="21"/>
  <c r="K48" i="21"/>
  <c r="O48" i="21"/>
  <c r="Q48" i="21"/>
  <c r="V48" i="21"/>
  <c r="G49" i="21"/>
  <c r="M49" i="21" s="1"/>
  <c r="I49" i="21"/>
  <c r="K49" i="21"/>
  <c r="O49" i="21"/>
  <c r="Q49" i="21"/>
  <c r="V49" i="21"/>
  <c r="G50" i="21"/>
  <c r="I50" i="21"/>
  <c r="K50" i="21"/>
  <c r="M50" i="21"/>
  <c r="O50" i="21"/>
  <c r="Q50" i="21"/>
  <c r="V50" i="21"/>
  <c r="G52" i="21"/>
  <c r="G51" i="21" s="1"/>
  <c r="I52" i="21"/>
  <c r="I51" i="21" s="1"/>
  <c r="K52" i="21"/>
  <c r="K51" i="21" s="1"/>
  <c r="O52" i="21"/>
  <c r="O51" i="21" s="1"/>
  <c r="Q52" i="21"/>
  <c r="Q51" i="21" s="1"/>
  <c r="V52" i="21"/>
  <c r="V51" i="21" s="1"/>
  <c r="I53" i="21"/>
  <c r="Q53" i="21"/>
  <c r="G54" i="21"/>
  <c r="I54" i="21"/>
  <c r="K54" i="21"/>
  <c r="K53" i="21" s="1"/>
  <c r="M54" i="21"/>
  <c r="M53" i="21" s="1"/>
  <c r="O54" i="21"/>
  <c r="Q54" i="21"/>
  <c r="V54" i="21"/>
  <c r="V53" i="21" s="1"/>
  <c r="G55" i="21"/>
  <c r="G53" i="21" s="1"/>
  <c r="I55" i="21"/>
  <c r="K55" i="21"/>
  <c r="M55" i="21"/>
  <c r="O55" i="21"/>
  <c r="O53" i="21" s="1"/>
  <c r="Q55" i="21"/>
  <c r="V55" i="21"/>
  <c r="G57" i="21"/>
  <c r="M57" i="21" s="1"/>
  <c r="I57" i="21"/>
  <c r="I56" i="21" s="1"/>
  <c r="K57" i="21"/>
  <c r="K56" i="21" s="1"/>
  <c r="O57" i="21"/>
  <c r="Q57" i="21"/>
  <c r="Q56" i="21" s="1"/>
  <c r="V57" i="21"/>
  <c r="V56" i="21" s="1"/>
  <c r="G58" i="21"/>
  <c r="I58" i="21"/>
  <c r="K58" i="21"/>
  <c r="M58" i="21"/>
  <c r="O58" i="21"/>
  <c r="Q58" i="21"/>
  <c r="V58" i="21"/>
  <c r="G59" i="21"/>
  <c r="I59" i="21"/>
  <c r="K59" i="21"/>
  <c r="M59" i="21"/>
  <c r="O59" i="21"/>
  <c r="Q59" i="21"/>
  <c r="V59" i="21"/>
  <c r="G60" i="21"/>
  <c r="G56" i="21" s="1"/>
  <c r="I60" i="21"/>
  <c r="K60" i="21"/>
  <c r="O60" i="21"/>
  <c r="O56" i="21" s="1"/>
  <c r="Q60" i="21"/>
  <c r="V60" i="21"/>
  <c r="G61" i="21"/>
  <c r="M61" i="21" s="1"/>
  <c r="I61" i="21"/>
  <c r="K61" i="21"/>
  <c r="O61" i="21"/>
  <c r="Q61" i="21"/>
  <c r="V61" i="21"/>
  <c r="G62" i="21"/>
  <c r="I62" i="21"/>
  <c r="K62" i="21"/>
  <c r="M62" i="21"/>
  <c r="O62" i="21"/>
  <c r="Q62" i="21"/>
  <c r="V62" i="21"/>
  <c r="G63" i="21"/>
  <c r="I63" i="21"/>
  <c r="K63" i="21"/>
  <c r="M63" i="21"/>
  <c r="O63" i="21"/>
  <c r="Q63" i="21"/>
  <c r="V63" i="21"/>
  <c r="G64" i="21"/>
  <c r="M64" i="21" s="1"/>
  <c r="I64" i="21"/>
  <c r="K64" i="21"/>
  <c r="O64" i="21"/>
  <c r="Q64" i="21"/>
  <c r="V64" i="21"/>
  <c r="G65" i="21"/>
  <c r="M65" i="21" s="1"/>
  <c r="I65" i="21"/>
  <c r="K65" i="21"/>
  <c r="O65" i="21"/>
  <c r="Q65" i="21"/>
  <c r="V65" i="21"/>
  <c r="G66" i="21"/>
  <c r="I66" i="21"/>
  <c r="K66" i="21"/>
  <c r="M66" i="21"/>
  <c r="O66" i="21"/>
  <c r="Q66" i="21"/>
  <c r="V66" i="21"/>
  <c r="G67" i="21"/>
  <c r="I67" i="21"/>
  <c r="K67" i="21"/>
  <c r="M67" i="21"/>
  <c r="O67" i="21"/>
  <c r="Q67" i="21"/>
  <c r="V67" i="21"/>
  <c r="G68" i="21"/>
  <c r="M68" i="21" s="1"/>
  <c r="I68" i="21"/>
  <c r="K68" i="21"/>
  <c r="O68" i="21"/>
  <c r="Q68" i="21"/>
  <c r="V68" i="21"/>
  <c r="G69" i="21"/>
  <c r="I69" i="21"/>
  <c r="K69" i="21"/>
  <c r="M69" i="21"/>
  <c r="O69" i="21"/>
  <c r="Q69" i="21"/>
  <c r="V69" i="21"/>
  <c r="G70" i="21"/>
  <c r="I70" i="21"/>
  <c r="K70" i="21"/>
  <c r="M70" i="21"/>
  <c r="O70" i="21"/>
  <c r="Q70" i="21"/>
  <c r="V70" i="21"/>
  <c r="G71" i="21"/>
  <c r="I71" i="21"/>
  <c r="K71" i="21"/>
  <c r="M71" i="21"/>
  <c r="O71" i="21"/>
  <c r="Q71" i="21"/>
  <c r="V71" i="21"/>
  <c r="G72" i="21"/>
  <c r="M72" i="21" s="1"/>
  <c r="I72" i="21"/>
  <c r="K72" i="21"/>
  <c r="O72" i="21"/>
  <c r="Q72" i="21"/>
  <c r="V72" i="21"/>
  <c r="G73" i="21"/>
  <c r="I73" i="21"/>
  <c r="K73" i="21"/>
  <c r="M73" i="21"/>
  <c r="O73" i="21"/>
  <c r="Q73" i="21"/>
  <c r="V73" i="21"/>
  <c r="G74" i="21"/>
  <c r="I74" i="21"/>
  <c r="K74" i="21"/>
  <c r="M74" i="21"/>
  <c r="O74" i="21"/>
  <c r="Q74" i="21"/>
  <c r="V74" i="21"/>
  <c r="G75" i="21"/>
  <c r="I75" i="21"/>
  <c r="K75" i="21"/>
  <c r="M75" i="21"/>
  <c r="O75" i="21"/>
  <c r="Q75" i="21"/>
  <c r="V75" i="21"/>
  <c r="G76" i="21"/>
  <c r="M76" i="21" s="1"/>
  <c r="I76" i="21"/>
  <c r="K76" i="21"/>
  <c r="O76" i="21"/>
  <c r="Q76" i="21"/>
  <c r="V76" i="21"/>
  <c r="G77" i="21"/>
  <c r="I77" i="21"/>
  <c r="K77" i="21"/>
  <c r="M77" i="21"/>
  <c r="O77" i="21"/>
  <c r="Q77" i="21"/>
  <c r="V77" i="21"/>
  <c r="G78" i="21"/>
  <c r="I78" i="21"/>
  <c r="K78" i="21"/>
  <c r="M78" i="21"/>
  <c r="O78" i="21"/>
  <c r="Q78" i="21"/>
  <c r="V78" i="21"/>
  <c r="G79" i="21"/>
  <c r="I79" i="21"/>
  <c r="K79" i="21"/>
  <c r="M79" i="21"/>
  <c r="O79" i="21"/>
  <c r="Q79" i="21"/>
  <c r="V79" i="21"/>
  <c r="G80" i="21"/>
  <c r="M80" i="21" s="1"/>
  <c r="I80" i="21"/>
  <c r="K80" i="21"/>
  <c r="O80" i="21"/>
  <c r="Q80" i="21"/>
  <c r="V80" i="21"/>
  <c r="G81" i="21"/>
  <c r="I81" i="21"/>
  <c r="K81" i="21"/>
  <c r="M81" i="21"/>
  <c r="O81" i="21"/>
  <c r="Q81" i="21"/>
  <c r="V81" i="21"/>
  <c r="G82" i="21"/>
  <c r="I82" i="21"/>
  <c r="K82" i="21"/>
  <c r="M82" i="21"/>
  <c r="O82" i="21"/>
  <c r="Q82" i="21"/>
  <c r="V82" i="21"/>
  <c r="G83" i="21"/>
  <c r="I83" i="21"/>
  <c r="K83" i="21"/>
  <c r="M83" i="21"/>
  <c r="O83" i="21"/>
  <c r="Q83" i="21"/>
  <c r="V83" i="21"/>
  <c r="G84" i="21"/>
  <c r="M84" i="21" s="1"/>
  <c r="I84" i="21"/>
  <c r="K84" i="21"/>
  <c r="O84" i="21"/>
  <c r="Q84" i="21"/>
  <c r="V84" i="21"/>
  <c r="G86" i="21"/>
  <c r="M86" i="21" s="1"/>
  <c r="I86" i="21"/>
  <c r="K86" i="21"/>
  <c r="K85" i="21" s="1"/>
  <c r="O86" i="21"/>
  <c r="O85" i="21" s="1"/>
  <c r="Q86" i="21"/>
  <c r="V86" i="21"/>
  <c r="V85" i="21" s="1"/>
  <c r="G87" i="21"/>
  <c r="I87" i="21"/>
  <c r="K87" i="21"/>
  <c r="M87" i="21"/>
  <c r="O87" i="21"/>
  <c r="Q87" i="21"/>
  <c r="V87" i="21"/>
  <c r="G88" i="21"/>
  <c r="M88" i="21" s="1"/>
  <c r="I88" i="21"/>
  <c r="K88" i="21"/>
  <c r="O88" i="21"/>
  <c r="Q88" i="21"/>
  <c r="V88" i="21"/>
  <c r="G89" i="21"/>
  <c r="I89" i="21"/>
  <c r="I85" i="21" s="1"/>
  <c r="K89" i="21"/>
  <c r="M89" i="21"/>
  <c r="O89" i="21"/>
  <c r="Q89" i="21"/>
  <c r="Q85" i="21" s="1"/>
  <c r="V89" i="21"/>
  <c r="G90" i="21"/>
  <c r="M90" i="21" s="1"/>
  <c r="I90" i="21"/>
  <c r="K90" i="21"/>
  <c r="O90" i="21"/>
  <c r="Q90" i="21"/>
  <c r="V90" i="21"/>
  <c r="G91" i="21"/>
  <c r="I91" i="21"/>
  <c r="K91" i="21"/>
  <c r="M91" i="21"/>
  <c r="O91" i="21"/>
  <c r="Q91" i="21"/>
  <c r="V91" i="21"/>
  <c r="G92" i="21"/>
  <c r="M92" i="21" s="1"/>
  <c r="I92" i="21"/>
  <c r="K92" i="21"/>
  <c r="O92" i="21"/>
  <c r="Q92" i="21"/>
  <c r="V92" i="21"/>
  <c r="G93" i="21"/>
  <c r="I93" i="21"/>
  <c r="K93" i="21"/>
  <c r="M93" i="21"/>
  <c r="O93" i="21"/>
  <c r="Q93" i="21"/>
  <c r="V93" i="21"/>
  <c r="G94" i="21"/>
  <c r="M94" i="21" s="1"/>
  <c r="I94" i="21"/>
  <c r="K94" i="21"/>
  <c r="O94" i="21"/>
  <c r="Q94" i="21"/>
  <c r="V94" i="21"/>
  <c r="G95" i="21"/>
  <c r="I95" i="21"/>
  <c r="K95" i="21"/>
  <c r="M95" i="21"/>
  <c r="O95" i="21"/>
  <c r="Q95" i="21"/>
  <c r="V95" i="21"/>
  <c r="G96" i="21"/>
  <c r="M96" i="21" s="1"/>
  <c r="I96" i="21"/>
  <c r="K96" i="21"/>
  <c r="O96" i="21"/>
  <c r="Q96" i="21"/>
  <c r="V96" i="21"/>
  <c r="G97" i="21"/>
  <c r="I97" i="21"/>
  <c r="K97" i="21"/>
  <c r="M97" i="21"/>
  <c r="O97" i="21"/>
  <c r="Q97" i="21"/>
  <c r="V97" i="21"/>
  <c r="G99" i="21"/>
  <c r="I99" i="21"/>
  <c r="I98" i="21" s="1"/>
  <c r="K99" i="21"/>
  <c r="M99" i="21"/>
  <c r="O99" i="21"/>
  <c r="Q99" i="21"/>
  <c r="Q98" i="21" s="1"/>
  <c r="V99" i="21"/>
  <c r="G100" i="21"/>
  <c r="G98" i="21" s="1"/>
  <c r="I100" i="21"/>
  <c r="K100" i="21"/>
  <c r="O100" i="21"/>
  <c r="O98" i="21" s="1"/>
  <c r="Q100" i="21"/>
  <c r="V100" i="21"/>
  <c r="G101" i="21"/>
  <c r="I101" i="21"/>
  <c r="K101" i="21"/>
  <c r="M101" i="21"/>
  <c r="O101" i="21"/>
  <c r="Q101" i="21"/>
  <c r="V101" i="21"/>
  <c r="G102" i="21"/>
  <c r="M102" i="21" s="1"/>
  <c r="I102" i="21"/>
  <c r="K102" i="21"/>
  <c r="K98" i="21" s="1"/>
  <c r="O102" i="21"/>
  <c r="Q102" i="21"/>
  <c r="V102" i="21"/>
  <c r="V98" i="21" s="1"/>
  <c r="G103" i="21"/>
  <c r="I103" i="21"/>
  <c r="K103" i="21"/>
  <c r="M103" i="21"/>
  <c r="O103" i="21"/>
  <c r="Q103" i="21"/>
  <c r="V103" i="21"/>
  <c r="G104" i="21"/>
  <c r="M104" i="21" s="1"/>
  <c r="I104" i="21"/>
  <c r="K104" i="21"/>
  <c r="O104" i="21"/>
  <c r="Q104" i="21"/>
  <c r="V104" i="21"/>
  <c r="G105" i="21"/>
  <c r="I105" i="21"/>
  <c r="K105" i="21"/>
  <c r="M105" i="21"/>
  <c r="O105" i="21"/>
  <c r="Q105" i="21"/>
  <c r="V105" i="21"/>
  <c r="G106" i="21"/>
  <c r="M106" i="21" s="1"/>
  <c r="I106" i="21"/>
  <c r="K106" i="21"/>
  <c r="O106" i="21"/>
  <c r="Q106" i="21"/>
  <c r="V106" i="21"/>
  <c r="G107" i="21"/>
  <c r="I107" i="21"/>
  <c r="K107" i="21"/>
  <c r="M107" i="21"/>
  <c r="O107" i="21"/>
  <c r="Q107" i="21"/>
  <c r="V107" i="21"/>
  <c r="G108" i="21"/>
  <c r="AF121" i="21" s="1"/>
  <c r="I108" i="21"/>
  <c r="K108" i="21"/>
  <c r="O108" i="21"/>
  <c r="Q108" i="21"/>
  <c r="V108" i="21"/>
  <c r="G109" i="21"/>
  <c r="I109" i="21"/>
  <c r="K109" i="21"/>
  <c r="M109" i="21"/>
  <c r="O109" i="21"/>
  <c r="Q109" i="21"/>
  <c r="V109" i="21"/>
  <c r="G110" i="21"/>
  <c r="M110" i="21" s="1"/>
  <c r="I110" i="21"/>
  <c r="K110" i="21"/>
  <c r="O110" i="21"/>
  <c r="Q110" i="21"/>
  <c r="V110" i="21"/>
  <c r="G111" i="21"/>
  <c r="I111" i="21"/>
  <c r="K111" i="21"/>
  <c r="M111" i="21"/>
  <c r="O111" i="21"/>
  <c r="Q111" i="21"/>
  <c r="V111" i="21"/>
  <c r="G112" i="21"/>
  <c r="M112" i="21" s="1"/>
  <c r="I112" i="21"/>
  <c r="K112" i="21"/>
  <c r="O112" i="21"/>
  <c r="Q112" i="21"/>
  <c r="V112" i="21"/>
  <c r="G113" i="21"/>
  <c r="I113" i="21"/>
  <c r="K113" i="21"/>
  <c r="M113" i="21"/>
  <c r="O113" i="21"/>
  <c r="Q113" i="21"/>
  <c r="V113" i="21"/>
  <c r="G114" i="21"/>
  <c r="M114" i="21" s="1"/>
  <c r="I114" i="21"/>
  <c r="K114" i="21"/>
  <c r="O114" i="21"/>
  <c r="Q114" i="21"/>
  <c r="V114" i="21"/>
  <c r="G115" i="21"/>
  <c r="I115" i="21"/>
  <c r="K115" i="21"/>
  <c r="M115" i="21"/>
  <c r="O115" i="21"/>
  <c r="Q115" i="21"/>
  <c r="V115" i="21"/>
  <c r="G116" i="21"/>
  <c r="M116" i="21" s="1"/>
  <c r="I116" i="21"/>
  <c r="K116" i="21"/>
  <c r="O116" i="21"/>
  <c r="Q116" i="21"/>
  <c r="V116" i="21"/>
  <c r="G117" i="21"/>
  <c r="I117" i="21"/>
  <c r="K117" i="21"/>
  <c r="M117" i="21"/>
  <c r="O117" i="21"/>
  <c r="Q117" i="21"/>
  <c r="V117" i="21"/>
  <c r="G118" i="21"/>
  <c r="K118" i="21"/>
  <c r="O118" i="21"/>
  <c r="V118" i="21"/>
  <c r="G119" i="21"/>
  <c r="I119" i="21"/>
  <c r="I118" i="21" s="1"/>
  <c r="K119" i="21"/>
  <c r="M119" i="21"/>
  <c r="M118" i="21" s="1"/>
  <c r="O119" i="21"/>
  <c r="Q119" i="21"/>
  <c r="Q118" i="21" s="1"/>
  <c r="V119" i="21"/>
  <c r="AE121" i="21"/>
  <c r="G210" i="20"/>
  <c r="G9" i="20"/>
  <c r="M9" i="20" s="1"/>
  <c r="I9" i="20"/>
  <c r="I8" i="20" s="1"/>
  <c r="K9" i="20"/>
  <c r="K8" i="20" s="1"/>
  <c r="O9" i="20"/>
  <c r="Q9" i="20"/>
  <c r="Q8" i="20" s="1"/>
  <c r="V9" i="20"/>
  <c r="V8" i="20" s="1"/>
  <c r="G10" i="20"/>
  <c r="I10" i="20"/>
  <c r="K10" i="20"/>
  <c r="M10" i="20"/>
  <c r="O10" i="20"/>
  <c r="Q10" i="20"/>
  <c r="V10" i="20"/>
  <c r="G11" i="20"/>
  <c r="I11" i="20"/>
  <c r="K11" i="20"/>
  <c r="M11" i="20"/>
  <c r="O11" i="20"/>
  <c r="Q11" i="20"/>
  <c r="V11" i="20"/>
  <c r="G12" i="20"/>
  <c r="G8" i="20" s="1"/>
  <c r="I12" i="20"/>
  <c r="K12" i="20"/>
  <c r="O12" i="20"/>
  <c r="O8" i="20" s="1"/>
  <c r="Q12" i="20"/>
  <c r="V12" i="20"/>
  <c r="G13" i="20"/>
  <c r="M13" i="20" s="1"/>
  <c r="I13" i="20"/>
  <c r="K13" i="20"/>
  <c r="O13" i="20"/>
  <c r="Q13" i="20"/>
  <c r="V13" i="20"/>
  <c r="G14" i="20"/>
  <c r="I14" i="20"/>
  <c r="K14" i="20"/>
  <c r="M14" i="20"/>
  <c r="O14" i="20"/>
  <c r="Q14" i="20"/>
  <c r="V14" i="20"/>
  <c r="G15" i="20"/>
  <c r="I15" i="20"/>
  <c r="K15" i="20"/>
  <c r="M15" i="20"/>
  <c r="O15" i="20"/>
  <c r="Q15" i="20"/>
  <c r="V15" i="20"/>
  <c r="G16" i="20"/>
  <c r="M16" i="20" s="1"/>
  <c r="I16" i="20"/>
  <c r="K16" i="20"/>
  <c r="O16" i="20"/>
  <c r="Q16" i="20"/>
  <c r="V16" i="20"/>
  <c r="G17" i="20"/>
  <c r="M17" i="20" s="1"/>
  <c r="I17" i="20"/>
  <c r="K17" i="20"/>
  <c r="O17" i="20"/>
  <c r="Q17" i="20"/>
  <c r="V17" i="20"/>
  <c r="G18" i="20"/>
  <c r="I18" i="20"/>
  <c r="K18" i="20"/>
  <c r="M18" i="20"/>
  <c r="O18" i="20"/>
  <c r="Q18" i="20"/>
  <c r="V18" i="20"/>
  <c r="G19" i="20"/>
  <c r="I19" i="20"/>
  <c r="K19" i="20"/>
  <c r="M19" i="20"/>
  <c r="O19" i="20"/>
  <c r="Q19" i="20"/>
  <c r="V19" i="20"/>
  <c r="G20" i="20"/>
  <c r="M20" i="20" s="1"/>
  <c r="I20" i="20"/>
  <c r="K20" i="20"/>
  <c r="O20" i="20"/>
  <c r="Q20" i="20"/>
  <c r="V20" i="20"/>
  <c r="G21" i="20"/>
  <c r="M21" i="20" s="1"/>
  <c r="I21" i="20"/>
  <c r="K21" i="20"/>
  <c r="O21" i="20"/>
  <c r="Q21" i="20"/>
  <c r="V21" i="20"/>
  <c r="G22" i="20"/>
  <c r="I22" i="20"/>
  <c r="K22" i="20"/>
  <c r="M22" i="20"/>
  <c r="O22" i="20"/>
  <c r="Q22" i="20"/>
  <c r="V22" i="20"/>
  <c r="G23" i="20"/>
  <c r="I23" i="20"/>
  <c r="K23" i="20"/>
  <c r="M23" i="20"/>
  <c r="O23" i="20"/>
  <c r="Q23" i="20"/>
  <c r="V23" i="20"/>
  <c r="G24" i="20"/>
  <c r="M24" i="20" s="1"/>
  <c r="I24" i="20"/>
  <c r="K24" i="20"/>
  <c r="O24" i="20"/>
  <c r="Q24" i="20"/>
  <c r="V24" i="20"/>
  <c r="G25" i="20"/>
  <c r="M25" i="20" s="1"/>
  <c r="I25" i="20"/>
  <c r="K25" i="20"/>
  <c r="O25" i="20"/>
  <c r="Q25" i="20"/>
  <c r="V25" i="20"/>
  <c r="G26" i="20"/>
  <c r="I26" i="20"/>
  <c r="K26" i="20"/>
  <c r="M26" i="20"/>
  <c r="O26" i="20"/>
  <c r="Q26" i="20"/>
  <c r="V26" i="20"/>
  <c r="G27" i="20"/>
  <c r="I27" i="20"/>
  <c r="K27" i="20"/>
  <c r="M27" i="20"/>
  <c r="O27" i="20"/>
  <c r="Q27" i="20"/>
  <c r="V27" i="20"/>
  <c r="G28" i="20"/>
  <c r="M28" i="20" s="1"/>
  <c r="I28" i="20"/>
  <c r="K28" i="20"/>
  <c r="O28" i="20"/>
  <c r="Q28" i="20"/>
  <c r="V28" i="20"/>
  <c r="G29" i="20"/>
  <c r="I29" i="20"/>
  <c r="K29" i="20"/>
  <c r="M29" i="20"/>
  <c r="O29" i="20"/>
  <c r="Q29" i="20"/>
  <c r="V29" i="20"/>
  <c r="G31" i="20"/>
  <c r="I31" i="20"/>
  <c r="I30" i="20" s="1"/>
  <c r="K31" i="20"/>
  <c r="M31" i="20"/>
  <c r="O31" i="20"/>
  <c r="Q31" i="20"/>
  <c r="Q30" i="20" s="1"/>
  <c r="V31" i="20"/>
  <c r="G32" i="20"/>
  <c r="G30" i="20" s="1"/>
  <c r="I32" i="20"/>
  <c r="K32" i="20"/>
  <c r="K30" i="20" s="1"/>
  <c r="O32" i="20"/>
  <c r="O30" i="20" s="1"/>
  <c r="Q32" i="20"/>
  <c r="V32" i="20"/>
  <c r="V30" i="20" s="1"/>
  <c r="G33" i="20"/>
  <c r="I33" i="20"/>
  <c r="K33" i="20"/>
  <c r="M33" i="20"/>
  <c r="O33" i="20"/>
  <c r="Q33" i="20"/>
  <c r="V33" i="20"/>
  <c r="G34" i="20"/>
  <c r="M34" i="20" s="1"/>
  <c r="I34" i="20"/>
  <c r="K34" i="20"/>
  <c r="O34" i="20"/>
  <c r="Q34" i="20"/>
  <c r="V34" i="20"/>
  <c r="G35" i="20"/>
  <c r="I35" i="20"/>
  <c r="K35" i="20"/>
  <c r="M35" i="20"/>
  <c r="O35" i="20"/>
  <c r="Q35" i="20"/>
  <c r="V35" i="20"/>
  <c r="G36" i="20"/>
  <c r="M36" i="20" s="1"/>
  <c r="I36" i="20"/>
  <c r="K36" i="20"/>
  <c r="O36" i="20"/>
  <c r="Q36" i="20"/>
  <c r="V36" i="20"/>
  <c r="G37" i="20"/>
  <c r="I37" i="20"/>
  <c r="K37" i="20"/>
  <c r="M37" i="20"/>
  <c r="O37" i="20"/>
  <c r="Q37" i="20"/>
  <c r="V37" i="20"/>
  <c r="G38" i="20"/>
  <c r="M38" i="20" s="1"/>
  <c r="I38" i="20"/>
  <c r="K38" i="20"/>
  <c r="O38" i="20"/>
  <c r="Q38" i="20"/>
  <c r="V38" i="20"/>
  <c r="G39" i="20"/>
  <c r="I39" i="20"/>
  <c r="K39" i="20"/>
  <c r="M39" i="20"/>
  <c r="O39" i="20"/>
  <c r="Q39" i="20"/>
  <c r="V39" i="20"/>
  <c r="G40" i="20"/>
  <c r="M40" i="20" s="1"/>
  <c r="I40" i="20"/>
  <c r="K40" i="20"/>
  <c r="O40" i="20"/>
  <c r="Q40" i="20"/>
  <c r="V40" i="20"/>
  <c r="G41" i="20"/>
  <c r="I41" i="20"/>
  <c r="K41" i="20"/>
  <c r="M41" i="20"/>
  <c r="O41" i="20"/>
  <c r="Q41" i="20"/>
  <c r="V41" i="20"/>
  <c r="G42" i="20"/>
  <c r="M42" i="20" s="1"/>
  <c r="I42" i="20"/>
  <c r="K42" i="20"/>
  <c r="O42" i="20"/>
  <c r="Q42" i="20"/>
  <c r="V42" i="20"/>
  <c r="G43" i="20"/>
  <c r="I43" i="20"/>
  <c r="K43" i="20"/>
  <c r="M43" i="20"/>
  <c r="O43" i="20"/>
  <c r="Q43" i="20"/>
  <c r="V43" i="20"/>
  <c r="G45" i="20"/>
  <c r="I45" i="20"/>
  <c r="I44" i="20" s="1"/>
  <c r="K45" i="20"/>
  <c r="M45" i="20"/>
  <c r="O45" i="20"/>
  <c r="Q45" i="20"/>
  <c r="Q44" i="20" s="1"/>
  <c r="V45" i="20"/>
  <c r="G46" i="20"/>
  <c r="M46" i="20" s="1"/>
  <c r="I46" i="20"/>
  <c r="K46" i="20"/>
  <c r="K44" i="20" s="1"/>
  <c r="O46" i="20"/>
  <c r="Q46" i="20"/>
  <c r="V46" i="20"/>
  <c r="V44" i="20" s="1"/>
  <c r="G47" i="20"/>
  <c r="I47" i="20"/>
  <c r="K47" i="20"/>
  <c r="M47" i="20"/>
  <c r="O47" i="20"/>
  <c r="Q47" i="20"/>
  <c r="V47" i="20"/>
  <c r="G48" i="20"/>
  <c r="G44" i="20" s="1"/>
  <c r="I48" i="20"/>
  <c r="K48" i="20"/>
  <c r="O48" i="20"/>
  <c r="O44" i="20" s="1"/>
  <c r="Q48" i="20"/>
  <c r="V48" i="20"/>
  <c r="G49" i="20"/>
  <c r="I49" i="20"/>
  <c r="K49" i="20"/>
  <c r="M49" i="20"/>
  <c r="O49" i="20"/>
  <c r="Q49" i="20"/>
  <c r="V49" i="20"/>
  <c r="G50" i="20"/>
  <c r="M50" i="20" s="1"/>
  <c r="I50" i="20"/>
  <c r="K50" i="20"/>
  <c r="O50" i="20"/>
  <c r="Q50" i="20"/>
  <c r="V50" i="20"/>
  <c r="G51" i="20"/>
  <c r="I51" i="20"/>
  <c r="K51" i="20"/>
  <c r="M51" i="20"/>
  <c r="O51" i="20"/>
  <c r="Q51" i="20"/>
  <c r="V51" i="20"/>
  <c r="G52" i="20"/>
  <c r="M52" i="20" s="1"/>
  <c r="I52" i="20"/>
  <c r="K52" i="20"/>
  <c r="O52" i="20"/>
  <c r="Q52" i="20"/>
  <c r="V52" i="20"/>
  <c r="G53" i="20"/>
  <c r="I53" i="20"/>
  <c r="K53" i="20"/>
  <c r="M53" i="20"/>
  <c r="O53" i="20"/>
  <c r="Q53" i="20"/>
  <c r="V53" i="20"/>
  <c r="G54" i="20"/>
  <c r="M54" i="20" s="1"/>
  <c r="I54" i="20"/>
  <c r="K54" i="20"/>
  <c r="O54" i="20"/>
  <c r="Q54" i="20"/>
  <c r="V54" i="20"/>
  <c r="G55" i="20"/>
  <c r="I55" i="20"/>
  <c r="K55" i="20"/>
  <c r="M55" i="20"/>
  <c r="O55" i="20"/>
  <c r="Q55" i="20"/>
  <c r="V55" i="20"/>
  <c r="G56" i="20"/>
  <c r="M56" i="20" s="1"/>
  <c r="I56" i="20"/>
  <c r="K56" i="20"/>
  <c r="O56" i="20"/>
  <c r="Q56" i="20"/>
  <c r="V56" i="20"/>
  <c r="G57" i="20"/>
  <c r="I57" i="20"/>
  <c r="K57" i="20"/>
  <c r="M57" i="20"/>
  <c r="O57" i="20"/>
  <c r="Q57" i="20"/>
  <c r="V57" i="20"/>
  <c r="G58" i="20"/>
  <c r="M58" i="20" s="1"/>
  <c r="I58" i="20"/>
  <c r="K58" i="20"/>
  <c r="O58" i="20"/>
  <c r="Q58" i="20"/>
  <c r="V58" i="20"/>
  <c r="G59" i="20"/>
  <c r="I59" i="20"/>
  <c r="K59" i="20"/>
  <c r="M59" i="20"/>
  <c r="O59" i="20"/>
  <c r="Q59" i="20"/>
  <c r="V59" i="20"/>
  <c r="G60" i="20"/>
  <c r="M60" i="20" s="1"/>
  <c r="I60" i="20"/>
  <c r="K60" i="20"/>
  <c r="O60" i="20"/>
  <c r="Q60" i="20"/>
  <c r="V60" i="20"/>
  <c r="G61" i="20"/>
  <c r="I61" i="20"/>
  <c r="K61" i="20"/>
  <c r="M61" i="20"/>
  <c r="O61" i="20"/>
  <c r="Q61" i="20"/>
  <c r="V61" i="20"/>
  <c r="G62" i="20"/>
  <c r="M62" i="20" s="1"/>
  <c r="I62" i="20"/>
  <c r="K62" i="20"/>
  <c r="O62" i="20"/>
  <c r="Q62" i="20"/>
  <c r="V62" i="20"/>
  <c r="G64" i="20"/>
  <c r="G63" i="20" s="1"/>
  <c r="I64" i="20"/>
  <c r="K64" i="20"/>
  <c r="K63" i="20" s="1"/>
  <c r="O64" i="20"/>
  <c r="O63" i="20" s="1"/>
  <c r="Q64" i="20"/>
  <c r="V64" i="20"/>
  <c r="V63" i="20" s="1"/>
  <c r="G65" i="20"/>
  <c r="I65" i="20"/>
  <c r="I63" i="20" s="1"/>
  <c r="K65" i="20"/>
  <c r="M65" i="20"/>
  <c r="O65" i="20"/>
  <c r="Q65" i="20"/>
  <c r="Q63" i="20" s="1"/>
  <c r="V65" i="20"/>
  <c r="G66" i="20"/>
  <c r="M66" i="20" s="1"/>
  <c r="I66" i="20"/>
  <c r="K66" i="20"/>
  <c r="O66" i="20"/>
  <c r="Q66" i="20"/>
  <c r="V66" i="20"/>
  <c r="G68" i="20"/>
  <c r="G67" i="20" s="1"/>
  <c r="I68" i="20"/>
  <c r="K68" i="20"/>
  <c r="K67" i="20" s="1"/>
  <c r="O68" i="20"/>
  <c r="O67" i="20" s="1"/>
  <c r="Q68" i="20"/>
  <c r="V68" i="20"/>
  <c r="V67" i="20" s="1"/>
  <c r="G69" i="20"/>
  <c r="I69" i="20"/>
  <c r="I67" i="20" s="1"/>
  <c r="K69" i="20"/>
  <c r="M69" i="20"/>
  <c r="O69" i="20"/>
  <c r="Q69" i="20"/>
  <c r="Q67" i="20" s="1"/>
  <c r="V69" i="20"/>
  <c r="G70" i="20"/>
  <c r="M70" i="20" s="1"/>
  <c r="I70" i="20"/>
  <c r="K70" i="20"/>
  <c r="O70" i="20"/>
  <c r="Q70" i="20"/>
  <c r="V70" i="20"/>
  <c r="G71" i="20"/>
  <c r="I71" i="20"/>
  <c r="K71" i="20"/>
  <c r="M71" i="20"/>
  <c r="O71" i="20"/>
  <c r="Q71" i="20"/>
  <c r="V71" i="20"/>
  <c r="G72" i="20"/>
  <c r="M72" i="20" s="1"/>
  <c r="I72" i="20"/>
  <c r="K72" i="20"/>
  <c r="O72" i="20"/>
  <c r="Q72" i="20"/>
  <c r="V72" i="20"/>
  <c r="G73" i="20"/>
  <c r="I73" i="20"/>
  <c r="K73" i="20"/>
  <c r="M73" i="20"/>
  <c r="O73" i="20"/>
  <c r="Q73" i="20"/>
  <c r="V73" i="20"/>
  <c r="G75" i="20"/>
  <c r="I75" i="20"/>
  <c r="I74" i="20" s="1"/>
  <c r="K75" i="20"/>
  <c r="M75" i="20"/>
  <c r="O75" i="20"/>
  <c r="Q75" i="20"/>
  <c r="Q74" i="20" s="1"/>
  <c r="V75" i="20"/>
  <c r="G76" i="20"/>
  <c r="G74" i="20" s="1"/>
  <c r="I76" i="20"/>
  <c r="K76" i="20"/>
  <c r="K74" i="20" s="1"/>
  <c r="O76" i="20"/>
  <c r="O74" i="20" s="1"/>
  <c r="Q76" i="20"/>
  <c r="V76" i="20"/>
  <c r="V74" i="20" s="1"/>
  <c r="G77" i="20"/>
  <c r="I77" i="20"/>
  <c r="K77" i="20"/>
  <c r="M77" i="20"/>
  <c r="O77" i="20"/>
  <c r="Q77" i="20"/>
  <c r="V77" i="20"/>
  <c r="G78" i="20"/>
  <c r="M78" i="20" s="1"/>
  <c r="I78" i="20"/>
  <c r="K78" i="20"/>
  <c r="O78" i="20"/>
  <c r="Q78" i="20"/>
  <c r="V78" i="20"/>
  <c r="G79" i="20"/>
  <c r="I79" i="20"/>
  <c r="K79" i="20"/>
  <c r="M79" i="20"/>
  <c r="O79" i="20"/>
  <c r="Q79" i="20"/>
  <c r="V79" i="20"/>
  <c r="G80" i="20"/>
  <c r="M80" i="20" s="1"/>
  <c r="I80" i="20"/>
  <c r="K80" i="20"/>
  <c r="O80" i="20"/>
  <c r="Q80" i="20"/>
  <c r="V80" i="20"/>
  <c r="G81" i="20"/>
  <c r="I81" i="20"/>
  <c r="K81" i="20"/>
  <c r="M81" i="20"/>
  <c r="O81" i="20"/>
  <c r="Q81" i="20"/>
  <c r="V81" i="20"/>
  <c r="G82" i="20"/>
  <c r="M82" i="20" s="1"/>
  <c r="I82" i="20"/>
  <c r="K82" i="20"/>
  <c r="O82" i="20"/>
  <c r="Q82" i="20"/>
  <c r="V82" i="20"/>
  <c r="G83" i="20"/>
  <c r="I83" i="20"/>
  <c r="K83" i="20"/>
  <c r="M83" i="20"/>
  <c r="O83" i="20"/>
  <c r="Q83" i="20"/>
  <c r="V83" i="20"/>
  <c r="G84" i="20"/>
  <c r="M84" i="20" s="1"/>
  <c r="I84" i="20"/>
  <c r="K84" i="20"/>
  <c r="O84" i="20"/>
  <c r="Q84" i="20"/>
  <c r="V84" i="20"/>
  <c r="G85" i="20"/>
  <c r="I85" i="20"/>
  <c r="K85" i="20"/>
  <c r="M85" i="20"/>
  <c r="O85" i="20"/>
  <c r="Q85" i="20"/>
  <c r="V85" i="20"/>
  <c r="G86" i="20"/>
  <c r="M86" i="20" s="1"/>
  <c r="I86" i="20"/>
  <c r="K86" i="20"/>
  <c r="O86" i="20"/>
  <c r="Q86" i="20"/>
  <c r="V86" i="20"/>
  <c r="G87" i="20"/>
  <c r="I87" i="20"/>
  <c r="K87" i="20"/>
  <c r="M87" i="20"/>
  <c r="O87" i="20"/>
  <c r="Q87" i="20"/>
  <c r="V87" i="20"/>
  <c r="G88" i="20"/>
  <c r="M88" i="20" s="1"/>
  <c r="I88" i="20"/>
  <c r="K88" i="20"/>
  <c r="O88" i="20"/>
  <c r="Q88" i="20"/>
  <c r="V88" i="20"/>
  <c r="G89" i="20"/>
  <c r="I89" i="20"/>
  <c r="K89" i="20"/>
  <c r="M89" i="20"/>
  <c r="O89" i="20"/>
  <c r="Q89" i="20"/>
  <c r="V89" i="20"/>
  <c r="G90" i="20"/>
  <c r="M90" i="20" s="1"/>
  <c r="I90" i="20"/>
  <c r="K90" i="20"/>
  <c r="O90" i="20"/>
  <c r="Q90" i="20"/>
  <c r="V90" i="20"/>
  <c r="G91" i="20"/>
  <c r="I91" i="20"/>
  <c r="K91" i="20"/>
  <c r="M91" i="20"/>
  <c r="O91" i="20"/>
  <c r="Q91" i="20"/>
  <c r="V91" i="20"/>
  <c r="G92" i="20"/>
  <c r="M92" i="20" s="1"/>
  <c r="I92" i="20"/>
  <c r="K92" i="20"/>
  <c r="O92" i="20"/>
  <c r="Q92" i="20"/>
  <c r="V92" i="20"/>
  <c r="G93" i="20"/>
  <c r="I93" i="20"/>
  <c r="K93" i="20"/>
  <c r="M93" i="20"/>
  <c r="O93" i="20"/>
  <c r="Q93" i="20"/>
  <c r="V93" i="20"/>
  <c r="G94" i="20"/>
  <c r="M94" i="20" s="1"/>
  <c r="I94" i="20"/>
  <c r="K94" i="20"/>
  <c r="O94" i="20"/>
  <c r="Q94" i="20"/>
  <c r="V94" i="20"/>
  <c r="G95" i="20"/>
  <c r="I95" i="20"/>
  <c r="K95" i="20"/>
  <c r="M95" i="20"/>
  <c r="O95" i="20"/>
  <c r="Q95" i="20"/>
  <c r="V95" i="20"/>
  <c r="G96" i="20"/>
  <c r="M96" i="20" s="1"/>
  <c r="I96" i="20"/>
  <c r="K96" i="20"/>
  <c r="O96" i="20"/>
  <c r="Q96" i="20"/>
  <c r="V96" i="20"/>
  <c r="G98" i="20"/>
  <c r="M98" i="20" s="1"/>
  <c r="M97" i="20" s="1"/>
  <c r="I98" i="20"/>
  <c r="K98" i="20"/>
  <c r="K97" i="20" s="1"/>
  <c r="O98" i="20"/>
  <c r="O97" i="20" s="1"/>
  <c r="Q98" i="20"/>
  <c r="V98" i="20"/>
  <c r="V97" i="20" s="1"/>
  <c r="G99" i="20"/>
  <c r="I99" i="20"/>
  <c r="I97" i="20" s="1"/>
  <c r="K99" i="20"/>
  <c r="M99" i="20"/>
  <c r="O99" i="20"/>
  <c r="Q99" i="20"/>
  <c r="Q97" i="20" s="1"/>
  <c r="V99" i="20"/>
  <c r="G100" i="20"/>
  <c r="M100" i="20" s="1"/>
  <c r="I100" i="20"/>
  <c r="K100" i="20"/>
  <c r="O100" i="20"/>
  <c r="Q100" i="20"/>
  <c r="V100" i="20"/>
  <c r="G101" i="20"/>
  <c r="I101" i="20"/>
  <c r="K101" i="20"/>
  <c r="M101" i="20"/>
  <c r="O101" i="20"/>
  <c r="Q101" i="20"/>
  <c r="V101" i="20"/>
  <c r="G103" i="20"/>
  <c r="I103" i="20"/>
  <c r="I102" i="20" s="1"/>
  <c r="K103" i="20"/>
  <c r="M103" i="20"/>
  <c r="O103" i="20"/>
  <c r="Q103" i="20"/>
  <c r="Q102" i="20" s="1"/>
  <c r="V103" i="20"/>
  <c r="G104" i="20"/>
  <c r="G102" i="20" s="1"/>
  <c r="I104" i="20"/>
  <c r="K104" i="20"/>
  <c r="K102" i="20" s="1"/>
  <c r="O104" i="20"/>
  <c r="O102" i="20" s="1"/>
  <c r="Q104" i="20"/>
  <c r="V104" i="20"/>
  <c r="V102" i="20" s="1"/>
  <c r="G105" i="20"/>
  <c r="I105" i="20"/>
  <c r="K105" i="20"/>
  <c r="M105" i="20"/>
  <c r="O105" i="20"/>
  <c r="Q105" i="20"/>
  <c r="V105" i="20"/>
  <c r="G106" i="20"/>
  <c r="M106" i="20" s="1"/>
  <c r="I106" i="20"/>
  <c r="K106" i="20"/>
  <c r="O106" i="20"/>
  <c r="Q106" i="20"/>
  <c r="V106" i="20"/>
  <c r="G107" i="20"/>
  <c r="I107" i="20"/>
  <c r="K107" i="20"/>
  <c r="M107" i="20"/>
  <c r="O107" i="20"/>
  <c r="Q107" i="20"/>
  <c r="V107" i="20"/>
  <c r="G108" i="20"/>
  <c r="M108" i="20" s="1"/>
  <c r="I108" i="20"/>
  <c r="K108" i="20"/>
  <c r="O108" i="20"/>
  <c r="Q108" i="20"/>
  <c r="V108" i="20"/>
  <c r="G109" i="20"/>
  <c r="I109" i="20"/>
  <c r="K109" i="20"/>
  <c r="M109" i="20"/>
  <c r="O109" i="20"/>
  <c r="Q109" i="20"/>
  <c r="V109" i="20"/>
  <c r="G110" i="20"/>
  <c r="M110" i="20" s="1"/>
  <c r="I110" i="20"/>
  <c r="K110" i="20"/>
  <c r="O110" i="20"/>
  <c r="Q110" i="20"/>
  <c r="V110" i="20"/>
  <c r="G112" i="20"/>
  <c r="G111" i="20" s="1"/>
  <c r="I112" i="20"/>
  <c r="K112" i="20"/>
  <c r="K111" i="20" s="1"/>
  <c r="O112" i="20"/>
  <c r="O111" i="20" s="1"/>
  <c r="Q112" i="20"/>
  <c r="V112" i="20"/>
  <c r="V111" i="20" s="1"/>
  <c r="G113" i="20"/>
  <c r="I113" i="20"/>
  <c r="I111" i="20" s="1"/>
  <c r="K113" i="20"/>
  <c r="M113" i="20"/>
  <c r="O113" i="20"/>
  <c r="Q113" i="20"/>
  <c r="Q111" i="20" s="1"/>
  <c r="V113" i="20"/>
  <c r="G115" i="20"/>
  <c r="I115" i="20"/>
  <c r="I114" i="20" s="1"/>
  <c r="K115" i="20"/>
  <c r="M115" i="20"/>
  <c r="O115" i="20"/>
  <c r="Q115" i="20"/>
  <c r="Q114" i="20" s="1"/>
  <c r="V115" i="20"/>
  <c r="G116" i="20"/>
  <c r="G114" i="20" s="1"/>
  <c r="I116" i="20"/>
  <c r="K116" i="20"/>
  <c r="K114" i="20" s="1"/>
  <c r="O116" i="20"/>
  <c r="O114" i="20" s="1"/>
  <c r="Q116" i="20"/>
  <c r="V116" i="20"/>
  <c r="V114" i="20" s="1"/>
  <c r="G117" i="20"/>
  <c r="I117" i="20"/>
  <c r="K117" i="20"/>
  <c r="M117" i="20"/>
  <c r="O117" i="20"/>
  <c r="Q117" i="20"/>
  <c r="V117" i="20"/>
  <c r="G118" i="20"/>
  <c r="M118" i="20" s="1"/>
  <c r="I118" i="20"/>
  <c r="K118" i="20"/>
  <c r="O118" i="20"/>
  <c r="Q118" i="20"/>
  <c r="V118" i="20"/>
  <c r="G119" i="20"/>
  <c r="I119" i="20"/>
  <c r="K119" i="20"/>
  <c r="M119" i="20"/>
  <c r="O119" i="20"/>
  <c r="Q119" i="20"/>
  <c r="V119" i="20"/>
  <c r="G120" i="20"/>
  <c r="M120" i="20" s="1"/>
  <c r="I120" i="20"/>
  <c r="K120" i="20"/>
  <c r="O120" i="20"/>
  <c r="Q120" i="20"/>
  <c r="V120" i="20"/>
  <c r="G121" i="20"/>
  <c r="I121" i="20"/>
  <c r="K121" i="20"/>
  <c r="M121" i="20"/>
  <c r="O121" i="20"/>
  <c r="Q121" i="20"/>
  <c r="V121" i="20"/>
  <c r="G122" i="20"/>
  <c r="M122" i="20" s="1"/>
  <c r="I122" i="20"/>
  <c r="K122" i="20"/>
  <c r="O122" i="20"/>
  <c r="Q122" i="20"/>
  <c r="V122" i="20"/>
  <c r="G123" i="20"/>
  <c r="I123" i="20"/>
  <c r="K123" i="20"/>
  <c r="M123" i="20"/>
  <c r="O123" i="20"/>
  <c r="Q123" i="20"/>
  <c r="V123" i="20"/>
  <c r="G124" i="20"/>
  <c r="M124" i="20" s="1"/>
  <c r="I124" i="20"/>
  <c r="K124" i="20"/>
  <c r="O124" i="20"/>
  <c r="Q124" i="20"/>
  <c r="V124" i="20"/>
  <c r="G125" i="20"/>
  <c r="I125" i="20"/>
  <c r="K125" i="20"/>
  <c r="M125" i="20"/>
  <c r="O125" i="20"/>
  <c r="Q125" i="20"/>
  <c r="V125" i="20"/>
  <c r="G126" i="20"/>
  <c r="M126" i="20" s="1"/>
  <c r="I126" i="20"/>
  <c r="K126" i="20"/>
  <c r="O126" i="20"/>
  <c r="Q126" i="20"/>
  <c r="V126" i="20"/>
  <c r="G127" i="20"/>
  <c r="I127" i="20"/>
  <c r="K127" i="20"/>
  <c r="M127" i="20"/>
  <c r="O127" i="20"/>
  <c r="Q127" i="20"/>
  <c r="V127" i="20"/>
  <c r="G128" i="20"/>
  <c r="M128" i="20" s="1"/>
  <c r="I128" i="20"/>
  <c r="K128" i="20"/>
  <c r="O128" i="20"/>
  <c r="Q128" i="20"/>
  <c r="V128" i="20"/>
  <c r="G129" i="20"/>
  <c r="I129" i="20"/>
  <c r="K129" i="20"/>
  <c r="M129" i="20"/>
  <c r="O129" i="20"/>
  <c r="Q129" i="20"/>
  <c r="V129" i="20"/>
  <c r="G130" i="20"/>
  <c r="M130" i="20" s="1"/>
  <c r="I130" i="20"/>
  <c r="K130" i="20"/>
  <c r="O130" i="20"/>
  <c r="Q130" i="20"/>
  <c r="V130" i="20"/>
  <c r="G131" i="20"/>
  <c r="I131" i="20"/>
  <c r="K131" i="20"/>
  <c r="M131" i="20"/>
  <c r="O131" i="20"/>
  <c r="Q131" i="20"/>
  <c r="V131" i="20"/>
  <c r="G132" i="20"/>
  <c r="M132" i="20" s="1"/>
  <c r="I132" i="20"/>
  <c r="K132" i="20"/>
  <c r="O132" i="20"/>
  <c r="Q132" i="20"/>
  <c r="V132" i="20"/>
  <c r="G133" i="20"/>
  <c r="I133" i="20"/>
  <c r="K133" i="20"/>
  <c r="M133" i="20"/>
  <c r="O133" i="20"/>
  <c r="Q133" i="20"/>
  <c r="V133" i="20"/>
  <c r="G134" i="20"/>
  <c r="M134" i="20" s="1"/>
  <c r="I134" i="20"/>
  <c r="K134" i="20"/>
  <c r="O134" i="20"/>
  <c r="Q134" i="20"/>
  <c r="V134" i="20"/>
  <c r="G135" i="20"/>
  <c r="I135" i="20"/>
  <c r="K135" i="20"/>
  <c r="M135" i="20"/>
  <c r="O135" i="20"/>
  <c r="Q135" i="20"/>
  <c r="V135" i="20"/>
  <c r="G136" i="20"/>
  <c r="M136" i="20" s="1"/>
  <c r="I136" i="20"/>
  <c r="K136" i="20"/>
  <c r="O136" i="20"/>
  <c r="Q136" i="20"/>
  <c r="V136" i="20"/>
  <c r="G137" i="20"/>
  <c r="I137" i="20"/>
  <c r="K137" i="20"/>
  <c r="M137" i="20"/>
  <c r="O137" i="20"/>
  <c r="Q137" i="20"/>
  <c r="V137" i="20"/>
  <c r="G138" i="20"/>
  <c r="I138" i="20"/>
  <c r="K138" i="20"/>
  <c r="M138" i="20"/>
  <c r="O138" i="20"/>
  <c r="Q138" i="20"/>
  <c r="V138" i="20"/>
  <c r="G139" i="20"/>
  <c r="I139" i="20"/>
  <c r="K139" i="20"/>
  <c r="M139" i="20"/>
  <c r="O139" i="20"/>
  <c r="Q139" i="20"/>
  <c r="V139" i="20"/>
  <c r="G140" i="20"/>
  <c r="M140" i="20" s="1"/>
  <c r="I140" i="20"/>
  <c r="K140" i="20"/>
  <c r="O140" i="20"/>
  <c r="Q140" i="20"/>
  <c r="V140" i="20"/>
  <c r="G141" i="20"/>
  <c r="I141" i="20"/>
  <c r="K141" i="20"/>
  <c r="M141" i="20"/>
  <c r="O141" i="20"/>
  <c r="Q141" i="20"/>
  <c r="V141" i="20"/>
  <c r="G142" i="20"/>
  <c r="I142" i="20"/>
  <c r="K142" i="20"/>
  <c r="M142" i="20"/>
  <c r="O142" i="20"/>
  <c r="Q142" i="20"/>
  <c r="V142" i="20"/>
  <c r="G143" i="20"/>
  <c r="I143" i="20"/>
  <c r="K143" i="20"/>
  <c r="M143" i="20"/>
  <c r="O143" i="20"/>
  <c r="Q143" i="20"/>
  <c r="V143" i="20"/>
  <c r="G144" i="20"/>
  <c r="M144" i="20" s="1"/>
  <c r="I144" i="20"/>
  <c r="K144" i="20"/>
  <c r="O144" i="20"/>
  <c r="Q144" i="20"/>
  <c r="V144" i="20"/>
  <c r="G145" i="20"/>
  <c r="I145" i="20"/>
  <c r="K145" i="20"/>
  <c r="M145" i="20"/>
  <c r="O145" i="20"/>
  <c r="Q145" i="20"/>
  <c r="V145" i="20"/>
  <c r="G146" i="20"/>
  <c r="I146" i="20"/>
  <c r="K146" i="20"/>
  <c r="M146" i="20"/>
  <c r="O146" i="20"/>
  <c r="Q146" i="20"/>
  <c r="V146" i="20"/>
  <c r="G147" i="20"/>
  <c r="I147" i="20"/>
  <c r="K147" i="20"/>
  <c r="M147" i="20"/>
  <c r="O147" i="20"/>
  <c r="Q147" i="20"/>
  <c r="V147" i="20"/>
  <c r="G148" i="20"/>
  <c r="M148" i="20" s="1"/>
  <c r="I148" i="20"/>
  <c r="K148" i="20"/>
  <c r="O148" i="20"/>
  <c r="Q148" i="20"/>
  <c r="V148" i="20"/>
  <c r="G149" i="20"/>
  <c r="I149" i="20"/>
  <c r="K149" i="20"/>
  <c r="M149" i="20"/>
  <c r="O149" i="20"/>
  <c r="Q149" i="20"/>
  <c r="V149" i="20"/>
  <c r="G150" i="20"/>
  <c r="I150" i="20"/>
  <c r="K150" i="20"/>
  <c r="M150" i="20"/>
  <c r="O150" i="20"/>
  <c r="Q150" i="20"/>
  <c r="V150" i="20"/>
  <c r="G151" i="20"/>
  <c r="I151" i="20"/>
  <c r="K151" i="20"/>
  <c r="M151" i="20"/>
  <c r="O151" i="20"/>
  <c r="Q151" i="20"/>
  <c r="V151" i="20"/>
  <c r="G152" i="20"/>
  <c r="M152" i="20" s="1"/>
  <c r="I152" i="20"/>
  <c r="K152" i="20"/>
  <c r="O152" i="20"/>
  <c r="Q152" i="20"/>
  <c r="V152" i="20"/>
  <c r="G153" i="20"/>
  <c r="I153" i="20"/>
  <c r="K153" i="20"/>
  <c r="M153" i="20"/>
  <c r="O153" i="20"/>
  <c r="Q153" i="20"/>
  <c r="V153" i="20"/>
  <c r="G154" i="20"/>
  <c r="I154" i="20"/>
  <c r="K154" i="20"/>
  <c r="M154" i="20"/>
  <c r="O154" i="20"/>
  <c r="Q154" i="20"/>
  <c r="V154" i="20"/>
  <c r="G155" i="20"/>
  <c r="I155" i="20"/>
  <c r="K155" i="20"/>
  <c r="M155" i="20"/>
  <c r="O155" i="20"/>
  <c r="Q155" i="20"/>
  <c r="V155" i="20"/>
  <c r="G156" i="20"/>
  <c r="M156" i="20" s="1"/>
  <c r="I156" i="20"/>
  <c r="K156" i="20"/>
  <c r="O156" i="20"/>
  <c r="Q156" i="20"/>
  <c r="V156" i="20"/>
  <c r="G157" i="20"/>
  <c r="I157" i="20"/>
  <c r="K157" i="20"/>
  <c r="M157" i="20"/>
  <c r="O157" i="20"/>
  <c r="Q157" i="20"/>
  <c r="V157" i="20"/>
  <c r="G158" i="20"/>
  <c r="I158" i="20"/>
  <c r="K158" i="20"/>
  <c r="M158" i="20"/>
  <c r="O158" i="20"/>
  <c r="Q158" i="20"/>
  <c r="V158" i="20"/>
  <c r="G159" i="20"/>
  <c r="I159" i="20"/>
  <c r="K159" i="20"/>
  <c r="M159" i="20"/>
  <c r="O159" i="20"/>
  <c r="Q159" i="20"/>
  <c r="V159" i="20"/>
  <c r="G160" i="20"/>
  <c r="M160" i="20" s="1"/>
  <c r="I160" i="20"/>
  <c r="K160" i="20"/>
  <c r="O160" i="20"/>
  <c r="Q160" i="20"/>
  <c r="V160" i="20"/>
  <c r="G161" i="20"/>
  <c r="I161" i="20"/>
  <c r="K161" i="20"/>
  <c r="M161" i="20"/>
  <c r="O161" i="20"/>
  <c r="Q161" i="20"/>
  <c r="V161" i="20"/>
  <c r="G162" i="20"/>
  <c r="I162" i="20"/>
  <c r="K162" i="20"/>
  <c r="M162" i="20"/>
  <c r="O162" i="20"/>
  <c r="Q162" i="20"/>
  <c r="V162" i="20"/>
  <c r="G163" i="20"/>
  <c r="I163" i="20"/>
  <c r="K163" i="20"/>
  <c r="M163" i="20"/>
  <c r="O163" i="20"/>
  <c r="Q163" i="20"/>
  <c r="V163" i="20"/>
  <c r="G164" i="20"/>
  <c r="M164" i="20" s="1"/>
  <c r="I164" i="20"/>
  <c r="K164" i="20"/>
  <c r="O164" i="20"/>
  <c r="Q164" i="20"/>
  <c r="V164" i="20"/>
  <c r="G165" i="20"/>
  <c r="I165" i="20"/>
  <c r="K165" i="20"/>
  <c r="M165" i="20"/>
  <c r="O165" i="20"/>
  <c r="Q165" i="20"/>
  <c r="V165" i="20"/>
  <c r="G166" i="20"/>
  <c r="I166" i="20"/>
  <c r="K166" i="20"/>
  <c r="M166" i="20"/>
  <c r="O166" i="20"/>
  <c r="Q166" i="20"/>
  <c r="V166" i="20"/>
  <c r="G167" i="20"/>
  <c r="I167" i="20"/>
  <c r="K167" i="20"/>
  <c r="M167" i="20"/>
  <c r="O167" i="20"/>
  <c r="Q167" i="20"/>
  <c r="V167" i="20"/>
  <c r="G168" i="20"/>
  <c r="M168" i="20" s="1"/>
  <c r="I168" i="20"/>
  <c r="K168" i="20"/>
  <c r="O168" i="20"/>
  <c r="Q168" i="20"/>
  <c r="V168" i="20"/>
  <c r="G169" i="20"/>
  <c r="I169" i="20"/>
  <c r="K169" i="20"/>
  <c r="M169" i="20"/>
  <c r="O169" i="20"/>
  <c r="Q169" i="20"/>
  <c r="V169" i="20"/>
  <c r="G170" i="20"/>
  <c r="I170" i="20"/>
  <c r="K170" i="20"/>
  <c r="M170" i="20"/>
  <c r="O170" i="20"/>
  <c r="Q170" i="20"/>
  <c r="V170" i="20"/>
  <c r="G171" i="20"/>
  <c r="I171" i="20"/>
  <c r="K171" i="20"/>
  <c r="M171" i="20"/>
  <c r="O171" i="20"/>
  <c r="Q171" i="20"/>
  <c r="V171" i="20"/>
  <c r="G172" i="20"/>
  <c r="M172" i="20" s="1"/>
  <c r="I172" i="20"/>
  <c r="K172" i="20"/>
  <c r="O172" i="20"/>
  <c r="Q172" i="20"/>
  <c r="V172" i="20"/>
  <c r="G173" i="20"/>
  <c r="I173" i="20"/>
  <c r="K173" i="20"/>
  <c r="M173" i="20"/>
  <c r="O173" i="20"/>
  <c r="Q173" i="20"/>
  <c r="V173" i="20"/>
  <c r="G174" i="20"/>
  <c r="I174" i="20"/>
  <c r="K174" i="20"/>
  <c r="M174" i="20"/>
  <c r="O174" i="20"/>
  <c r="Q174" i="20"/>
  <c r="V174" i="20"/>
  <c r="G175" i="20"/>
  <c r="I175" i="20"/>
  <c r="K175" i="20"/>
  <c r="M175" i="20"/>
  <c r="O175" i="20"/>
  <c r="Q175" i="20"/>
  <c r="V175" i="20"/>
  <c r="G176" i="20"/>
  <c r="M176" i="20" s="1"/>
  <c r="I176" i="20"/>
  <c r="K176" i="20"/>
  <c r="O176" i="20"/>
  <c r="Q176" i="20"/>
  <c r="V176" i="20"/>
  <c r="G177" i="20"/>
  <c r="I177" i="20"/>
  <c r="K177" i="20"/>
  <c r="M177" i="20"/>
  <c r="O177" i="20"/>
  <c r="Q177" i="20"/>
  <c r="V177" i="20"/>
  <c r="G178" i="20"/>
  <c r="I178" i="20"/>
  <c r="K178" i="20"/>
  <c r="M178" i="20"/>
  <c r="O178" i="20"/>
  <c r="Q178" i="20"/>
  <c r="V178" i="20"/>
  <c r="G179" i="20"/>
  <c r="I179" i="20"/>
  <c r="K179" i="20"/>
  <c r="M179" i="20"/>
  <c r="O179" i="20"/>
  <c r="Q179" i="20"/>
  <c r="V179" i="20"/>
  <c r="G180" i="20"/>
  <c r="M180" i="20" s="1"/>
  <c r="I180" i="20"/>
  <c r="K180" i="20"/>
  <c r="O180" i="20"/>
  <c r="Q180" i="20"/>
  <c r="V180" i="20"/>
  <c r="G181" i="20"/>
  <c r="I181" i="20"/>
  <c r="K181" i="20"/>
  <c r="M181" i="20"/>
  <c r="O181" i="20"/>
  <c r="Q181" i="20"/>
  <c r="V181" i="20"/>
  <c r="G182" i="20"/>
  <c r="I182" i="20"/>
  <c r="K182" i="20"/>
  <c r="M182" i="20"/>
  <c r="O182" i="20"/>
  <c r="Q182" i="20"/>
  <c r="V182" i="20"/>
  <c r="G184" i="20"/>
  <c r="G183" i="20" s="1"/>
  <c r="I184" i="20"/>
  <c r="I183" i="20" s="1"/>
  <c r="K184" i="20"/>
  <c r="K183" i="20" s="1"/>
  <c r="O184" i="20"/>
  <c r="O183" i="20" s="1"/>
  <c r="Q184" i="20"/>
  <c r="Q183" i="20" s="1"/>
  <c r="V184" i="20"/>
  <c r="V183" i="20" s="1"/>
  <c r="G185" i="20"/>
  <c r="I185" i="20"/>
  <c r="K185" i="20"/>
  <c r="M185" i="20"/>
  <c r="O185" i="20"/>
  <c r="Q185" i="20"/>
  <c r="V185" i="20"/>
  <c r="G186" i="20"/>
  <c r="I186" i="20"/>
  <c r="K186" i="20"/>
  <c r="M186" i="20"/>
  <c r="O186" i="20"/>
  <c r="Q186" i="20"/>
  <c r="V186" i="20"/>
  <c r="G187" i="20"/>
  <c r="I187" i="20"/>
  <c r="K187" i="20"/>
  <c r="M187" i="20"/>
  <c r="O187" i="20"/>
  <c r="Q187" i="20"/>
  <c r="V187" i="20"/>
  <c r="G188" i="20"/>
  <c r="M188" i="20" s="1"/>
  <c r="I188" i="20"/>
  <c r="K188" i="20"/>
  <c r="O188" i="20"/>
  <c r="Q188" i="20"/>
  <c r="V188" i="20"/>
  <c r="G189" i="20"/>
  <c r="I189" i="20"/>
  <c r="K189" i="20"/>
  <c r="M189" i="20"/>
  <c r="O189" i="20"/>
  <c r="Q189" i="20"/>
  <c r="V189" i="20"/>
  <c r="G190" i="20"/>
  <c r="I190" i="20"/>
  <c r="K190" i="20"/>
  <c r="M190" i="20"/>
  <c r="O190" i="20"/>
  <c r="Q190" i="20"/>
  <c r="V190" i="20"/>
  <c r="G191" i="20"/>
  <c r="I191" i="20"/>
  <c r="K191" i="20"/>
  <c r="M191" i="20"/>
  <c r="O191" i="20"/>
  <c r="Q191" i="20"/>
  <c r="V191" i="20"/>
  <c r="G192" i="20"/>
  <c r="M192" i="20" s="1"/>
  <c r="I192" i="20"/>
  <c r="K192" i="20"/>
  <c r="O192" i="20"/>
  <c r="Q192" i="20"/>
  <c r="V192" i="20"/>
  <c r="G193" i="20"/>
  <c r="I193" i="20"/>
  <c r="K193" i="20"/>
  <c r="M193" i="20"/>
  <c r="O193" i="20"/>
  <c r="Q193" i="20"/>
  <c r="V193" i="20"/>
  <c r="G194" i="20"/>
  <c r="I194" i="20"/>
  <c r="K194" i="20"/>
  <c r="M194" i="20"/>
  <c r="O194" i="20"/>
  <c r="Q194" i="20"/>
  <c r="V194" i="20"/>
  <c r="G195" i="20"/>
  <c r="I195" i="20"/>
  <c r="K195" i="20"/>
  <c r="M195" i="20"/>
  <c r="O195" i="20"/>
  <c r="Q195" i="20"/>
  <c r="V195" i="20"/>
  <c r="G196" i="20"/>
  <c r="M196" i="20" s="1"/>
  <c r="I196" i="20"/>
  <c r="K196" i="20"/>
  <c r="O196" i="20"/>
  <c r="Q196" i="20"/>
  <c r="V196" i="20"/>
  <c r="G197" i="20"/>
  <c r="I197" i="20"/>
  <c r="K197" i="20"/>
  <c r="M197" i="20"/>
  <c r="O197" i="20"/>
  <c r="Q197" i="20"/>
  <c r="V197" i="20"/>
  <c r="G198" i="20"/>
  <c r="I198" i="20"/>
  <c r="K198" i="20"/>
  <c r="M198" i="20"/>
  <c r="O198" i="20"/>
  <c r="Q198" i="20"/>
  <c r="V198" i="20"/>
  <c r="G199" i="20"/>
  <c r="I199" i="20"/>
  <c r="K199" i="20"/>
  <c r="M199" i="20"/>
  <c r="O199" i="20"/>
  <c r="Q199" i="20"/>
  <c r="V199" i="20"/>
  <c r="G200" i="20"/>
  <c r="M200" i="20" s="1"/>
  <c r="I200" i="20"/>
  <c r="K200" i="20"/>
  <c r="O200" i="20"/>
  <c r="Q200" i="20"/>
  <c r="V200" i="20"/>
  <c r="G201" i="20"/>
  <c r="I201" i="20"/>
  <c r="K201" i="20"/>
  <c r="M201" i="20"/>
  <c r="O201" i="20"/>
  <c r="Q201" i="20"/>
  <c r="V201" i="20"/>
  <c r="G202" i="20"/>
  <c r="I202" i="20"/>
  <c r="K202" i="20"/>
  <c r="M202" i="20"/>
  <c r="O202" i="20"/>
  <c r="Q202" i="20"/>
  <c r="V202" i="20"/>
  <c r="G203" i="20"/>
  <c r="I203" i="20"/>
  <c r="K203" i="20"/>
  <c r="M203" i="20"/>
  <c r="O203" i="20"/>
  <c r="Q203" i="20"/>
  <c r="V203" i="20"/>
  <c r="G204" i="20"/>
  <c r="M204" i="20" s="1"/>
  <c r="I204" i="20"/>
  <c r="K204" i="20"/>
  <c r="O204" i="20"/>
  <c r="Q204" i="20"/>
  <c r="V204" i="20"/>
  <c r="G205" i="20"/>
  <c r="I205" i="20"/>
  <c r="K205" i="20"/>
  <c r="M205" i="20"/>
  <c r="O205" i="20"/>
  <c r="Q205" i="20"/>
  <c r="V205" i="20"/>
  <c r="G206" i="20"/>
  <c r="I206" i="20"/>
  <c r="K206" i="20"/>
  <c r="M206" i="20"/>
  <c r="O206" i="20"/>
  <c r="Q206" i="20"/>
  <c r="V206" i="20"/>
  <c r="G207" i="20"/>
  <c r="O207" i="20"/>
  <c r="G208" i="20"/>
  <c r="M208" i="20" s="1"/>
  <c r="M207" i="20" s="1"/>
  <c r="I208" i="20"/>
  <c r="I207" i="20" s="1"/>
  <c r="K208" i="20"/>
  <c r="K207" i="20" s="1"/>
  <c r="O208" i="20"/>
  <c r="Q208" i="20"/>
  <c r="Q207" i="20" s="1"/>
  <c r="V208" i="20"/>
  <c r="V207" i="20" s="1"/>
  <c r="AE210" i="20"/>
  <c r="AF210" i="20"/>
  <c r="G60" i="19"/>
  <c r="G9" i="19"/>
  <c r="M9" i="19" s="1"/>
  <c r="I9" i="19"/>
  <c r="I8" i="19" s="1"/>
  <c r="K9" i="19"/>
  <c r="K8" i="19" s="1"/>
  <c r="O9" i="19"/>
  <c r="Q9" i="19"/>
  <c r="Q8" i="19" s="1"/>
  <c r="V9" i="19"/>
  <c r="V8" i="19" s="1"/>
  <c r="G10" i="19"/>
  <c r="I10" i="19"/>
  <c r="K10" i="19"/>
  <c r="M10" i="19"/>
  <c r="O10" i="19"/>
  <c r="Q10" i="19"/>
  <c r="V10" i="19"/>
  <c r="G11" i="19"/>
  <c r="I11" i="19"/>
  <c r="K11" i="19"/>
  <c r="M11" i="19"/>
  <c r="O11" i="19"/>
  <c r="Q11" i="19"/>
  <c r="V11" i="19"/>
  <c r="G12" i="19"/>
  <c r="G8" i="19" s="1"/>
  <c r="I12" i="19"/>
  <c r="K12" i="19"/>
  <c r="O12" i="19"/>
  <c r="O8" i="19" s="1"/>
  <c r="Q12" i="19"/>
  <c r="V12" i="19"/>
  <c r="G13" i="19"/>
  <c r="M13" i="19" s="1"/>
  <c r="I13" i="19"/>
  <c r="K13" i="19"/>
  <c r="O13" i="19"/>
  <c r="Q13" i="19"/>
  <c r="V13" i="19"/>
  <c r="G14" i="19"/>
  <c r="I14" i="19"/>
  <c r="K14" i="19"/>
  <c r="M14" i="19"/>
  <c r="O14" i="19"/>
  <c r="Q14" i="19"/>
  <c r="V14" i="19"/>
  <c r="G16" i="19"/>
  <c r="G15" i="19" s="1"/>
  <c r="I16" i="19"/>
  <c r="I15" i="19" s="1"/>
  <c r="K16" i="19"/>
  <c r="K15" i="19" s="1"/>
  <c r="O16" i="19"/>
  <c r="O15" i="19" s="1"/>
  <c r="Q16" i="19"/>
  <c r="Q15" i="19" s="1"/>
  <c r="V16" i="19"/>
  <c r="V15" i="19" s="1"/>
  <c r="G17" i="19"/>
  <c r="M17" i="19" s="1"/>
  <c r="I17" i="19"/>
  <c r="K17" i="19"/>
  <c r="O17" i="19"/>
  <c r="Q17" i="19"/>
  <c r="V17" i="19"/>
  <c r="G19" i="19"/>
  <c r="I19" i="19"/>
  <c r="I18" i="19" s="1"/>
  <c r="K19" i="19"/>
  <c r="M19" i="19"/>
  <c r="O19" i="19"/>
  <c r="Q19" i="19"/>
  <c r="Q18" i="19" s="1"/>
  <c r="V19" i="19"/>
  <c r="G20" i="19"/>
  <c r="G18" i="19" s="1"/>
  <c r="I20" i="19"/>
  <c r="K20" i="19"/>
  <c r="O20" i="19"/>
  <c r="O18" i="19" s="1"/>
  <c r="Q20" i="19"/>
  <c r="V20" i="19"/>
  <c r="G21" i="19"/>
  <c r="I21" i="19"/>
  <c r="K21" i="19"/>
  <c r="M21" i="19"/>
  <c r="O21" i="19"/>
  <c r="Q21" i="19"/>
  <c r="V21" i="19"/>
  <c r="G22" i="19"/>
  <c r="M22" i="19" s="1"/>
  <c r="I22" i="19"/>
  <c r="K22" i="19"/>
  <c r="K18" i="19" s="1"/>
  <c r="O22" i="19"/>
  <c r="Q22" i="19"/>
  <c r="V22" i="19"/>
  <c r="V18" i="19" s="1"/>
  <c r="G23" i="19"/>
  <c r="I23" i="19"/>
  <c r="K23" i="19"/>
  <c r="M23" i="19"/>
  <c r="O23" i="19"/>
  <c r="Q23" i="19"/>
  <c r="V23" i="19"/>
  <c r="G24" i="19"/>
  <c r="M24" i="19" s="1"/>
  <c r="I24" i="19"/>
  <c r="K24" i="19"/>
  <c r="O24" i="19"/>
  <c r="Q24" i="19"/>
  <c r="V24" i="19"/>
  <c r="G25" i="19"/>
  <c r="I25" i="19"/>
  <c r="K25" i="19"/>
  <c r="M25" i="19"/>
  <c r="O25" i="19"/>
  <c r="Q25" i="19"/>
  <c r="V25" i="19"/>
  <c r="G27" i="19"/>
  <c r="I27" i="19"/>
  <c r="I26" i="19" s="1"/>
  <c r="K27" i="19"/>
  <c r="M27" i="19"/>
  <c r="O27" i="19"/>
  <c r="Q27" i="19"/>
  <c r="Q26" i="19" s="1"/>
  <c r="V27" i="19"/>
  <c r="G28" i="19"/>
  <c r="G26" i="19" s="1"/>
  <c r="I28" i="19"/>
  <c r="K28" i="19"/>
  <c r="K26" i="19" s="1"/>
  <c r="O28" i="19"/>
  <c r="O26" i="19" s="1"/>
  <c r="Q28" i="19"/>
  <c r="V28" i="19"/>
  <c r="V26" i="19" s="1"/>
  <c r="G29" i="19"/>
  <c r="I29" i="19"/>
  <c r="K29" i="19"/>
  <c r="M29" i="19"/>
  <c r="O29" i="19"/>
  <c r="Q29" i="19"/>
  <c r="V29" i="19"/>
  <c r="G30" i="19"/>
  <c r="M30" i="19" s="1"/>
  <c r="I30" i="19"/>
  <c r="K30" i="19"/>
  <c r="O30" i="19"/>
  <c r="Q30" i="19"/>
  <c r="V30" i="19"/>
  <c r="G31" i="19"/>
  <c r="I31" i="19"/>
  <c r="K31" i="19"/>
  <c r="M31" i="19"/>
  <c r="O31" i="19"/>
  <c r="Q31" i="19"/>
  <c r="V31" i="19"/>
  <c r="G32" i="19"/>
  <c r="M32" i="19" s="1"/>
  <c r="I32" i="19"/>
  <c r="K32" i="19"/>
  <c r="O32" i="19"/>
  <c r="Q32" i="19"/>
  <c r="V32" i="19"/>
  <c r="G33" i="19"/>
  <c r="I33" i="19"/>
  <c r="K33" i="19"/>
  <c r="M33" i="19"/>
  <c r="O33" i="19"/>
  <c r="Q33" i="19"/>
  <c r="V33" i="19"/>
  <c r="G34" i="19"/>
  <c r="M34" i="19" s="1"/>
  <c r="I34" i="19"/>
  <c r="K34" i="19"/>
  <c r="O34" i="19"/>
  <c r="Q34" i="19"/>
  <c r="V34" i="19"/>
  <c r="G35" i="19"/>
  <c r="I35" i="19"/>
  <c r="K35" i="19"/>
  <c r="M35" i="19"/>
  <c r="O35" i="19"/>
  <c r="Q35" i="19"/>
  <c r="V35" i="19"/>
  <c r="G36" i="19"/>
  <c r="M36" i="19" s="1"/>
  <c r="I36" i="19"/>
  <c r="K36" i="19"/>
  <c r="O36" i="19"/>
  <c r="Q36" i="19"/>
  <c r="V36" i="19"/>
  <c r="G38" i="19"/>
  <c r="M38" i="19" s="1"/>
  <c r="I38" i="19"/>
  <c r="K38" i="19"/>
  <c r="K37" i="19" s="1"/>
  <c r="O38" i="19"/>
  <c r="O37" i="19" s="1"/>
  <c r="Q38" i="19"/>
  <c r="V38" i="19"/>
  <c r="V37" i="19" s="1"/>
  <c r="G39" i="19"/>
  <c r="I39" i="19"/>
  <c r="I37" i="19" s="1"/>
  <c r="K39" i="19"/>
  <c r="M39" i="19"/>
  <c r="O39" i="19"/>
  <c r="Q39" i="19"/>
  <c r="Q37" i="19" s="1"/>
  <c r="V39" i="19"/>
  <c r="G40" i="19"/>
  <c r="M40" i="19" s="1"/>
  <c r="I40" i="19"/>
  <c r="K40" i="19"/>
  <c r="O40" i="19"/>
  <c r="Q40" i="19"/>
  <c r="V40" i="19"/>
  <c r="G41" i="19"/>
  <c r="I41" i="19"/>
  <c r="K41" i="19"/>
  <c r="M41" i="19"/>
  <c r="O41" i="19"/>
  <c r="Q41" i="19"/>
  <c r="V41" i="19"/>
  <c r="G42" i="19"/>
  <c r="M42" i="19" s="1"/>
  <c r="I42" i="19"/>
  <c r="K42" i="19"/>
  <c r="O42" i="19"/>
  <c r="Q42" i="19"/>
  <c r="V42" i="19"/>
  <c r="G44" i="19"/>
  <c r="G43" i="19" s="1"/>
  <c r="I44" i="19"/>
  <c r="K44" i="19"/>
  <c r="K43" i="19" s="1"/>
  <c r="O44" i="19"/>
  <c r="O43" i="19" s="1"/>
  <c r="Q44" i="19"/>
  <c r="V44" i="19"/>
  <c r="V43" i="19" s="1"/>
  <c r="G45" i="19"/>
  <c r="I45" i="19"/>
  <c r="K45" i="19"/>
  <c r="M45" i="19"/>
  <c r="O45" i="19"/>
  <c r="Q45" i="19"/>
  <c r="V45" i="19"/>
  <c r="G46" i="19"/>
  <c r="M46" i="19" s="1"/>
  <c r="I46" i="19"/>
  <c r="K46" i="19"/>
  <c r="O46" i="19"/>
  <c r="Q46" i="19"/>
  <c r="V46" i="19"/>
  <c r="G47" i="19"/>
  <c r="I47" i="19"/>
  <c r="I43" i="19" s="1"/>
  <c r="K47" i="19"/>
  <c r="M47" i="19"/>
  <c r="O47" i="19"/>
  <c r="Q47" i="19"/>
  <c r="Q43" i="19" s="1"/>
  <c r="V47" i="19"/>
  <c r="G48" i="19"/>
  <c r="M48" i="19" s="1"/>
  <c r="I48" i="19"/>
  <c r="K48" i="19"/>
  <c r="O48" i="19"/>
  <c r="Q48" i="19"/>
  <c r="V48" i="19"/>
  <c r="G50" i="19"/>
  <c r="M50" i="19" s="1"/>
  <c r="I50" i="19"/>
  <c r="I49" i="19" s="1"/>
  <c r="K50" i="19"/>
  <c r="K49" i="19" s="1"/>
  <c r="O50" i="19"/>
  <c r="O49" i="19" s="1"/>
  <c r="Q50" i="19"/>
  <c r="Q49" i="19" s="1"/>
  <c r="V50" i="19"/>
  <c r="V49" i="19" s="1"/>
  <c r="G51" i="19"/>
  <c r="I51" i="19"/>
  <c r="K51" i="19"/>
  <c r="M51" i="19"/>
  <c r="O51" i="19"/>
  <c r="Q51" i="19"/>
  <c r="V51" i="19"/>
  <c r="G52" i="19"/>
  <c r="M52" i="19" s="1"/>
  <c r="I52" i="19"/>
  <c r="K52" i="19"/>
  <c r="O52" i="19"/>
  <c r="Q52" i="19"/>
  <c r="V52" i="19"/>
  <c r="G53" i="19"/>
  <c r="I53" i="19"/>
  <c r="K53" i="19"/>
  <c r="M53" i="19"/>
  <c r="O53" i="19"/>
  <c r="Q53" i="19"/>
  <c r="V53" i="19"/>
  <c r="G54" i="19"/>
  <c r="M54" i="19" s="1"/>
  <c r="I54" i="19"/>
  <c r="K54" i="19"/>
  <c r="O54" i="19"/>
  <c r="Q54" i="19"/>
  <c r="V54" i="19"/>
  <c r="G55" i="19"/>
  <c r="I55" i="19"/>
  <c r="K55" i="19"/>
  <c r="M55" i="19"/>
  <c r="O55" i="19"/>
  <c r="Q55" i="19"/>
  <c r="V55" i="19"/>
  <c r="G56" i="19"/>
  <c r="M56" i="19" s="1"/>
  <c r="I56" i="19"/>
  <c r="K56" i="19"/>
  <c r="O56" i="19"/>
  <c r="Q56" i="19"/>
  <c r="V56" i="19"/>
  <c r="G57" i="19"/>
  <c r="I57" i="19"/>
  <c r="K57" i="19"/>
  <c r="M57" i="19"/>
  <c r="O57" i="19"/>
  <c r="Q57" i="19"/>
  <c r="V57" i="19"/>
  <c r="G58" i="19"/>
  <c r="M58" i="19" s="1"/>
  <c r="I58" i="19"/>
  <c r="K58" i="19"/>
  <c r="O58" i="19"/>
  <c r="Q58" i="19"/>
  <c r="V58" i="19"/>
  <c r="AE60" i="19"/>
  <c r="AF60" i="19"/>
  <c r="G34" i="18"/>
  <c r="G8" i="18"/>
  <c r="O8" i="18"/>
  <c r="G9" i="18"/>
  <c r="M9" i="18" s="1"/>
  <c r="M8" i="18" s="1"/>
  <c r="I9" i="18"/>
  <c r="I8" i="18" s="1"/>
  <c r="K9" i="18"/>
  <c r="K8" i="18" s="1"/>
  <c r="O9" i="18"/>
  <c r="Q9" i="18"/>
  <c r="Q8" i="18" s="1"/>
  <c r="V9" i="18"/>
  <c r="V8" i="18" s="1"/>
  <c r="K11" i="18"/>
  <c r="V11" i="18"/>
  <c r="G12" i="18"/>
  <c r="I12" i="18"/>
  <c r="I11" i="18" s="1"/>
  <c r="K12" i="18"/>
  <c r="M12" i="18"/>
  <c r="O12" i="18"/>
  <c r="Q12" i="18"/>
  <c r="Q11" i="18" s="1"/>
  <c r="V12" i="18"/>
  <c r="G14" i="18"/>
  <c r="G11" i="18" s="1"/>
  <c r="I14" i="18"/>
  <c r="K14" i="18"/>
  <c r="O14" i="18"/>
  <c r="O11" i="18" s="1"/>
  <c r="Q14" i="18"/>
  <c r="V14" i="18"/>
  <c r="G16" i="18"/>
  <c r="I16" i="18"/>
  <c r="K16" i="18"/>
  <c r="M16" i="18"/>
  <c r="O16" i="18"/>
  <c r="Q16" i="18"/>
  <c r="V16" i="18"/>
  <c r="G19" i="18"/>
  <c r="I19" i="18"/>
  <c r="I18" i="18" s="1"/>
  <c r="K19" i="18"/>
  <c r="M19" i="18"/>
  <c r="O19" i="18"/>
  <c r="Q19" i="18"/>
  <c r="Q18" i="18" s="1"/>
  <c r="V19" i="18"/>
  <c r="G21" i="18"/>
  <c r="G18" i="18" s="1"/>
  <c r="I21" i="18"/>
  <c r="K21" i="18"/>
  <c r="K18" i="18" s="1"/>
  <c r="O21" i="18"/>
  <c r="O18" i="18" s="1"/>
  <c r="Q21" i="18"/>
  <c r="V21" i="18"/>
  <c r="V18" i="18" s="1"/>
  <c r="G23" i="18"/>
  <c r="I23" i="18"/>
  <c r="K23" i="18"/>
  <c r="M23" i="18"/>
  <c r="O23" i="18"/>
  <c r="Q23" i="18"/>
  <c r="V23" i="18"/>
  <c r="G24" i="18"/>
  <c r="M24" i="18" s="1"/>
  <c r="I24" i="18"/>
  <c r="K24" i="18"/>
  <c r="O24" i="18"/>
  <c r="Q24" i="18"/>
  <c r="V24" i="18"/>
  <c r="G27" i="18"/>
  <c r="G26" i="18" s="1"/>
  <c r="I27" i="18"/>
  <c r="I26" i="18" s="1"/>
  <c r="K27" i="18"/>
  <c r="K26" i="18" s="1"/>
  <c r="O27" i="18"/>
  <c r="O26" i="18" s="1"/>
  <c r="Q27" i="18"/>
  <c r="Q26" i="18" s="1"/>
  <c r="V27" i="18"/>
  <c r="V26" i="18" s="1"/>
  <c r="G29" i="18"/>
  <c r="M29" i="18" s="1"/>
  <c r="I29" i="18"/>
  <c r="K29" i="18"/>
  <c r="K28" i="18" s="1"/>
  <c r="O29" i="18"/>
  <c r="O28" i="18" s="1"/>
  <c r="Q29" i="18"/>
  <c r="V29" i="18"/>
  <c r="V28" i="18" s="1"/>
  <c r="G30" i="18"/>
  <c r="I30" i="18"/>
  <c r="I28" i="18" s="1"/>
  <c r="K30" i="18"/>
  <c r="M30" i="18"/>
  <c r="O30" i="18"/>
  <c r="Q30" i="18"/>
  <c r="Q28" i="18" s="1"/>
  <c r="V30" i="18"/>
  <c r="G31" i="18"/>
  <c r="M31" i="18" s="1"/>
  <c r="I31" i="18"/>
  <c r="K31" i="18"/>
  <c r="O31" i="18"/>
  <c r="Q31" i="18"/>
  <c r="V31" i="18"/>
  <c r="G32" i="18"/>
  <c r="I32" i="18"/>
  <c r="K32" i="18"/>
  <c r="M32" i="18"/>
  <c r="O32" i="18"/>
  <c r="Q32" i="18"/>
  <c r="V32" i="18"/>
  <c r="AE34" i="18"/>
  <c r="AF34" i="18"/>
  <c r="G280" i="17"/>
  <c r="G9" i="17"/>
  <c r="M9" i="17" s="1"/>
  <c r="I9" i="17"/>
  <c r="I8" i="17" s="1"/>
  <c r="K9" i="17"/>
  <c r="K8" i="17" s="1"/>
  <c r="O9" i="17"/>
  <c r="Q9" i="17"/>
  <c r="Q8" i="17" s="1"/>
  <c r="V9" i="17"/>
  <c r="V8" i="17" s="1"/>
  <c r="G11" i="17"/>
  <c r="I11" i="17"/>
  <c r="K11" i="17"/>
  <c r="M11" i="17"/>
  <c r="O11" i="17"/>
  <c r="Q11" i="17"/>
  <c r="V11" i="17"/>
  <c r="G12" i="17"/>
  <c r="I12" i="17"/>
  <c r="K12" i="17"/>
  <c r="M12" i="17"/>
  <c r="O12" i="17"/>
  <c r="Q12" i="17"/>
  <c r="V12" i="17"/>
  <c r="G14" i="17"/>
  <c r="G8" i="17" s="1"/>
  <c r="I14" i="17"/>
  <c r="K14" i="17"/>
  <c r="O14" i="17"/>
  <c r="O8" i="17" s="1"/>
  <c r="Q14" i="17"/>
  <c r="V14" i="17"/>
  <c r="G15" i="17"/>
  <c r="M15" i="17" s="1"/>
  <c r="I15" i="17"/>
  <c r="K15" i="17"/>
  <c r="O15" i="17"/>
  <c r="Q15" i="17"/>
  <c r="V15" i="17"/>
  <c r="G16" i="17"/>
  <c r="I16" i="17"/>
  <c r="K16" i="17"/>
  <c r="M16" i="17"/>
  <c r="O16" i="17"/>
  <c r="Q16" i="17"/>
  <c r="V16" i="17"/>
  <c r="G17" i="17"/>
  <c r="I17" i="17"/>
  <c r="K17" i="17"/>
  <c r="M17" i="17"/>
  <c r="O17" i="17"/>
  <c r="Q17" i="17"/>
  <c r="V17" i="17"/>
  <c r="G19" i="17"/>
  <c r="M19" i="17" s="1"/>
  <c r="I19" i="17"/>
  <c r="K19" i="17"/>
  <c r="O19" i="17"/>
  <c r="Q19" i="17"/>
  <c r="V19" i="17"/>
  <c r="G21" i="17"/>
  <c r="I21" i="17"/>
  <c r="K21" i="17"/>
  <c r="M21" i="17"/>
  <c r="O21" i="17"/>
  <c r="Q21" i="17"/>
  <c r="V21" i="17"/>
  <c r="G24" i="17"/>
  <c r="I24" i="17"/>
  <c r="K24" i="17"/>
  <c r="M24" i="17"/>
  <c r="O24" i="17"/>
  <c r="Q24" i="17"/>
  <c r="V24" i="17"/>
  <c r="G26" i="17"/>
  <c r="I26" i="17"/>
  <c r="K26" i="17"/>
  <c r="M26" i="17"/>
  <c r="O26" i="17"/>
  <c r="Q26" i="17"/>
  <c r="V26" i="17"/>
  <c r="G27" i="17"/>
  <c r="O27" i="17"/>
  <c r="G28" i="17"/>
  <c r="I28" i="17"/>
  <c r="I27" i="17" s="1"/>
  <c r="K28" i="17"/>
  <c r="K27" i="17" s="1"/>
  <c r="M28" i="17"/>
  <c r="O28" i="17"/>
  <c r="Q28" i="17"/>
  <c r="Q27" i="17" s="1"/>
  <c r="V28" i="17"/>
  <c r="V27" i="17" s="1"/>
  <c r="G30" i="17"/>
  <c r="M30" i="17" s="1"/>
  <c r="I30" i="17"/>
  <c r="K30" i="17"/>
  <c r="O30" i="17"/>
  <c r="Q30" i="17"/>
  <c r="V30" i="17"/>
  <c r="G33" i="17"/>
  <c r="G32" i="17" s="1"/>
  <c r="I33" i="17"/>
  <c r="I32" i="17" s="1"/>
  <c r="K33" i="17"/>
  <c r="K32" i="17" s="1"/>
  <c r="O33" i="17"/>
  <c r="O32" i="17" s="1"/>
  <c r="Q33" i="17"/>
  <c r="Q32" i="17" s="1"/>
  <c r="V33" i="17"/>
  <c r="V32" i="17" s="1"/>
  <c r="G35" i="17"/>
  <c r="I35" i="17"/>
  <c r="O35" i="17"/>
  <c r="Q35" i="17"/>
  <c r="G36" i="17"/>
  <c r="I36" i="17"/>
  <c r="K36" i="17"/>
  <c r="K35" i="17" s="1"/>
  <c r="M36" i="17"/>
  <c r="M35" i="17" s="1"/>
  <c r="O36" i="17"/>
  <c r="Q36" i="17"/>
  <c r="V36" i="17"/>
  <c r="V35" i="17" s="1"/>
  <c r="G39" i="17"/>
  <c r="G38" i="17" s="1"/>
  <c r="I39" i="17"/>
  <c r="I38" i="17" s="1"/>
  <c r="K39" i="17"/>
  <c r="O39" i="17"/>
  <c r="O38" i="17" s="1"/>
  <c r="Q39" i="17"/>
  <c r="Q38" i="17" s="1"/>
  <c r="V39" i="17"/>
  <c r="G40" i="17"/>
  <c r="M40" i="17" s="1"/>
  <c r="I40" i="17"/>
  <c r="K40" i="17"/>
  <c r="K38" i="17" s="1"/>
  <c r="O40" i="17"/>
  <c r="Q40" i="17"/>
  <c r="V40" i="17"/>
  <c r="V38" i="17" s="1"/>
  <c r="G41" i="17"/>
  <c r="I41" i="17"/>
  <c r="K41" i="17"/>
  <c r="M41" i="17"/>
  <c r="O41" i="17"/>
  <c r="Q41" i="17"/>
  <c r="V41" i="17"/>
  <c r="G42" i="17"/>
  <c r="I42" i="17"/>
  <c r="K42" i="17"/>
  <c r="M42" i="17"/>
  <c r="O42" i="17"/>
  <c r="Q42" i="17"/>
  <c r="V42" i="17"/>
  <c r="G43" i="17"/>
  <c r="M43" i="17" s="1"/>
  <c r="I43" i="17"/>
  <c r="K43" i="17"/>
  <c r="O43" i="17"/>
  <c r="Q43" i="17"/>
  <c r="V43" i="17"/>
  <c r="G44" i="17"/>
  <c r="M44" i="17" s="1"/>
  <c r="I44" i="17"/>
  <c r="K44" i="17"/>
  <c r="O44" i="17"/>
  <c r="Q44" i="17"/>
  <c r="V44" i="17"/>
  <c r="G45" i="17"/>
  <c r="I45" i="17"/>
  <c r="K45" i="17"/>
  <c r="M45" i="17"/>
  <c r="O45" i="17"/>
  <c r="Q45" i="17"/>
  <c r="V45" i="17"/>
  <c r="G46" i="17"/>
  <c r="I46" i="17"/>
  <c r="K46" i="17"/>
  <c r="M46" i="17"/>
  <c r="O46" i="17"/>
  <c r="Q46" i="17"/>
  <c r="V46" i="17"/>
  <c r="G48" i="17"/>
  <c r="M48" i="17" s="1"/>
  <c r="I48" i="17"/>
  <c r="I47" i="17" s="1"/>
  <c r="K48" i="17"/>
  <c r="K47" i="17" s="1"/>
  <c r="O48" i="17"/>
  <c r="Q48" i="17"/>
  <c r="Q47" i="17" s="1"/>
  <c r="V48" i="17"/>
  <c r="V47" i="17" s="1"/>
  <c r="G50" i="17"/>
  <c r="I50" i="17"/>
  <c r="K50" i="17"/>
  <c r="M50" i="17"/>
  <c r="O50" i="17"/>
  <c r="Q50" i="17"/>
  <c r="V50" i="17"/>
  <c r="G52" i="17"/>
  <c r="I52" i="17"/>
  <c r="K52" i="17"/>
  <c r="M52" i="17"/>
  <c r="O52" i="17"/>
  <c r="Q52" i="17"/>
  <c r="V52" i="17"/>
  <c r="G54" i="17"/>
  <c r="G47" i="17" s="1"/>
  <c r="I54" i="17"/>
  <c r="K54" i="17"/>
  <c r="O54" i="17"/>
  <c r="O47" i="17" s="1"/>
  <c r="Q54" i="17"/>
  <c r="V54" i="17"/>
  <c r="G56" i="17"/>
  <c r="M56" i="17" s="1"/>
  <c r="I56" i="17"/>
  <c r="K56" i="17"/>
  <c r="O56" i="17"/>
  <c r="Q56" i="17"/>
  <c r="V56" i="17"/>
  <c r="G58" i="17"/>
  <c r="I58" i="17"/>
  <c r="K58" i="17"/>
  <c r="M58" i="17"/>
  <c r="O58" i="17"/>
  <c r="Q58" i="17"/>
  <c r="V58" i="17"/>
  <c r="G60" i="17"/>
  <c r="I60" i="17"/>
  <c r="K60" i="17"/>
  <c r="M60" i="17"/>
  <c r="O60" i="17"/>
  <c r="Q60" i="17"/>
  <c r="V60" i="17"/>
  <c r="G62" i="17"/>
  <c r="O62" i="17"/>
  <c r="G63" i="17"/>
  <c r="M63" i="17" s="1"/>
  <c r="M62" i="17" s="1"/>
  <c r="I63" i="17"/>
  <c r="I62" i="17" s="1"/>
  <c r="K63" i="17"/>
  <c r="K62" i="17" s="1"/>
  <c r="O63" i="17"/>
  <c r="Q63" i="17"/>
  <c r="Q62" i="17" s="1"/>
  <c r="V63" i="17"/>
  <c r="V62" i="17" s="1"/>
  <c r="G68" i="17"/>
  <c r="G67" i="17" s="1"/>
  <c r="I68" i="17"/>
  <c r="I67" i="17" s="1"/>
  <c r="K68" i="17"/>
  <c r="M68" i="17"/>
  <c r="O68" i="17"/>
  <c r="O67" i="17" s="1"/>
  <c r="Q68" i="17"/>
  <c r="Q67" i="17" s="1"/>
  <c r="V68" i="17"/>
  <c r="G69" i="17"/>
  <c r="M69" i="17" s="1"/>
  <c r="I69" i="17"/>
  <c r="K69" i="17"/>
  <c r="O69" i="17"/>
  <c r="Q69" i="17"/>
  <c r="V69" i="17"/>
  <c r="G70" i="17"/>
  <c r="I70" i="17"/>
  <c r="K70" i="17"/>
  <c r="M70" i="17"/>
  <c r="O70" i="17"/>
  <c r="Q70" i="17"/>
  <c r="V70" i="17"/>
  <c r="G71" i="17"/>
  <c r="I71" i="17"/>
  <c r="K71" i="17"/>
  <c r="K67" i="17" s="1"/>
  <c r="M71" i="17"/>
  <c r="O71" i="17"/>
  <c r="Q71" i="17"/>
  <c r="V71" i="17"/>
  <c r="V67" i="17" s="1"/>
  <c r="G76" i="17"/>
  <c r="G75" i="17" s="1"/>
  <c r="I76" i="17"/>
  <c r="I75" i="17" s="1"/>
  <c r="K76" i="17"/>
  <c r="K75" i="17" s="1"/>
  <c r="O76" i="17"/>
  <c r="O75" i="17" s="1"/>
  <c r="Q76" i="17"/>
  <c r="Q75" i="17" s="1"/>
  <c r="V76" i="17"/>
  <c r="V75" i="17" s="1"/>
  <c r="G78" i="17"/>
  <c r="I78" i="17"/>
  <c r="K78" i="17"/>
  <c r="M78" i="17"/>
  <c r="O78" i="17"/>
  <c r="Q78" i="17"/>
  <c r="V78" i="17"/>
  <c r="G79" i="17"/>
  <c r="I79" i="17"/>
  <c r="K79" i="17"/>
  <c r="M79" i="17"/>
  <c r="O79" i="17"/>
  <c r="Q79" i="17"/>
  <c r="V79" i="17"/>
  <c r="G81" i="17"/>
  <c r="I81" i="17"/>
  <c r="K81" i="17"/>
  <c r="M81" i="17"/>
  <c r="O81" i="17"/>
  <c r="Q81" i="17"/>
  <c r="V81" i="17"/>
  <c r="G82" i="17"/>
  <c r="M82" i="17" s="1"/>
  <c r="I82" i="17"/>
  <c r="K82" i="17"/>
  <c r="O82" i="17"/>
  <c r="Q82" i="17"/>
  <c r="V82" i="17"/>
  <c r="G83" i="17"/>
  <c r="I83" i="17"/>
  <c r="K83" i="17"/>
  <c r="M83" i="17"/>
  <c r="O83" i="17"/>
  <c r="Q83" i="17"/>
  <c r="V83" i="17"/>
  <c r="G84" i="17"/>
  <c r="I84" i="17"/>
  <c r="K84" i="17"/>
  <c r="M84" i="17"/>
  <c r="O84" i="17"/>
  <c r="Q84" i="17"/>
  <c r="V84" i="17"/>
  <c r="G86" i="17"/>
  <c r="I86" i="17"/>
  <c r="K86" i="17"/>
  <c r="M86" i="17"/>
  <c r="O86" i="17"/>
  <c r="Q86" i="17"/>
  <c r="V86" i="17"/>
  <c r="G88" i="17"/>
  <c r="M88" i="17" s="1"/>
  <c r="I88" i="17"/>
  <c r="K88" i="17"/>
  <c r="O88" i="17"/>
  <c r="Q88" i="17"/>
  <c r="V88" i="17"/>
  <c r="G92" i="17"/>
  <c r="I92" i="17"/>
  <c r="K92" i="17"/>
  <c r="M92" i="17"/>
  <c r="O92" i="17"/>
  <c r="Q92" i="17"/>
  <c r="V92" i="17"/>
  <c r="G96" i="17"/>
  <c r="I96" i="17"/>
  <c r="K96" i="17"/>
  <c r="M96" i="17"/>
  <c r="O96" i="17"/>
  <c r="Q96" i="17"/>
  <c r="V96" i="17"/>
  <c r="G101" i="17"/>
  <c r="G100" i="17" s="1"/>
  <c r="I101" i="17"/>
  <c r="I100" i="17" s="1"/>
  <c r="K101" i="17"/>
  <c r="K100" i="17" s="1"/>
  <c r="O101" i="17"/>
  <c r="O100" i="17" s="1"/>
  <c r="Q101" i="17"/>
  <c r="Q100" i="17" s="1"/>
  <c r="V101" i="17"/>
  <c r="V100" i="17" s="1"/>
  <c r="G102" i="17"/>
  <c r="I102" i="17"/>
  <c r="K102" i="17"/>
  <c r="M102" i="17"/>
  <c r="O102" i="17"/>
  <c r="Q102" i="17"/>
  <c r="V102" i="17"/>
  <c r="G103" i="17"/>
  <c r="I103" i="17"/>
  <c r="K103" i="17"/>
  <c r="M103" i="17"/>
  <c r="O103" i="17"/>
  <c r="Q103" i="17"/>
  <c r="V103" i="17"/>
  <c r="G105" i="17"/>
  <c r="I105" i="17"/>
  <c r="K105" i="17"/>
  <c r="M105" i="17"/>
  <c r="O105" i="17"/>
  <c r="Q105" i="17"/>
  <c r="V105" i="17"/>
  <c r="G107" i="17"/>
  <c r="M107" i="17" s="1"/>
  <c r="I107" i="17"/>
  <c r="K107" i="17"/>
  <c r="O107" i="17"/>
  <c r="Q107" i="17"/>
  <c r="V107" i="17"/>
  <c r="G109" i="17"/>
  <c r="I109" i="17"/>
  <c r="K109" i="17"/>
  <c r="M109" i="17"/>
  <c r="O109" i="17"/>
  <c r="Q109" i="17"/>
  <c r="V109" i="17"/>
  <c r="G111" i="17"/>
  <c r="I111" i="17"/>
  <c r="K111" i="17"/>
  <c r="M111" i="17"/>
  <c r="O111" i="17"/>
  <c r="Q111" i="17"/>
  <c r="V111" i="17"/>
  <c r="G113" i="17"/>
  <c r="I113" i="17"/>
  <c r="K113" i="17"/>
  <c r="M113" i="17"/>
  <c r="O113" i="17"/>
  <c r="Q113" i="17"/>
  <c r="V113" i="17"/>
  <c r="G115" i="17"/>
  <c r="M115" i="17" s="1"/>
  <c r="I115" i="17"/>
  <c r="K115" i="17"/>
  <c r="O115" i="17"/>
  <c r="Q115" i="17"/>
  <c r="V115" i="17"/>
  <c r="G116" i="17"/>
  <c r="I116" i="17"/>
  <c r="K116" i="17"/>
  <c r="M116" i="17"/>
  <c r="O116" i="17"/>
  <c r="Q116" i="17"/>
  <c r="V116" i="17"/>
  <c r="G117" i="17"/>
  <c r="I117" i="17"/>
  <c r="K117" i="17"/>
  <c r="M117" i="17"/>
  <c r="O117" i="17"/>
  <c r="Q117" i="17"/>
  <c r="V117" i="17"/>
  <c r="G118" i="17"/>
  <c r="I118" i="17"/>
  <c r="K118" i="17"/>
  <c r="M118" i="17"/>
  <c r="O118" i="17"/>
  <c r="Q118" i="17"/>
  <c r="V118" i="17"/>
  <c r="G119" i="17"/>
  <c r="M119" i="17" s="1"/>
  <c r="I119" i="17"/>
  <c r="K119" i="17"/>
  <c r="O119" i="17"/>
  <c r="Q119" i="17"/>
  <c r="V119" i="17"/>
  <c r="G120" i="17"/>
  <c r="I120" i="17"/>
  <c r="K120" i="17"/>
  <c r="M120" i="17"/>
  <c r="O120" i="17"/>
  <c r="Q120" i="17"/>
  <c r="V120" i="17"/>
  <c r="G121" i="17"/>
  <c r="M121" i="17" s="1"/>
  <c r="I121" i="17"/>
  <c r="K121" i="17"/>
  <c r="O121" i="17"/>
  <c r="Q121" i="17"/>
  <c r="V121" i="17"/>
  <c r="G122" i="17"/>
  <c r="I122" i="17"/>
  <c r="K122" i="17"/>
  <c r="M122" i="17"/>
  <c r="O122" i="17"/>
  <c r="Q122" i="17"/>
  <c r="V122" i="17"/>
  <c r="G124" i="17"/>
  <c r="M124" i="17" s="1"/>
  <c r="I124" i="17"/>
  <c r="K124" i="17"/>
  <c r="O124" i="17"/>
  <c r="Q124" i="17"/>
  <c r="V124" i="17"/>
  <c r="G125" i="17"/>
  <c r="I125" i="17"/>
  <c r="K125" i="17"/>
  <c r="M125" i="17"/>
  <c r="O125" i="17"/>
  <c r="Q125" i="17"/>
  <c r="V125" i="17"/>
  <c r="G127" i="17"/>
  <c r="M127" i="17" s="1"/>
  <c r="I127" i="17"/>
  <c r="K127" i="17"/>
  <c r="O127" i="17"/>
  <c r="Q127" i="17"/>
  <c r="V127" i="17"/>
  <c r="G131" i="17"/>
  <c r="I131" i="17"/>
  <c r="K131" i="17"/>
  <c r="M131" i="17"/>
  <c r="O131" i="17"/>
  <c r="Q131" i="17"/>
  <c r="V131" i="17"/>
  <c r="G135" i="17"/>
  <c r="M135" i="17" s="1"/>
  <c r="I135" i="17"/>
  <c r="K135" i="17"/>
  <c r="O135" i="17"/>
  <c r="Q135" i="17"/>
  <c r="V135" i="17"/>
  <c r="G140" i="17"/>
  <c r="M140" i="17" s="1"/>
  <c r="I140" i="17"/>
  <c r="K140" i="17"/>
  <c r="K139" i="17" s="1"/>
  <c r="O140" i="17"/>
  <c r="O139" i="17" s="1"/>
  <c r="Q140" i="17"/>
  <c r="V140" i="17"/>
  <c r="V139" i="17" s="1"/>
  <c r="G142" i="17"/>
  <c r="I142" i="17"/>
  <c r="K142" i="17"/>
  <c r="M142" i="17"/>
  <c r="O142" i="17"/>
  <c r="Q142" i="17"/>
  <c r="V142" i="17"/>
  <c r="G143" i="17"/>
  <c r="M143" i="17" s="1"/>
  <c r="I143" i="17"/>
  <c r="K143" i="17"/>
  <c r="O143" i="17"/>
  <c r="Q143" i="17"/>
  <c r="V143" i="17"/>
  <c r="G144" i="17"/>
  <c r="I144" i="17"/>
  <c r="I139" i="17" s="1"/>
  <c r="K144" i="17"/>
  <c r="M144" i="17"/>
  <c r="O144" i="17"/>
  <c r="Q144" i="17"/>
  <c r="Q139" i="17" s="1"/>
  <c r="V144" i="17"/>
  <c r="G147" i="17"/>
  <c r="M147" i="17" s="1"/>
  <c r="I147" i="17"/>
  <c r="K147" i="17"/>
  <c r="O147" i="17"/>
  <c r="Q147" i="17"/>
  <c r="V147" i="17"/>
  <c r="G149" i="17"/>
  <c r="I149" i="17"/>
  <c r="K149" i="17"/>
  <c r="M149" i="17"/>
  <c r="O149" i="17"/>
  <c r="Q149" i="17"/>
  <c r="V149" i="17"/>
  <c r="G150" i="17"/>
  <c r="M150" i="17" s="1"/>
  <c r="I150" i="17"/>
  <c r="K150" i="17"/>
  <c r="O150" i="17"/>
  <c r="Q150" i="17"/>
  <c r="V150" i="17"/>
  <c r="G154" i="17"/>
  <c r="I154" i="17"/>
  <c r="K154" i="17"/>
  <c r="M154" i="17"/>
  <c r="O154" i="17"/>
  <c r="Q154" i="17"/>
  <c r="V154" i="17"/>
  <c r="G157" i="17"/>
  <c r="M157" i="17" s="1"/>
  <c r="I157" i="17"/>
  <c r="K157" i="17"/>
  <c r="O157" i="17"/>
  <c r="Q157" i="17"/>
  <c r="V157" i="17"/>
  <c r="G160" i="17"/>
  <c r="I160" i="17"/>
  <c r="K160" i="17"/>
  <c r="M160" i="17"/>
  <c r="O160" i="17"/>
  <c r="Q160" i="17"/>
  <c r="V160" i="17"/>
  <c r="G162" i="17"/>
  <c r="M162" i="17" s="1"/>
  <c r="I162" i="17"/>
  <c r="K162" i="17"/>
  <c r="O162" i="17"/>
  <c r="Q162" i="17"/>
  <c r="V162" i="17"/>
  <c r="G163" i="17"/>
  <c r="I163" i="17"/>
  <c r="K163" i="17"/>
  <c r="M163" i="17"/>
  <c r="O163" i="17"/>
  <c r="Q163" i="17"/>
  <c r="V163" i="17"/>
  <c r="G165" i="17"/>
  <c r="M165" i="17" s="1"/>
  <c r="I165" i="17"/>
  <c r="K165" i="17"/>
  <c r="O165" i="17"/>
  <c r="Q165" i="17"/>
  <c r="V165" i="17"/>
  <c r="G166" i="17"/>
  <c r="I166" i="17"/>
  <c r="K166" i="17"/>
  <c r="M166" i="17"/>
  <c r="O166" i="17"/>
  <c r="Q166" i="17"/>
  <c r="V166" i="17"/>
  <c r="G167" i="17"/>
  <c r="M167" i="17" s="1"/>
  <c r="I167" i="17"/>
  <c r="K167" i="17"/>
  <c r="O167" i="17"/>
  <c r="Q167" i="17"/>
  <c r="V167" i="17"/>
  <c r="G168" i="17"/>
  <c r="I168" i="17"/>
  <c r="K168" i="17"/>
  <c r="M168" i="17"/>
  <c r="O168" i="17"/>
  <c r="Q168" i="17"/>
  <c r="V168" i="17"/>
  <c r="G169" i="17"/>
  <c r="M169" i="17" s="1"/>
  <c r="I169" i="17"/>
  <c r="K169" i="17"/>
  <c r="O169" i="17"/>
  <c r="Q169" i="17"/>
  <c r="V169" i="17"/>
  <c r="G170" i="17"/>
  <c r="I170" i="17"/>
  <c r="K170" i="17"/>
  <c r="M170" i="17"/>
  <c r="O170" i="17"/>
  <c r="Q170" i="17"/>
  <c r="V170" i="17"/>
  <c r="G172" i="17"/>
  <c r="M172" i="17" s="1"/>
  <c r="I172" i="17"/>
  <c r="K172" i="17"/>
  <c r="O172" i="17"/>
  <c r="Q172" i="17"/>
  <c r="V172" i="17"/>
  <c r="G174" i="17"/>
  <c r="I174" i="17"/>
  <c r="K174" i="17"/>
  <c r="M174" i="17"/>
  <c r="O174" i="17"/>
  <c r="Q174" i="17"/>
  <c r="V174" i="17"/>
  <c r="G176" i="17"/>
  <c r="M176" i="17" s="1"/>
  <c r="I176" i="17"/>
  <c r="K176" i="17"/>
  <c r="O176" i="17"/>
  <c r="Q176" i="17"/>
  <c r="V176" i="17"/>
  <c r="G178" i="17"/>
  <c r="I178" i="17"/>
  <c r="K178" i="17"/>
  <c r="M178" i="17"/>
  <c r="O178" i="17"/>
  <c r="Q178" i="17"/>
  <c r="V178" i="17"/>
  <c r="G179" i="17"/>
  <c r="M179" i="17" s="1"/>
  <c r="I179" i="17"/>
  <c r="K179" i="17"/>
  <c r="O179" i="17"/>
  <c r="Q179" i="17"/>
  <c r="V179" i="17"/>
  <c r="G180" i="17"/>
  <c r="I180" i="17"/>
  <c r="K180" i="17"/>
  <c r="M180" i="17"/>
  <c r="O180" i="17"/>
  <c r="Q180" i="17"/>
  <c r="V180" i="17"/>
  <c r="G181" i="17"/>
  <c r="M181" i="17" s="1"/>
  <c r="I181" i="17"/>
  <c r="K181" i="17"/>
  <c r="O181" i="17"/>
  <c r="Q181" i="17"/>
  <c r="V181" i="17"/>
  <c r="G182" i="17"/>
  <c r="I182" i="17"/>
  <c r="K182" i="17"/>
  <c r="M182" i="17"/>
  <c r="O182" i="17"/>
  <c r="Q182" i="17"/>
  <c r="V182" i="17"/>
  <c r="G183" i="17"/>
  <c r="M183" i="17" s="1"/>
  <c r="I183" i="17"/>
  <c r="K183" i="17"/>
  <c r="O183" i="17"/>
  <c r="Q183" i="17"/>
  <c r="V183" i="17"/>
  <c r="G184" i="17"/>
  <c r="I184" i="17"/>
  <c r="K184" i="17"/>
  <c r="M184" i="17"/>
  <c r="O184" i="17"/>
  <c r="Q184" i="17"/>
  <c r="V184" i="17"/>
  <c r="G185" i="17"/>
  <c r="M185" i="17" s="1"/>
  <c r="I185" i="17"/>
  <c r="K185" i="17"/>
  <c r="O185" i="17"/>
  <c r="Q185" i="17"/>
  <c r="V185" i="17"/>
  <c r="G186" i="17"/>
  <c r="I186" i="17"/>
  <c r="K186" i="17"/>
  <c r="M186" i="17"/>
  <c r="O186" i="17"/>
  <c r="Q186" i="17"/>
  <c r="V186" i="17"/>
  <c r="G187" i="17"/>
  <c r="M187" i="17" s="1"/>
  <c r="I187" i="17"/>
  <c r="K187" i="17"/>
  <c r="O187" i="17"/>
  <c r="Q187" i="17"/>
  <c r="V187" i="17"/>
  <c r="G188" i="17"/>
  <c r="I188" i="17"/>
  <c r="K188" i="17"/>
  <c r="M188" i="17"/>
  <c r="O188" i="17"/>
  <c r="Q188" i="17"/>
  <c r="V188" i="17"/>
  <c r="G189" i="17"/>
  <c r="M189" i="17" s="1"/>
  <c r="I189" i="17"/>
  <c r="K189" i="17"/>
  <c r="O189" i="17"/>
  <c r="Q189" i="17"/>
  <c r="V189" i="17"/>
  <c r="G190" i="17"/>
  <c r="I190" i="17"/>
  <c r="K190" i="17"/>
  <c r="M190" i="17"/>
  <c r="O190" i="17"/>
  <c r="Q190" i="17"/>
  <c r="V190" i="17"/>
  <c r="G191" i="17"/>
  <c r="M191" i="17" s="1"/>
  <c r="I191" i="17"/>
  <c r="K191" i="17"/>
  <c r="O191" i="17"/>
  <c r="Q191" i="17"/>
  <c r="V191" i="17"/>
  <c r="G192" i="17"/>
  <c r="I192" i="17"/>
  <c r="K192" i="17"/>
  <c r="M192" i="17"/>
  <c r="O192" i="17"/>
  <c r="Q192" i="17"/>
  <c r="V192" i="17"/>
  <c r="G193" i="17"/>
  <c r="M193" i="17" s="1"/>
  <c r="I193" i="17"/>
  <c r="K193" i="17"/>
  <c r="O193" i="17"/>
  <c r="Q193" i="17"/>
  <c r="V193" i="17"/>
  <c r="G197" i="17"/>
  <c r="I197" i="17"/>
  <c r="K197" i="17"/>
  <c r="M197" i="17"/>
  <c r="O197" i="17"/>
  <c r="Q197" i="17"/>
  <c r="V197" i="17"/>
  <c r="G201" i="17"/>
  <c r="M201" i="17" s="1"/>
  <c r="I201" i="17"/>
  <c r="K201" i="17"/>
  <c r="O201" i="17"/>
  <c r="Q201" i="17"/>
  <c r="V201" i="17"/>
  <c r="G206" i="17"/>
  <c r="M206" i="17" s="1"/>
  <c r="I206" i="17"/>
  <c r="K206" i="17"/>
  <c r="K205" i="17" s="1"/>
  <c r="O206" i="17"/>
  <c r="O205" i="17" s="1"/>
  <c r="Q206" i="17"/>
  <c r="V206" i="17"/>
  <c r="V205" i="17" s="1"/>
  <c r="G207" i="17"/>
  <c r="I207" i="17"/>
  <c r="K207" i="17"/>
  <c r="M207" i="17"/>
  <c r="O207" i="17"/>
  <c r="Q207" i="17"/>
  <c r="V207" i="17"/>
  <c r="G208" i="17"/>
  <c r="M208" i="17" s="1"/>
  <c r="I208" i="17"/>
  <c r="K208" i="17"/>
  <c r="O208" i="17"/>
  <c r="Q208" i="17"/>
  <c r="V208" i="17"/>
  <c r="G209" i="17"/>
  <c r="I209" i="17"/>
  <c r="I205" i="17" s="1"/>
  <c r="K209" i="17"/>
  <c r="M209" i="17"/>
  <c r="O209" i="17"/>
  <c r="Q209" i="17"/>
  <c r="Q205" i="17" s="1"/>
  <c r="V209" i="17"/>
  <c r="G210" i="17"/>
  <c r="M210" i="17" s="1"/>
  <c r="I210" i="17"/>
  <c r="K210" i="17"/>
  <c r="O210" i="17"/>
  <c r="Q210" i="17"/>
  <c r="V210" i="17"/>
  <c r="G211" i="17"/>
  <c r="I211" i="17"/>
  <c r="K211" i="17"/>
  <c r="M211" i="17"/>
  <c r="O211" i="17"/>
  <c r="Q211" i="17"/>
  <c r="V211" i="17"/>
  <c r="G212" i="17"/>
  <c r="M212" i="17" s="1"/>
  <c r="I212" i="17"/>
  <c r="K212" i="17"/>
  <c r="O212" i="17"/>
  <c r="Q212" i="17"/>
  <c r="V212" i="17"/>
  <c r="G213" i="17"/>
  <c r="I213" i="17"/>
  <c r="K213" i="17"/>
  <c r="M213" i="17"/>
  <c r="O213" i="17"/>
  <c r="Q213" i="17"/>
  <c r="V213" i="17"/>
  <c r="G214" i="17"/>
  <c r="M214" i="17" s="1"/>
  <c r="I214" i="17"/>
  <c r="K214" i="17"/>
  <c r="O214" i="17"/>
  <c r="Q214" i="17"/>
  <c r="V214" i="17"/>
  <c r="G215" i="17"/>
  <c r="I215" i="17"/>
  <c r="K215" i="17"/>
  <c r="M215" i="17"/>
  <c r="O215" i="17"/>
  <c r="Q215" i="17"/>
  <c r="V215" i="17"/>
  <c r="G216" i="17"/>
  <c r="M216" i="17" s="1"/>
  <c r="I216" i="17"/>
  <c r="K216" i="17"/>
  <c r="O216" i="17"/>
  <c r="Q216" i="17"/>
  <c r="V216" i="17"/>
  <c r="G217" i="17"/>
  <c r="I217" i="17"/>
  <c r="K217" i="17"/>
  <c r="M217" i="17"/>
  <c r="O217" i="17"/>
  <c r="Q217" i="17"/>
  <c r="V217" i="17"/>
  <c r="G218" i="17"/>
  <c r="M218" i="17" s="1"/>
  <c r="I218" i="17"/>
  <c r="K218" i="17"/>
  <c r="O218" i="17"/>
  <c r="Q218" i="17"/>
  <c r="V218" i="17"/>
  <c r="G219" i="17"/>
  <c r="I219" i="17"/>
  <c r="K219" i="17"/>
  <c r="M219" i="17"/>
  <c r="O219" i="17"/>
  <c r="Q219" i="17"/>
  <c r="V219" i="17"/>
  <c r="G220" i="17"/>
  <c r="M220" i="17" s="1"/>
  <c r="I220" i="17"/>
  <c r="K220" i="17"/>
  <c r="O220" i="17"/>
  <c r="Q220" i="17"/>
  <c r="V220" i="17"/>
  <c r="G221" i="17"/>
  <c r="I221" i="17"/>
  <c r="K221" i="17"/>
  <c r="M221" i="17"/>
  <c r="O221" i="17"/>
  <c r="Q221" i="17"/>
  <c r="V221" i="17"/>
  <c r="G222" i="17"/>
  <c r="M222" i="17" s="1"/>
  <c r="I222" i="17"/>
  <c r="K222" i="17"/>
  <c r="O222" i="17"/>
  <c r="Q222" i="17"/>
  <c r="V222" i="17"/>
  <c r="G223" i="17"/>
  <c r="I223" i="17"/>
  <c r="K223" i="17"/>
  <c r="M223" i="17"/>
  <c r="O223" i="17"/>
  <c r="Q223" i="17"/>
  <c r="V223" i="17"/>
  <c r="G224" i="17"/>
  <c r="M224" i="17" s="1"/>
  <c r="I224" i="17"/>
  <c r="K224" i="17"/>
  <c r="O224" i="17"/>
  <c r="Q224" i="17"/>
  <c r="V224" i="17"/>
  <c r="G225" i="17"/>
  <c r="I225" i="17"/>
  <c r="K225" i="17"/>
  <c r="M225" i="17"/>
  <c r="O225" i="17"/>
  <c r="Q225" i="17"/>
  <c r="V225" i="17"/>
  <c r="G226" i="17"/>
  <c r="M226" i="17" s="1"/>
  <c r="I226" i="17"/>
  <c r="K226" i="17"/>
  <c r="O226" i="17"/>
  <c r="Q226" i="17"/>
  <c r="V226" i="17"/>
  <c r="G227" i="17"/>
  <c r="I227" i="17"/>
  <c r="K227" i="17"/>
  <c r="M227" i="17"/>
  <c r="O227" i="17"/>
  <c r="Q227" i="17"/>
  <c r="V227" i="17"/>
  <c r="G231" i="17"/>
  <c r="M231" i="17" s="1"/>
  <c r="I231" i="17"/>
  <c r="K231" i="17"/>
  <c r="O231" i="17"/>
  <c r="Q231" i="17"/>
  <c r="V231" i="17"/>
  <c r="G235" i="17"/>
  <c r="I235" i="17"/>
  <c r="K235" i="17"/>
  <c r="M235" i="17"/>
  <c r="O235" i="17"/>
  <c r="Q235" i="17"/>
  <c r="V235" i="17"/>
  <c r="G240" i="17"/>
  <c r="I240" i="17"/>
  <c r="I239" i="17" s="1"/>
  <c r="K240" i="17"/>
  <c r="M240" i="17"/>
  <c r="O240" i="17"/>
  <c r="Q240" i="17"/>
  <c r="Q239" i="17" s="1"/>
  <c r="V240" i="17"/>
  <c r="G241" i="17"/>
  <c r="G239" i="17" s="1"/>
  <c r="I241" i="17"/>
  <c r="K241" i="17"/>
  <c r="O241" i="17"/>
  <c r="O239" i="17" s="1"/>
  <c r="Q241" i="17"/>
  <c r="V241" i="17"/>
  <c r="G242" i="17"/>
  <c r="I242" i="17"/>
  <c r="K242" i="17"/>
  <c r="M242" i="17"/>
  <c r="O242" i="17"/>
  <c r="Q242" i="17"/>
  <c r="V242" i="17"/>
  <c r="G243" i="17"/>
  <c r="M243" i="17" s="1"/>
  <c r="I243" i="17"/>
  <c r="K243" i="17"/>
  <c r="K239" i="17" s="1"/>
  <c r="O243" i="17"/>
  <c r="Q243" i="17"/>
  <c r="V243" i="17"/>
  <c r="V239" i="17" s="1"/>
  <c r="G244" i="17"/>
  <c r="I244" i="17"/>
  <c r="K244" i="17"/>
  <c r="M244" i="17"/>
  <c r="O244" i="17"/>
  <c r="Q244" i="17"/>
  <c r="V244" i="17"/>
  <c r="G245" i="17"/>
  <c r="M245" i="17" s="1"/>
  <c r="I245" i="17"/>
  <c r="K245" i="17"/>
  <c r="O245" i="17"/>
  <c r="Q245" i="17"/>
  <c r="V245" i="17"/>
  <c r="G246" i="17"/>
  <c r="I246" i="17"/>
  <c r="K246" i="17"/>
  <c r="M246" i="17"/>
  <c r="O246" i="17"/>
  <c r="Q246" i="17"/>
  <c r="V246" i="17"/>
  <c r="G250" i="17"/>
  <c r="M250" i="17" s="1"/>
  <c r="I250" i="17"/>
  <c r="K250" i="17"/>
  <c r="O250" i="17"/>
  <c r="Q250" i="17"/>
  <c r="V250" i="17"/>
  <c r="G254" i="17"/>
  <c r="I254" i="17"/>
  <c r="K254" i="17"/>
  <c r="M254" i="17"/>
  <c r="O254" i="17"/>
  <c r="Q254" i="17"/>
  <c r="V254" i="17"/>
  <c r="G258" i="17"/>
  <c r="O258" i="17"/>
  <c r="G259" i="17"/>
  <c r="I259" i="17"/>
  <c r="I258" i="17" s="1"/>
  <c r="K259" i="17"/>
  <c r="M259" i="17"/>
  <c r="O259" i="17"/>
  <c r="Q259" i="17"/>
  <c r="Q258" i="17" s="1"/>
  <c r="V259" i="17"/>
  <c r="G260" i="17"/>
  <c r="M260" i="17" s="1"/>
  <c r="I260" i="17"/>
  <c r="K260" i="17"/>
  <c r="K258" i="17" s="1"/>
  <c r="O260" i="17"/>
  <c r="Q260" i="17"/>
  <c r="V260" i="17"/>
  <c r="V258" i="17" s="1"/>
  <c r="G263" i="17"/>
  <c r="G262" i="17" s="1"/>
  <c r="I263" i="17"/>
  <c r="K263" i="17"/>
  <c r="K262" i="17" s="1"/>
  <c r="O263" i="17"/>
  <c r="O262" i="17" s="1"/>
  <c r="Q263" i="17"/>
  <c r="V263" i="17"/>
  <c r="V262" i="17" s="1"/>
  <c r="G267" i="17"/>
  <c r="I267" i="17"/>
  <c r="I262" i="17" s="1"/>
  <c r="K267" i="17"/>
  <c r="M267" i="17"/>
  <c r="O267" i="17"/>
  <c r="Q267" i="17"/>
  <c r="Q262" i="17" s="1"/>
  <c r="V267" i="17"/>
  <c r="G271" i="17"/>
  <c r="M271" i="17" s="1"/>
  <c r="I271" i="17"/>
  <c r="K271" i="17"/>
  <c r="O271" i="17"/>
  <c r="Q271" i="17"/>
  <c r="V271" i="17"/>
  <c r="G275" i="17"/>
  <c r="I275" i="17"/>
  <c r="K275" i="17"/>
  <c r="M275" i="17"/>
  <c r="O275" i="17"/>
  <c r="Q275" i="17"/>
  <c r="V275" i="17"/>
  <c r="AE280" i="17"/>
  <c r="G198" i="16"/>
  <c r="G9" i="16"/>
  <c r="M9" i="16" s="1"/>
  <c r="I9" i="16"/>
  <c r="I8" i="16" s="1"/>
  <c r="K9" i="16"/>
  <c r="K8" i="16" s="1"/>
  <c r="O9" i="16"/>
  <c r="Q9" i="16"/>
  <c r="Q8" i="16" s="1"/>
  <c r="V9" i="16"/>
  <c r="V8" i="16" s="1"/>
  <c r="G13" i="16"/>
  <c r="I13" i="16"/>
  <c r="K13" i="16"/>
  <c r="M13" i="16"/>
  <c r="O13" i="16"/>
  <c r="Q13" i="16"/>
  <c r="V13" i="16"/>
  <c r="G14" i="16"/>
  <c r="I14" i="16"/>
  <c r="K14" i="16"/>
  <c r="M14" i="16"/>
  <c r="O14" i="16"/>
  <c r="Q14" i="16"/>
  <c r="V14" i="16"/>
  <c r="G15" i="16"/>
  <c r="G8" i="16" s="1"/>
  <c r="I15" i="16"/>
  <c r="K15" i="16"/>
  <c r="O15" i="16"/>
  <c r="O8" i="16" s="1"/>
  <c r="Q15" i="16"/>
  <c r="V15" i="16"/>
  <c r="G16" i="16"/>
  <c r="M16" i="16" s="1"/>
  <c r="I16" i="16"/>
  <c r="K16" i="16"/>
  <c r="O16" i="16"/>
  <c r="Q16" i="16"/>
  <c r="V16" i="16"/>
  <c r="G17" i="16"/>
  <c r="I17" i="16"/>
  <c r="K17" i="16"/>
  <c r="M17" i="16"/>
  <c r="O17" i="16"/>
  <c r="Q17" i="16"/>
  <c r="V17" i="16"/>
  <c r="G18" i="16"/>
  <c r="I18" i="16"/>
  <c r="K18" i="16"/>
  <c r="M18" i="16"/>
  <c r="O18" i="16"/>
  <c r="Q18" i="16"/>
  <c r="V18" i="16"/>
  <c r="G19" i="16"/>
  <c r="M19" i="16" s="1"/>
  <c r="I19" i="16"/>
  <c r="K19" i="16"/>
  <c r="O19" i="16"/>
  <c r="Q19" i="16"/>
  <c r="V19" i="16"/>
  <c r="G20" i="16"/>
  <c r="M20" i="16" s="1"/>
  <c r="I20" i="16"/>
  <c r="K20" i="16"/>
  <c r="O20" i="16"/>
  <c r="Q20" i="16"/>
  <c r="V20" i="16"/>
  <c r="G21" i="16"/>
  <c r="I21" i="16"/>
  <c r="K21" i="16"/>
  <c r="M21" i="16"/>
  <c r="O21" i="16"/>
  <c r="Q21" i="16"/>
  <c r="V21" i="16"/>
  <c r="G24" i="16"/>
  <c r="I24" i="16"/>
  <c r="K24" i="16"/>
  <c r="M24" i="16"/>
  <c r="O24" i="16"/>
  <c r="Q24" i="16"/>
  <c r="V24" i="16"/>
  <c r="G26" i="16"/>
  <c r="M26" i="16" s="1"/>
  <c r="I26" i="16"/>
  <c r="I25" i="16" s="1"/>
  <c r="K26" i="16"/>
  <c r="K25" i="16" s="1"/>
  <c r="O26" i="16"/>
  <c r="Q26" i="16"/>
  <c r="Q25" i="16" s="1"/>
  <c r="V26" i="16"/>
  <c r="V25" i="16" s="1"/>
  <c r="G31" i="16"/>
  <c r="I31" i="16"/>
  <c r="K31" i="16"/>
  <c r="M31" i="16"/>
  <c r="O31" i="16"/>
  <c r="Q31" i="16"/>
  <c r="V31" i="16"/>
  <c r="G32" i="16"/>
  <c r="I32" i="16"/>
  <c r="K32" i="16"/>
  <c r="M32" i="16"/>
  <c r="O32" i="16"/>
  <c r="Q32" i="16"/>
  <c r="V32" i="16"/>
  <c r="G33" i="16"/>
  <c r="G25" i="16" s="1"/>
  <c r="I33" i="16"/>
  <c r="K33" i="16"/>
  <c r="O33" i="16"/>
  <c r="O25" i="16" s="1"/>
  <c r="Q33" i="16"/>
  <c r="V33" i="16"/>
  <c r="G34" i="16"/>
  <c r="M34" i="16" s="1"/>
  <c r="I34" i="16"/>
  <c r="K34" i="16"/>
  <c r="O34" i="16"/>
  <c r="Q34" i="16"/>
  <c r="V34" i="16"/>
  <c r="G35" i="16"/>
  <c r="I35" i="16"/>
  <c r="K35" i="16"/>
  <c r="M35" i="16"/>
  <c r="O35" i="16"/>
  <c r="Q35" i="16"/>
  <c r="V35" i="16"/>
  <c r="G37" i="16"/>
  <c r="G36" i="16" s="1"/>
  <c r="I37" i="16"/>
  <c r="I36" i="16" s="1"/>
  <c r="K37" i="16"/>
  <c r="K36" i="16" s="1"/>
  <c r="O37" i="16"/>
  <c r="O36" i="16" s="1"/>
  <c r="Q37" i="16"/>
  <c r="Q36" i="16" s="1"/>
  <c r="V37" i="16"/>
  <c r="V36" i="16" s="1"/>
  <c r="G43" i="16"/>
  <c r="I43" i="16"/>
  <c r="K43" i="16"/>
  <c r="M43" i="16"/>
  <c r="O43" i="16"/>
  <c r="Q43" i="16"/>
  <c r="V43" i="16"/>
  <c r="G46" i="16"/>
  <c r="I46" i="16"/>
  <c r="K46" i="16"/>
  <c r="M46" i="16"/>
  <c r="O46" i="16"/>
  <c r="Q46" i="16"/>
  <c r="V46" i="16"/>
  <c r="G47" i="16"/>
  <c r="I47" i="16"/>
  <c r="K47" i="16"/>
  <c r="M47" i="16"/>
  <c r="O47" i="16"/>
  <c r="Q47" i="16"/>
  <c r="V47" i="16"/>
  <c r="G51" i="16"/>
  <c r="M51" i="16" s="1"/>
  <c r="I51" i="16"/>
  <c r="K51" i="16"/>
  <c r="O51" i="16"/>
  <c r="Q51" i="16"/>
  <c r="V51" i="16"/>
  <c r="G53" i="16"/>
  <c r="I53" i="16"/>
  <c r="K53" i="16"/>
  <c r="K52" i="16" s="1"/>
  <c r="M53" i="16"/>
  <c r="O53" i="16"/>
  <c r="Q53" i="16"/>
  <c r="V53" i="16"/>
  <c r="V52" i="16" s="1"/>
  <c r="G54" i="16"/>
  <c r="G52" i="16" s="1"/>
  <c r="I54" i="16"/>
  <c r="K54" i="16"/>
  <c r="M54" i="16"/>
  <c r="O54" i="16"/>
  <c r="O52" i="16" s="1"/>
  <c r="Q54" i="16"/>
  <c r="V54" i="16"/>
  <c r="G57" i="16"/>
  <c r="M57" i="16" s="1"/>
  <c r="I57" i="16"/>
  <c r="K57" i="16"/>
  <c r="O57" i="16"/>
  <c r="Q57" i="16"/>
  <c r="V57" i="16"/>
  <c r="G58" i="16"/>
  <c r="M58" i="16" s="1"/>
  <c r="I58" i="16"/>
  <c r="I52" i="16" s="1"/>
  <c r="K58" i="16"/>
  <c r="O58" i="16"/>
  <c r="Q58" i="16"/>
  <c r="Q52" i="16" s="1"/>
  <c r="V58" i="16"/>
  <c r="G61" i="16"/>
  <c r="I61" i="16"/>
  <c r="K61" i="16"/>
  <c r="M61" i="16"/>
  <c r="O61" i="16"/>
  <c r="Q61" i="16"/>
  <c r="V61" i="16"/>
  <c r="G64" i="16"/>
  <c r="I64" i="16"/>
  <c r="K64" i="16"/>
  <c r="M64" i="16"/>
  <c r="O64" i="16"/>
  <c r="Q64" i="16"/>
  <c r="V64" i="16"/>
  <c r="G65" i="16"/>
  <c r="M65" i="16" s="1"/>
  <c r="I65" i="16"/>
  <c r="K65" i="16"/>
  <c r="O65" i="16"/>
  <c r="Q65" i="16"/>
  <c r="V65" i="16"/>
  <c r="G68" i="16"/>
  <c r="M68" i="16" s="1"/>
  <c r="I68" i="16"/>
  <c r="K68" i="16"/>
  <c r="O68" i="16"/>
  <c r="Q68" i="16"/>
  <c r="V68" i="16"/>
  <c r="G71" i="16"/>
  <c r="I71" i="16"/>
  <c r="K71" i="16"/>
  <c r="M71" i="16"/>
  <c r="O71" i="16"/>
  <c r="Q71" i="16"/>
  <c r="V71" i="16"/>
  <c r="G72" i="16"/>
  <c r="I72" i="16"/>
  <c r="K72" i="16"/>
  <c r="M72" i="16"/>
  <c r="O72" i="16"/>
  <c r="Q72" i="16"/>
  <c r="V72" i="16"/>
  <c r="G76" i="16"/>
  <c r="M76" i="16" s="1"/>
  <c r="I76" i="16"/>
  <c r="K76" i="16"/>
  <c r="O76" i="16"/>
  <c r="Q76" i="16"/>
  <c r="V76" i="16"/>
  <c r="G77" i="16"/>
  <c r="M77" i="16" s="1"/>
  <c r="I77" i="16"/>
  <c r="K77" i="16"/>
  <c r="O77" i="16"/>
  <c r="Q77" i="16"/>
  <c r="V77" i="16"/>
  <c r="G80" i="16"/>
  <c r="I80" i="16"/>
  <c r="K80" i="16"/>
  <c r="M80" i="16"/>
  <c r="O80" i="16"/>
  <c r="Q80" i="16"/>
  <c r="V80" i="16"/>
  <c r="G82" i="16"/>
  <c r="G81" i="16" s="1"/>
  <c r="I82" i="16"/>
  <c r="I81" i="16" s="1"/>
  <c r="K82" i="16"/>
  <c r="O82" i="16"/>
  <c r="O81" i="16" s="1"/>
  <c r="Q82" i="16"/>
  <c r="Q81" i="16" s="1"/>
  <c r="V82" i="16"/>
  <c r="G86" i="16"/>
  <c r="M86" i="16" s="1"/>
  <c r="I86" i="16"/>
  <c r="K86" i="16"/>
  <c r="K81" i="16" s="1"/>
  <c r="O86" i="16"/>
  <c r="Q86" i="16"/>
  <c r="V86" i="16"/>
  <c r="V81" i="16" s="1"/>
  <c r="G87" i="16"/>
  <c r="I87" i="16"/>
  <c r="K87" i="16"/>
  <c r="M87" i="16"/>
  <c r="O87" i="16"/>
  <c r="Q87" i="16"/>
  <c r="V87" i="16"/>
  <c r="G88" i="16"/>
  <c r="I88" i="16"/>
  <c r="K88" i="16"/>
  <c r="M88" i="16"/>
  <c r="O88" i="16"/>
  <c r="Q88" i="16"/>
  <c r="V88" i="16"/>
  <c r="G89" i="16"/>
  <c r="M89" i="16" s="1"/>
  <c r="I89" i="16"/>
  <c r="K89" i="16"/>
  <c r="O89" i="16"/>
  <c r="Q89" i="16"/>
  <c r="V89" i="16"/>
  <c r="G90" i="16"/>
  <c r="M90" i="16" s="1"/>
  <c r="I90" i="16"/>
  <c r="K90" i="16"/>
  <c r="O90" i="16"/>
  <c r="Q90" i="16"/>
  <c r="V90" i="16"/>
  <c r="G93" i="16"/>
  <c r="I93" i="16"/>
  <c r="K93" i="16"/>
  <c r="M93" i="16"/>
  <c r="O93" i="16"/>
  <c r="Q93" i="16"/>
  <c r="V93" i="16"/>
  <c r="G94" i="16"/>
  <c r="I94" i="16"/>
  <c r="K94" i="16"/>
  <c r="M94" i="16"/>
  <c r="O94" i="16"/>
  <c r="Q94" i="16"/>
  <c r="V94" i="16"/>
  <c r="G98" i="16"/>
  <c r="M98" i="16" s="1"/>
  <c r="I98" i="16"/>
  <c r="K98" i="16"/>
  <c r="O98" i="16"/>
  <c r="Q98" i="16"/>
  <c r="V98" i="16"/>
  <c r="G100" i="16"/>
  <c r="I100" i="16"/>
  <c r="K100" i="16"/>
  <c r="K99" i="16" s="1"/>
  <c r="M100" i="16"/>
  <c r="O100" i="16"/>
  <c r="Q100" i="16"/>
  <c r="V100" i="16"/>
  <c r="V99" i="16" s="1"/>
  <c r="G104" i="16"/>
  <c r="G99" i="16" s="1"/>
  <c r="I104" i="16"/>
  <c r="K104" i="16"/>
  <c r="M104" i="16"/>
  <c r="O104" i="16"/>
  <c r="O99" i="16" s="1"/>
  <c r="Q104" i="16"/>
  <c r="V104" i="16"/>
  <c r="G105" i="16"/>
  <c r="M105" i="16" s="1"/>
  <c r="I105" i="16"/>
  <c r="K105" i="16"/>
  <c r="O105" i="16"/>
  <c r="Q105" i="16"/>
  <c r="V105" i="16"/>
  <c r="G106" i="16"/>
  <c r="M106" i="16" s="1"/>
  <c r="I106" i="16"/>
  <c r="I99" i="16" s="1"/>
  <c r="K106" i="16"/>
  <c r="O106" i="16"/>
  <c r="Q106" i="16"/>
  <c r="Q99" i="16" s="1"/>
  <c r="V106" i="16"/>
  <c r="G107" i="16"/>
  <c r="I107" i="16"/>
  <c r="K107" i="16"/>
  <c r="M107" i="16"/>
  <c r="O107" i="16"/>
  <c r="Q107" i="16"/>
  <c r="V107" i="16"/>
  <c r="G108" i="16"/>
  <c r="I108" i="16"/>
  <c r="K108" i="16"/>
  <c r="M108" i="16"/>
  <c r="O108" i="16"/>
  <c r="Q108" i="16"/>
  <c r="V108" i="16"/>
  <c r="G109" i="16"/>
  <c r="M109" i="16" s="1"/>
  <c r="I109" i="16"/>
  <c r="K109" i="16"/>
  <c r="O109" i="16"/>
  <c r="Q109" i="16"/>
  <c r="V109" i="16"/>
  <c r="G112" i="16"/>
  <c r="M112" i="16" s="1"/>
  <c r="I112" i="16"/>
  <c r="K112" i="16"/>
  <c r="O112" i="16"/>
  <c r="Q112" i="16"/>
  <c r="V112" i="16"/>
  <c r="G114" i="16"/>
  <c r="G113" i="16" s="1"/>
  <c r="I114" i="16"/>
  <c r="I113" i="16" s="1"/>
  <c r="K114" i="16"/>
  <c r="M114" i="16"/>
  <c r="O114" i="16"/>
  <c r="O113" i="16" s="1"/>
  <c r="Q114" i="16"/>
  <c r="Q113" i="16" s="1"/>
  <c r="V114" i="16"/>
  <c r="G126" i="16"/>
  <c r="M126" i="16" s="1"/>
  <c r="I126" i="16"/>
  <c r="K126" i="16"/>
  <c r="O126" i="16"/>
  <c r="Q126" i="16"/>
  <c r="V126" i="16"/>
  <c r="G132" i="16"/>
  <c r="I132" i="16"/>
  <c r="K132" i="16"/>
  <c r="M132" i="16"/>
  <c r="O132" i="16"/>
  <c r="Q132" i="16"/>
  <c r="V132" i="16"/>
  <c r="G138" i="16"/>
  <c r="I138" i="16"/>
  <c r="K138" i="16"/>
  <c r="K113" i="16" s="1"/>
  <c r="M138" i="16"/>
  <c r="O138" i="16"/>
  <c r="Q138" i="16"/>
  <c r="V138" i="16"/>
  <c r="V113" i="16" s="1"/>
  <c r="G144" i="16"/>
  <c r="I144" i="16"/>
  <c r="K144" i="16"/>
  <c r="M144" i="16"/>
  <c r="O144" i="16"/>
  <c r="Q144" i="16"/>
  <c r="V144" i="16"/>
  <c r="G150" i="16"/>
  <c r="M150" i="16" s="1"/>
  <c r="I150" i="16"/>
  <c r="K150" i="16"/>
  <c r="O150" i="16"/>
  <c r="Q150" i="16"/>
  <c r="V150" i="16"/>
  <c r="G156" i="16"/>
  <c r="I156" i="16"/>
  <c r="K156" i="16"/>
  <c r="M156" i="16"/>
  <c r="O156" i="16"/>
  <c r="Q156" i="16"/>
  <c r="V156" i="16"/>
  <c r="G159" i="16"/>
  <c r="I159" i="16"/>
  <c r="K159" i="16"/>
  <c r="M159" i="16"/>
  <c r="O159" i="16"/>
  <c r="Q159" i="16"/>
  <c r="V159" i="16"/>
  <c r="G163" i="16"/>
  <c r="I163" i="16"/>
  <c r="K163" i="16"/>
  <c r="M163" i="16"/>
  <c r="O163" i="16"/>
  <c r="Q163" i="16"/>
  <c r="V163" i="16"/>
  <c r="G166" i="16"/>
  <c r="M166" i="16" s="1"/>
  <c r="I166" i="16"/>
  <c r="K166" i="16"/>
  <c r="O166" i="16"/>
  <c r="Q166" i="16"/>
  <c r="V166" i="16"/>
  <c r="G167" i="16"/>
  <c r="I167" i="16"/>
  <c r="K167" i="16"/>
  <c r="M167" i="16"/>
  <c r="O167" i="16"/>
  <c r="Q167" i="16"/>
  <c r="V167" i="16"/>
  <c r="G168" i="16"/>
  <c r="I168" i="16"/>
  <c r="K168" i="16"/>
  <c r="M168" i="16"/>
  <c r="O168" i="16"/>
  <c r="Q168" i="16"/>
  <c r="V168" i="16"/>
  <c r="G169" i="16"/>
  <c r="I169" i="16"/>
  <c r="K169" i="16"/>
  <c r="M169" i="16"/>
  <c r="O169" i="16"/>
  <c r="Q169" i="16"/>
  <c r="V169" i="16"/>
  <c r="G170" i="16"/>
  <c r="M170" i="16" s="1"/>
  <c r="I170" i="16"/>
  <c r="K170" i="16"/>
  <c r="O170" i="16"/>
  <c r="Q170" i="16"/>
  <c r="V170" i="16"/>
  <c r="G171" i="16"/>
  <c r="I171" i="16"/>
  <c r="K171" i="16"/>
  <c r="M171" i="16"/>
  <c r="O171" i="16"/>
  <c r="Q171" i="16"/>
  <c r="V171" i="16"/>
  <c r="G175" i="16"/>
  <c r="I175" i="16"/>
  <c r="K175" i="16"/>
  <c r="M175" i="16"/>
  <c r="O175" i="16"/>
  <c r="Q175" i="16"/>
  <c r="V175" i="16"/>
  <c r="G176" i="16"/>
  <c r="I176" i="16"/>
  <c r="K176" i="16"/>
  <c r="M176" i="16"/>
  <c r="O176" i="16"/>
  <c r="Q176" i="16"/>
  <c r="V176" i="16"/>
  <c r="G179" i="16"/>
  <c r="M179" i="16" s="1"/>
  <c r="I179" i="16"/>
  <c r="K179" i="16"/>
  <c r="O179" i="16"/>
  <c r="Q179" i="16"/>
  <c r="V179" i="16"/>
  <c r="G180" i="16"/>
  <c r="I180" i="16"/>
  <c r="K180" i="16"/>
  <c r="M180" i="16"/>
  <c r="O180" i="16"/>
  <c r="Q180" i="16"/>
  <c r="V180" i="16"/>
  <c r="G181" i="16"/>
  <c r="K181" i="16"/>
  <c r="O181" i="16"/>
  <c r="V181" i="16"/>
  <c r="G182" i="16"/>
  <c r="I182" i="16"/>
  <c r="I181" i="16" s="1"/>
  <c r="K182" i="16"/>
  <c r="M182" i="16"/>
  <c r="M181" i="16" s="1"/>
  <c r="O182" i="16"/>
  <c r="Q182" i="16"/>
  <c r="Q181" i="16" s="1"/>
  <c r="V182" i="16"/>
  <c r="G184" i="16"/>
  <c r="I184" i="16"/>
  <c r="I183" i="16" s="1"/>
  <c r="K184" i="16"/>
  <c r="M184" i="16"/>
  <c r="O184" i="16"/>
  <c r="Q184" i="16"/>
  <c r="Q183" i="16" s="1"/>
  <c r="V184" i="16"/>
  <c r="G185" i="16"/>
  <c r="M185" i="16" s="1"/>
  <c r="I185" i="16"/>
  <c r="K185" i="16"/>
  <c r="K183" i="16" s="1"/>
  <c r="O185" i="16"/>
  <c r="Q185" i="16"/>
  <c r="V185" i="16"/>
  <c r="V183" i="16" s="1"/>
  <c r="G186" i="16"/>
  <c r="I186" i="16"/>
  <c r="K186" i="16"/>
  <c r="M186" i="16"/>
  <c r="O186" i="16"/>
  <c r="Q186" i="16"/>
  <c r="V186" i="16"/>
  <c r="G187" i="16"/>
  <c r="G183" i="16" s="1"/>
  <c r="I187" i="16"/>
  <c r="K187" i="16"/>
  <c r="O187" i="16"/>
  <c r="O183" i="16" s="1"/>
  <c r="Q187" i="16"/>
  <c r="V187" i="16"/>
  <c r="G188" i="16"/>
  <c r="I188" i="16"/>
  <c r="K188" i="16"/>
  <c r="M188" i="16"/>
  <c r="O188" i="16"/>
  <c r="Q188" i="16"/>
  <c r="V188" i="16"/>
  <c r="G189" i="16"/>
  <c r="M189" i="16" s="1"/>
  <c r="I189" i="16"/>
  <c r="K189" i="16"/>
  <c r="O189" i="16"/>
  <c r="Q189" i="16"/>
  <c r="V189" i="16"/>
  <c r="G190" i="16"/>
  <c r="I190" i="16"/>
  <c r="K190" i="16"/>
  <c r="M190" i="16"/>
  <c r="O190" i="16"/>
  <c r="Q190" i="16"/>
  <c r="V190" i="16"/>
  <c r="G191" i="16"/>
  <c r="M191" i="16" s="1"/>
  <c r="I191" i="16"/>
  <c r="K191" i="16"/>
  <c r="O191" i="16"/>
  <c r="Q191" i="16"/>
  <c r="V191" i="16"/>
  <c r="G192" i="16"/>
  <c r="I192" i="16"/>
  <c r="K192" i="16"/>
  <c r="M192" i="16"/>
  <c r="O192" i="16"/>
  <c r="Q192" i="16"/>
  <c r="V192" i="16"/>
  <c r="G193" i="16"/>
  <c r="M193" i="16" s="1"/>
  <c r="I193" i="16"/>
  <c r="K193" i="16"/>
  <c r="O193" i="16"/>
  <c r="Q193" i="16"/>
  <c r="V193" i="16"/>
  <c r="G194" i="16"/>
  <c r="I194" i="16"/>
  <c r="K194" i="16"/>
  <c r="M194" i="16"/>
  <c r="O194" i="16"/>
  <c r="Q194" i="16"/>
  <c r="V194" i="16"/>
  <c r="G195" i="16"/>
  <c r="M195" i="16" s="1"/>
  <c r="I195" i="16"/>
  <c r="K195" i="16"/>
  <c r="O195" i="16"/>
  <c r="Q195" i="16"/>
  <c r="V195" i="16"/>
  <c r="G196" i="16"/>
  <c r="I196" i="16"/>
  <c r="K196" i="16"/>
  <c r="M196" i="16"/>
  <c r="O196" i="16"/>
  <c r="Q196" i="16"/>
  <c r="V196" i="16"/>
  <c r="AE198" i="16"/>
  <c r="AF198" i="16"/>
  <c r="G218" i="15"/>
  <c r="G9" i="15"/>
  <c r="M9" i="15" s="1"/>
  <c r="I9" i="15"/>
  <c r="I8" i="15" s="1"/>
  <c r="K9" i="15"/>
  <c r="K8" i="15" s="1"/>
  <c r="O9" i="15"/>
  <c r="Q9" i="15"/>
  <c r="Q8" i="15" s="1"/>
  <c r="V9" i="15"/>
  <c r="V8" i="15" s="1"/>
  <c r="G11" i="15"/>
  <c r="I11" i="15"/>
  <c r="K11" i="15"/>
  <c r="M11" i="15"/>
  <c r="O11" i="15"/>
  <c r="Q11" i="15"/>
  <c r="V11" i="15"/>
  <c r="G13" i="15"/>
  <c r="I13" i="15"/>
  <c r="K13" i="15"/>
  <c r="M13" i="15"/>
  <c r="O13" i="15"/>
  <c r="Q13" i="15"/>
  <c r="V13" i="15"/>
  <c r="G15" i="15"/>
  <c r="G8" i="15" s="1"/>
  <c r="I15" i="15"/>
  <c r="K15" i="15"/>
  <c r="O15" i="15"/>
  <c r="O8" i="15" s="1"/>
  <c r="Q15" i="15"/>
  <c r="V15" i="15"/>
  <c r="G18" i="15"/>
  <c r="I18" i="15"/>
  <c r="I17" i="15" s="1"/>
  <c r="K18" i="15"/>
  <c r="K17" i="15" s="1"/>
  <c r="M18" i="15"/>
  <c r="O18" i="15"/>
  <c r="Q18" i="15"/>
  <c r="Q17" i="15" s="1"/>
  <c r="V18" i="15"/>
  <c r="V17" i="15" s="1"/>
  <c r="G21" i="15"/>
  <c r="I21" i="15"/>
  <c r="K21" i="15"/>
  <c r="M21" i="15"/>
  <c r="O21" i="15"/>
  <c r="Q21" i="15"/>
  <c r="V21" i="15"/>
  <c r="G24" i="15"/>
  <c r="G17" i="15" s="1"/>
  <c r="I24" i="15"/>
  <c r="K24" i="15"/>
  <c r="M24" i="15"/>
  <c r="O24" i="15"/>
  <c r="O17" i="15" s="1"/>
  <c r="Q24" i="15"/>
  <c r="V24" i="15"/>
  <c r="G32" i="15"/>
  <c r="M32" i="15" s="1"/>
  <c r="I32" i="15"/>
  <c r="K32" i="15"/>
  <c r="O32" i="15"/>
  <c r="Q32" i="15"/>
  <c r="V32" i="15"/>
  <c r="G39" i="15"/>
  <c r="I39" i="15"/>
  <c r="K39" i="15"/>
  <c r="M39" i="15"/>
  <c r="O39" i="15"/>
  <c r="Q39" i="15"/>
  <c r="V39" i="15"/>
  <c r="G41" i="15"/>
  <c r="I41" i="15"/>
  <c r="K41" i="15"/>
  <c r="M41" i="15"/>
  <c r="O41" i="15"/>
  <c r="Q41" i="15"/>
  <c r="V41" i="15"/>
  <c r="G48" i="15"/>
  <c r="I48" i="15"/>
  <c r="K48" i="15"/>
  <c r="M48" i="15"/>
  <c r="O48" i="15"/>
  <c r="Q48" i="15"/>
  <c r="V48" i="15"/>
  <c r="G55" i="15"/>
  <c r="M55" i="15" s="1"/>
  <c r="I55" i="15"/>
  <c r="K55" i="15"/>
  <c r="O55" i="15"/>
  <c r="Q55" i="15"/>
  <c r="V55" i="15"/>
  <c r="I57" i="15"/>
  <c r="Q57" i="15"/>
  <c r="G58" i="15"/>
  <c r="G57" i="15" s="1"/>
  <c r="I58" i="15"/>
  <c r="K58" i="15"/>
  <c r="K57" i="15" s="1"/>
  <c r="M58" i="15"/>
  <c r="M57" i="15" s="1"/>
  <c r="O58" i="15"/>
  <c r="O57" i="15" s="1"/>
  <c r="Q58" i="15"/>
  <c r="V58" i="15"/>
  <c r="V57" i="15" s="1"/>
  <c r="G60" i="15"/>
  <c r="I60" i="15"/>
  <c r="K60" i="15"/>
  <c r="M60" i="15"/>
  <c r="O60" i="15"/>
  <c r="Q60" i="15"/>
  <c r="V60" i="15"/>
  <c r="G61" i="15"/>
  <c r="O61" i="15"/>
  <c r="G62" i="15"/>
  <c r="I62" i="15"/>
  <c r="I61" i="15" s="1"/>
  <c r="K62" i="15"/>
  <c r="K61" i="15" s="1"/>
  <c r="M62" i="15"/>
  <c r="M61" i="15" s="1"/>
  <c r="O62" i="15"/>
  <c r="Q62" i="15"/>
  <c r="Q61" i="15" s="1"/>
  <c r="V62" i="15"/>
  <c r="V61" i="15" s="1"/>
  <c r="G67" i="15"/>
  <c r="I67" i="15"/>
  <c r="K67" i="15"/>
  <c r="M67" i="15"/>
  <c r="O67" i="15"/>
  <c r="Q67" i="15"/>
  <c r="V67" i="15"/>
  <c r="G73" i="15"/>
  <c r="G72" i="15" s="1"/>
  <c r="I73" i="15"/>
  <c r="I72" i="15" s="1"/>
  <c r="K73" i="15"/>
  <c r="K72" i="15" s="1"/>
  <c r="O73" i="15"/>
  <c r="O72" i="15" s="1"/>
  <c r="Q73" i="15"/>
  <c r="Q72" i="15" s="1"/>
  <c r="V73" i="15"/>
  <c r="V72" i="15" s="1"/>
  <c r="G75" i="15"/>
  <c r="I75" i="15"/>
  <c r="K75" i="15"/>
  <c r="M75" i="15"/>
  <c r="O75" i="15"/>
  <c r="Q75" i="15"/>
  <c r="V75" i="15"/>
  <c r="K77" i="15"/>
  <c r="V77" i="15"/>
  <c r="G78" i="15"/>
  <c r="G77" i="15" s="1"/>
  <c r="I78" i="15"/>
  <c r="I77" i="15" s="1"/>
  <c r="K78" i="15"/>
  <c r="M78" i="15"/>
  <c r="M77" i="15" s="1"/>
  <c r="O78" i="15"/>
  <c r="O77" i="15" s="1"/>
  <c r="Q78" i="15"/>
  <c r="Q77" i="15" s="1"/>
  <c r="V78" i="15"/>
  <c r="G82" i="15"/>
  <c r="O82" i="15"/>
  <c r="G83" i="15"/>
  <c r="I83" i="15"/>
  <c r="I82" i="15" s="1"/>
  <c r="K83" i="15"/>
  <c r="K82" i="15" s="1"/>
  <c r="M83" i="15"/>
  <c r="M82" i="15" s="1"/>
  <c r="O83" i="15"/>
  <c r="Q83" i="15"/>
  <c r="Q82" i="15" s="1"/>
  <c r="V83" i="15"/>
  <c r="V82" i="15" s="1"/>
  <c r="G85" i="15"/>
  <c r="I85" i="15"/>
  <c r="K85" i="15"/>
  <c r="M85" i="15"/>
  <c r="O85" i="15"/>
  <c r="Q85" i="15"/>
  <c r="V85" i="15"/>
  <c r="G87" i="15"/>
  <c r="I87" i="15"/>
  <c r="K87" i="15"/>
  <c r="M87" i="15"/>
  <c r="O87" i="15"/>
  <c r="Q87" i="15"/>
  <c r="V87" i="15"/>
  <c r="G89" i="15"/>
  <c r="O89" i="15"/>
  <c r="G90" i="15"/>
  <c r="I90" i="15"/>
  <c r="I89" i="15" s="1"/>
  <c r="K90" i="15"/>
  <c r="K89" i="15" s="1"/>
  <c r="M90" i="15"/>
  <c r="M89" i="15" s="1"/>
  <c r="O90" i="15"/>
  <c r="Q90" i="15"/>
  <c r="Q89" i="15" s="1"/>
  <c r="V90" i="15"/>
  <c r="V89" i="15" s="1"/>
  <c r="K92" i="15"/>
  <c r="V92" i="15"/>
  <c r="G93" i="15"/>
  <c r="G92" i="15" s="1"/>
  <c r="I93" i="15"/>
  <c r="I92" i="15" s="1"/>
  <c r="K93" i="15"/>
  <c r="M93" i="15"/>
  <c r="M92" i="15" s="1"/>
  <c r="O93" i="15"/>
  <c r="O92" i="15" s="1"/>
  <c r="Q93" i="15"/>
  <c r="Q92" i="15" s="1"/>
  <c r="V93" i="15"/>
  <c r="G94" i="15"/>
  <c r="O94" i="15"/>
  <c r="G95" i="15"/>
  <c r="I95" i="15"/>
  <c r="I94" i="15" s="1"/>
  <c r="K95" i="15"/>
  <c r="K94" i="15" s="1"/>
  <c r="M95" i="15"/>
  <c r="M94" i="15" s="1"/>
  <c r="O95" i="15"/>
  <c r="Q95" i="15"/>
  <c r="Q94" i="15" s="1"/>
  <c r="V95" i="15"/>
  <c r="V94" i="15" s="1"/>
  <c r="K96" i="15"/>
  <c r="V96" i="15"/>
  <c r="G97" i="15"/>
  <c r="G96" i="15" s="1"/>
  <c r="I97" i="15"/>
  <c r="I96" i="15" s="1"/>
  <c r="K97" i="15"/>
  <c r="M97" i="15"/>
  <c r="M96" i="15" s="1"/>
  <c r="O97" i="15"/>
  <c r="O96" i="15" s="1"/>
  <c r="Q97" i="15"/>
  <c r="Q96" i="15" s="1"/>
  <c r="V97" i="15"/>
  <c r="G99" i="15"/>
  <c r="I99" i="15"/>
  <c r="I98" i="15" s="1"/>
  <c r="K99" i="15"/>
  <c r="K98" i="15" s="1"/>
  <c r="M99" i="15"/>
  <c r="O99" i="15"/>
  <c r="Q99" i="15"/>
  <c r="Q98" i="15" s="1"/>
  <c r="V99" i="15"/>
  <c r="V98" i="15" s="1"/>
  <c r="G101" i="15"/>
  <c r="M101" i="15" s="1"/>
  <c r="I101" i="15"/>
  <c r="K101" i="15"/>
  <c r="O101" i="15"/>
  <c r="Q101" i="15"/>
  <c r="V101" i="15"/>
  <c r="G103" i="15"/>
  <c r="I103" i="15"/>
  <c r="K103" i="15"/>
  <c r="M103" i="15"/>
  <c r="O103" i="15"/>
  <c r="Q103" i="15"/>
  <c r="V103" i="15"/>
  <c r="G105" i="15"/>
  <c r="M105" i="15" s="1"/>
  <c r="I105" i="15"/>
  <c r="K105" i="15"/>
  <c r="O105" i="15"/>
  <c r="O98" i="15" s="1"/>
  <c r="Q105" i="15"/>
  <c r="V105" i="15"/>
  <c r="G107" i="15"/>
  <c r="I107" i="15"/>
  <c r="K107" i="15"/>
  <c r="M107" i="15"/>
  <c r="O107" i="15"/>
  <c r="Q107" i="15"/>
  <c r="V107" i="15"/>
  <c r="G110" i="15"/>
  <c r="M110" i="15" s="1"/>
  <c r="I110" i="15"/>
  <c r="K110" i="15"/>
  <c r="O110" i="15"/>
  <c r="Q110" i="15"/>
  <c r="V110" i="15"/>
  <c r="G112" i="15"/>
  <c r="I112" i="15"/>
  <c r="K112" i="15"/>
  <c r="M112" i="15"/>
  <c r="O112" i="15"/>
  <c r="Q112" i="15"/>
  <c r="V112" i="15"/>
  <c r="G114" i="15"/>
  <c r="M114" i="15" s="1"/>
  <c r="I114" i="15"/>
  <c r="K114" i="15"/>
  <c r="O114" i="15"/>
  <c r="Q114" i="15"/>
  <c r="V114" i="15"/>
  <c r="I115" i="15"/>
  <c r="Q115" i="15"/>
  <c r="G116" i="15"/>
  <c r="M116" i="15" s="1"/>
  <c r="I116" i="15"/>
  <c r="K116" i="15"/>
  <c r="K115" i="15" s="1"/>
  <c r="O116" i="15"/>
  <c r="O115" i="15" s="1"/>
  <c r="Q116" i="15"/>
  <c r="V116" i="15"/>
  <c r="V115" i="15" s="1"/>
  <c r="G121" i="15"/>
  <c r="I121" i="15"/>
  <c r="K121" i="15"/>
  <c r="M121" i="15"/>
  <c r="O121" i="15"/>
  <c r="Q121" i="15"/>
  <c r="V121" i="15"/>
  <c r="G125" i="15"/>
  <c r="M125" i="15" s="1"/>
  <c r="I125" i="15"/>
  <c r="K125" i="15"/>
  <c r="O125" i="15"/>
  <c r="Q125" i="15"/>
  <c r="V125" i="15"/>
  <c r="I126" i="15"/>
  <c r="Q126" i="15"/>
  <c r="G127" i="15"/>
  <c r="M127" i="15" s="1"/>
  <c r="M126" i="15" s="1"/>
  <c r="I127" i="15"/>
  <c r="K127" i="15"/>
  <c r="K126" i="15" s="1"/>
  <c r="O127" i="15"/>
  <c r="O126" i="15" s="1"/>
  <c r="Q127" i="15"/>
  <c r="V127" i="15"/>
  <c r="V126" i="15" s="1"/>
  <c r="G130" i="15"/>
  <c r="I130" i="15"/>
  <c r="K130" i="15"/>
  <c r="M130" i="15"/>
  <c r="O130" i="15"/>
  <c r="Q130" i="15"/>
  <c r="V130" i="15"/>
  <c r="G133" i="15"/>
  <c r="M133" i="15" s="1"/>
  <c r="I133" i="15"/>
  <c r="K133" i="15"/>
  <c r="O133" i="15"/>
  <c r="Q133" i="15"/>
  <c r="V133" i="15"/>
  <c r="G135" i="15"/>
  <c r="M135" i="15" s="1"/>
  <c r="I135" i="15"/>
  <c r="K135" i="15"/>
  <c r="K134" i="15" s="1"/>
  <c r="O135" i="15"/>
  <c r="O134" i="15" s="1"/>
  <c r="Q135" i="15"/>
  <c r="V135" i="15"/>
  <c r="V134" i="15" s="1"/>
  <c r="G136" i="15"/>
  <c r="I136" i="15"/>
  <c r="K136" i="15"/>
  <c r="M136" i="15"/>
  <c r="O136" i="15"/>
  <c r="Q136" i="15"/>
  <c r="V136" i="15"/>
  <c r="G137" i="15"/>
  <c r="M137" i="15" s="1"/>
  <c r="I137" i="15"/>
  <c r="K137" i="15"/>
  <c r="O137" i="15"/>
  <c r="Q137" i="15"/>
  <c r="V137" i="15"/>
  <c r="G138" i="15"/>
  <c r="I138" i="15"/>
  <c r="I134" i="15" s="1"/>
  <c r="K138" i="15"/>
  <c r="M138" i="15"/>
  <c r="O138" i="15"/>
  <c r="Q138" i="15"/>
  <c r="Q134" i="15" s="1"/>
  <c r="V138" i="15"/>
  <c r="G139" i="15"/>
  <c r="M139" i="15" s="1"/>
  <c r="I139" i="15"/>
  <c r="K139" i="15"/>
  <c r="O139" i="15"/>
  <c r="Q139" i="15"/>
  <c r="V139" i="15"/>
  <c r="G140" i="15"/>
  <c r="I140" i="15"/>
  <c r="K140" i="15"/>
  <c r="M140" i="15"/>
  <c r="O140" i="15"/>
  <c r="Q140" i="15"/>
  <c r="V140" i="15"/>
  <c r="G142" i="15"/>
  <c r="M142" i="15" s="1"/>
  <c r="I142" i="15"/>
  <c r="K142" i="15"/>
  <c r="O142" i="15"/>
  <c r="Q142" i="15"/>
  <c r="V142" i="15"/>
  <c r="G144" i="15"/>
  <c r="I144" i="15"/>
  <c r="K144" i="15"/>
  <c r="M144" i="15"/>
  <c r="O144" i="15"/>
  <c r="Q144" i="15"/>
  <c r="V144" i="15"/>
  <c r="G146" i="15"/>
  <c r="M146" i="15" s="1"/>
  <c r="I146" i="15"/>
  <c r="K146" i="15"/>
  <c r="O146" i="15"/>
  <c r="Q146" i="15"/>
  <c r="V146" i="15"/>
  <c r="G148" i="15"/>
  <c r="I148" i="15"/>
  <c r="K148" i="15"/>
  <c r="M148" i="15"/>
  <c r="O148" i="15"/>
  <c r="Q148" i="15"/>
  <c r="V148" i="15"/>
  <c r="G149" i="15"/>
  <c r="M149" i="15" s="1"/>
  <c r="I149" i="15"/>
  <c r="K149" i="15"/>
  <c r="O149" i="15"/>
  <c r="Q149" i="15"/>
  <c r="V149" i="15"/>
  <c r="G151" i="15"/>
  <c r="M151" i="15" s="1"/>
  <c r="I151" i="15"/>
  <c r="K151" i="15"/>
  <c r="K150" i="15" s="1"/>
  <c r="O151" i="15"/>
  <c r="O150" i="15" s="1"/>
  <c r="Q151" i="15"/>
  <c r="V151" i="15"/>
  <c r="V150" i="15" s="1"/>
  <c r="G154" i="15"/>
  <c r="I154" i="15"/>
  <c r="K154" i="15"/>
  <c r="M154" i="15"/>
  <c r="O154" i="15"/>
  <c r="Q154" i="15"/>
  <c r="V154" i="15"/>
  <c r="G156" i="15"/>
  <c r="M156" i="15" s="1"/>
  <c r="I156" i="15"/>
  <c r="K156" i="15"/>
  <c r="O156" i="15"/>
  <c r="Q156" i="15"/>
  <c r="V156" i="15"/>
  <c r="G158" i="15"/>
  <c r="I158" i="15"/>
  <c r="I150" i="15" s="1"/>
  <c r="K158" i="15"/>
  <c r="M158" i="15"/>
  <c r="O158" i="15"/>
  <c r="Q158" i="15"/>
  <c r="Q150" i="15" s="1"/>
  <c r="V158" i="15"/>
  <c r="G160" i="15"/>
  <c r="M160" i="15" s="1"/>
  <c r="I160" i="15"/>
  <c r="K160" i="15"/>
  <c r="O160" i="15"/>
  <c r="Q160" i="15"/>
  <c r="V160" i="15"/>
  <c r="G162" i="15"/>
  <c r="I162" i="15"/>
  <c r="K162" i="15"/>
  <c r="M162" i="15"/>
  <c r="O162" i="15"/>
  <c r="Q162" i="15"/>
  <c r="V162" i="15"/>
  <c r="G163" i="15"/>
  <c r="M163" i="15" s="1"/>
  <c r="I163" i="15"/>
  <c r="K163" i="15"/>
  <c r="O163" i="15"/>
  <c r="Q163" i="15"/>
  <c r="V163" i="15"/>
  <c r="G166" i="15"/>
  <c r="I166" i="15"/>
  <c r="K166" i="15"/>
  <c r="M166" i="15"/>
  <c r="O166" i="15"/>
  <c r="Q166" i="15"/>
  <c r="V166" i="15"/>
  <c r="G168" i="15"/>
  <c r="M168" i="15" s="1"/>
  <c r="I168" i="15"/>
  <c r="K168" i="15"/>
  <c r="O168" i="15"/>
  <c r="Q168" i="15"/>
  <c r="V168" i="15"/>
  <c r="G171" i="15"/>
  <c r="I171" i="15"/>
  <c r="K171" i="15"/>
  <c r="M171" i="15"/>
  <c r="O171" i="15"/>
  <c r="Q171" i="15"/>
  <c r="V171" i="15"/>
  <c r="G173" i="15"/>
  <c r="M173" i="15" s="1"/>
  <c r="I173" i="15"/>
  <c r="K173" i="15"/>
  <c r="O173" i="15"/>
  <c r="Q173" i="15"/>
  <c r="V173" i="15"/>
  <c r="G175" i="15"/>
  <c r="I175" i="15"/>
  <c r="K175" i="15"/>
  <c r="M175" i="15"/>
  <c r="O175" i="15"/>
  <c r="Q175" i="15"/>
  <c r="V175" i="15"/>
  <c r="G176" i="15"/>
  <c r="M176" i="15" s="1"/>
  <c r="I176" i="15"/>
  <c r="K176" i="15"/>
  <c r="O176" i="15"/>
  <c r="Q176" i="15"/>
  <c r="V176" i="15"/>
  <c r="G178" i="15"/>
  <c r="I178" i="15"/>
  <c r="K178" i="15"/>
  <c r="M178" i="15"/>
  <c r="O178" i="15"/>
  <c r="Q178" i="15"/>
  <c r="V178" i="15"/>
  <c r="G180" i="15"/>
  <c r="I180" i="15"/>
  <c r="I179" i="15" s="1"/>
  <c r="K180" i="15"/>
  <c r="M180" i="15"/>
  <c r="O180" i="15"/>
  <c r="Q180" i="15"/>
  <c r="Q179" i="15" s="1"/>
  <c r="V180" i="15"/>
  <c r="G182" i="15"/>
  <c r="M182" i="15" s="1"/>
  <c r="I182" i="15"/>
  <c r="K182" i="15"/>
  <c r="K179" i="15" s="1"/>
  <c r="O182" i="15"/>
  <c r="Q182" i="15"/>
  <c r="V182" i="15"/>
  <c r="V179" i="15" s="1"/>
  <c r="G184" i="15"/>
  <c r="I184" i="15"/>
  <c r="K184" i="15"/>
  <c r="M184" i="15"/>
  <c r="O184" i="15"/>
  <c r="Q184" i="15"/>
  <c r="V184" i="15"/>
  <c r="G186" i="15"/>
  <c r="AF218" i="15" s="1"/>
  <c r="I186" i="15"/>
  <c r="K186" i="15"/>
  <c r="O186" i="15"/>
  <c r="O179" i="15" s="1"/>
  <c r="Q186" i="15"/>
  <c r="V186" i="15"/>
  <c r="Q187" i="15"/>
  <c r="G188" i="15"/>
  <c r="M188" i="15" s="1"/>
  <c r="M187" i="15" s="1"/>
  <c r="I188" i="15"/>
  <c r="K188" i="15"/>
  <c r="K187" i="15" s="1"/>
  <c r="O188" i="15"/>
  <c r="O187" i="15" s="1"/>
  <c r="Q188" i="15"/>
  <c r="V188" i="15"/>
  <c r="V187" i="15" s="1"/>
  <c r="G189" i="15"/>
  <c r="I189" i="15"/>
  <c r="K189" i="15"/>
  <c r="M189" i="15"/>
  <c r="O189" i="15"/>
  <c r="Q189" i="15"/>
  <c r="V189" i="15"/>
  <c r="G196" i="15"/>
  <c r="M196" i="15" s="1"/>
  <c r="I196" i="15"/>
  <c r="K196" i="15"/>
  <c r="O196" i="15"/>
  <c r="Q196" i="15"/>
  <c r="V196" i="15"/>
  <c r="G203" i="15"/>
  <c r="I203" i="15"/>
  <c r="I187" i="15" s="1"/>
  <c r="K203" i="15"/>
  <c r="M203" i="15"/>
  <c r="O203" i="15"/>
  <c r="Q203" i="15"/>
  <c r="V203" i="15"/>
  <c r="G210" i="15"/>
  <c r="M210" i="15" s="1"/>
  <c r="I210" i="15"/>
  <c r="K210" i="15"/>
  <c r="O210" i="15"/>
  <c r="Q210" i="15"/>
  <c r="V210" i="15"/>
  <c r="AE218" i="15"/>
  <c r="G354" i="14"/>
  <c r="G9" i="14"/>
  <c r="M9" i="14" s="1"/>
  <c r="I9" i="14"/>
  <c r="I8" i="14" s="1"/>
  <c r="K9" i="14"/>
  <c r="K8" i="14" s="1"/>
  <c r="O9" i="14"/>
  <c r="Q9" i="14"/>
  <c r="Q8" i="14" s="1"/>
  <c r="V9" i="14"/>
  <c r="V8" i="14" s="1"/>
  <c r="G11" i="14"/>
  <c r="I11" i="14"/>
  <c r="K11" i="14"/>
  <c r="M11" i="14"/>
  <c r="O11" i="14"/>
  <c r="Q11" i="14"/>
  <c r="V11" i="14"/>
  <c r="G13" i="14"/>
  <c r="I13" i="14"/>
  <c r="K13" i="14"/>
  <c r="M13" i="14"/>
  <c r="O13" i="14"/>
  <c r="Q13" i="14"/>
  <c r="V13" i="14"/>
  <c r="G15" i="14"/>
  <c r="G8" i="14" s="1"/>
  <c r="I15" i="14"/>
  <c r="K15" i="14"/>
  <c r="O15" i="14"/>
  <c r="O8" i="14" s="1"/>
  <c r="Q15" i="14"/>
  <c r="V15" i="14"/>
  <c r="G17" i="14"/>
  <c r="M17" i="14" s="1"/>
  <c r="I17" i="14"/>
  <c r="K17" i="14"/>
  <c r="O17" i="14"/>
  <c r="Q17" i="14"/>
  <c r="V17" i="14"/>
  <c r="G19" i="14"/>
  <c r="I19" i="14"/>
  <c r="K19" i="14"/>
  <c r="M19" i="14"/>
  <c r="O19" i="14"/>
  <c r="Q19" i="14"/>
  <c r="V19" i="14"/>
  <c r="G22" i="14"/>
  <c r="G21" i="14" s="1"/>
  <c r="I22" i="14"/>
  <c r="I21" i="14" s="1"/>
  <c r="K22" i="14"/>
  <c r="O22" i="14"/>
  <c r="O21" i="14" s="1"/>
  <c r="Q22" i="14"/>
  <c r="Q21" i="14" s="1"/>
  <c r="V22" i="14"/>
  <c r="V21" i="14" s="1"/>
  <c r="G25" i="14"/>
  <c r="M25" i="14" s="1"/>
  <c r="I25" i="14"/>
  <c r="K25" i="14"/>
  <c r="K21" i="14" s="1"/>
  <c r="O25" i="14"/>
  <c r="Q25" i="14"/>
  <c r="V25" i="14"/>
  <c r="G27" i="14"/>
  <c r="I27" i="14"/>
  <c r="K27" i="14"/>
  <c r="M27" i="14"/>
  <c r="O27" i="14"/>
  <c r="Q27" i="14"/>
  <c r="V27" i="14"/>
  <c r="G29" i="14"/>
  <c r="I29" i="14"/>
  <c r="K29" i="14"/>
  <c r="M29" i="14"/>
  <c r="O29" i="14"/>
  <c r="Q29" i="14"/>
  <c r="V29" i="14"/>
  <c r="G40" i="14"/>
  <c r="M40" i="14" s="1"/>
  <c r="I40" i="14"/>
  <c r="K40" i="14"/>
  <c r="O40" i="14"/>
  <c r="Q40" i="14"/>
  <c r="V40" i="14"/>
  <c r="G49" i="14"/>
  <c r="M49" i="14" s="1"/>
  <c r="I49" i="14"/>
  <c r="K49" i="14"/>
  <c r="O49" i="14"/>
  <c r="Q49" i="14"/>
  <c r="V49" i="14"/>
  <c r="G53" i="14"/>
  <c r="I53" i="14"/>
  <c r="K53" i="14"/>
  <c r="M53" i="14"/>
  <c r="O53" i="14"/>
  <c r="Q53" i="14"/>
  <c r="V53" i="14"/>
  <c r="G58" i="14"/>
  <c r="I58" i="14"/>
  <c r="K58" i="14"/>
  <c r="M58" i="14"/>
  <c r="O58" i="14"/>
  <c r="Q58" i="14"/>
  <c r="V58" i="14"/>
  <c r="G60" i="14"/>
  <c r="M60" i="14" s="1"/>
  <c r="I60" i="14"/>
  <c r="K60" i="14"/>
  <c r="O60" i="14"/>
  <c r="Q60" i="14"/>
  <c r="V60" i="14"/>
  <c r="G62" i="14"/>
  <c r="M62" i="14" s="1"/>
  <c r="I62" i="14"/>
  <c r="K62" i="14"/>
  <c r="O62" i="14"/>
  <c r="Q62" i="14"/>
  <c r="V62" i="14"/>
  <c r="G64" i="14"/>
  <c r="I64" i="14"/>
  <c r="K64" i="14"/>
  <c r="M64" i="14"/>
  <c r="O64" i="14"/>
  <c r="Q64" i="14"/>
  <c r="V64" i="14"/>
  <c r="G73" i="14"/>
  <c r="I73" i="14"/>
  <c r="K73" i="14"/>
  <c r="M73" i="14"/>
  <c r="O73" i="14"/>
  <c r="Q73" i="14"/>
  <c r="V73" i="14"/>
  <c r="G83" i="14"/>
  <c r="M83" i="14" s="1"/>
  <c r="I83" i="14"/>
  <c r="K83" i="14"/>
  <c r="O83" i="14"/>
  <c r="Q83" i="14"/>
  <c r="V83" i="14"/>
  <c r="G86" i="14"/>
  <c r="I86" i="14"/>
  <c r="K86" i="14"/>
  <c r="K85" i="14" s="1"/>
  <c r="M86" i="14"/>
  <c r="O86" i="14"/>
  <c r="Q86" i="14"/>
  <c r="V86" i="14"/>
  <c r="V85" i="14" s="1"/>
  <c r="G88" i="14"/>
  <c r="G85" i="14" s="1"/>
  <c r="I88" i="14"/>
  <c r="K88" i="14"/>
  <c r="M88" i="14"/>
  <c r="O88" i="14"/>
  <c r="O85" i="14" s="1"/>
  <c r="Q88" i="14"/>
  <c r="V88" i="14"/>
  <c r="G90" i="14"/>
  <c r="M90" i="14" s="1"/>
  <c r="I90" i="14"/>
  <c r="K90" i="14"/>
  <c r="O90" i="14"/>
  <c r="Q90" i="14"/>
  <c r="V90" i="14"/>
  <c r="G91" i="14"/>
  <c r="M91" i="14" s="1"/>
  <c r="I91" i="14"/>
  <c r="I85" i="14" s="1"/>
  <c r="K91" i="14"/>
  <c r="O91" i="14"/>
  <c r="Q91" i="14"/>
  <c r="Q85" i="14" s="1"/>
  <c r="V91" i="14"/>
  <c r="G93" i="14"/>
  <c r="I93" i="14"/>
  <c r="K93" i="14"/>
  <c r="M93" i="14"/>
  <c r="O93" i="14"/>
  <c r="Q93" i="14"/>
  <c r="V93" i="14"/>
  <c r="G94" i="14"/>
  <c r="I94" i="14"/>
  <c r="K94" i="14"/>
  <c r="M94" i="14"/>
  <c r="O94" i="14"/>
  <c r="Q94" i="14"/>
  <c r="V94" i="14"/>
  <c r="G97" i="14"/>
  <c r="M97" i="14" s="1"/>
  <c r="I97" i="14"/>
  <c r="K97" i="14"/>
  <c r="O97" i="14"/>
  <c r="Q97" i="14"/>
  <c r="V97" i="14"/>
  <c r="G100" i="14"/>
  <c r="M100" i="14" s="1"/>
  <c r="I100" i="14"/>
  <c r="K100" i="14"/>
  <c r="O100" i="14"/>
  <c r="Q100" i="14"/>
  <c r="V100" i="14"/>
  <c r="G102" i="14"/>
  <c r="I102" i="14"/>
  <c r="K102" i="14"/>
  <c r="M102" i="14"/>
  <c r="O102" i="14"/>
  <c r="Q102" i="14"/>
  <c r="V102" i="14"/>
  <c r="G104" i="14"/>
  <c r="I104" i="14"/>
  <c r="K104" i="14"/>
  <c r="M104" i="14"/>
  <c r="O104" i="14"/>
  <c r="Q104" i="14"/>
  <c r="V104" i="14"/>
  <c r="G105" i="14"/>
  <c r="M105" i="14" s="1"/>
  <c r="I105" i="14"/>
  <c r="K105" i="14"/>
  <c r="O105" i="14"/>
  <c r="Q105" i="14"/>
  <c r="V105" i="14"/>
  <c r="G108" i="14"/>
  <c r="I108" i="14"/>
  <c r="K108" i="14"/>
  <c r="K107" i="14" s="1"/>
  <c r="M108" i="14"/>
  <c r="O108" i="14"/>
  <c r="Q108" i="14"/>
  <c r="V108" i="14"/>
  <c r="V107" i="14" s="1"/>
  <c r="G114" i="14"/>
  <c r="I114" i="14"/>
  <c r="K114" i="14"/>
  <c r="M114" i="14"/>
  <c r="O114" i="14"/>
  <c r="Q114" i="14"/>
  <c r="V114" i="14"/>
  <c r="G117" i="14"/>
  <c r="G107" i="14" s="1"/>
  <c r="I117" i="14"/>
  <c r="K117" i="14"/>
  <c r="O117" i="14"/>
  <c r="O107" i="14" s="1"/>
  <c r="Q117" i="14"/>
  <c r="V117" i="14"/>
  <c r="G121" i="14"/>
  <c r="M121" i="14" s="1"/>
  <c r="I121" i="14"/>
  <c r="I107" i="14" s="1"/>
  <c r="K121" i="14"/>
  <c r="O121" i="14"/>
  <c r="Q121" i="14"/>
  <c r="Q107" i="14" s="1"/>
  <c r="V121" i="14"/>
  <c r="G122" i="14"/>
  <c r="I122" i="14"/>
  <c r="K122" i="14"/>
  <c r="M122" i="14"/>
  <c r="O122" i="14"/>
  <c r="Q122" i="14"/>
  <c r="V122" i="14"/>
  <c r="G127" i="14"/>
  <c r="G126" i="14" s="1"/>
  <c r="I127" i="14"/>
  <c r="I126" i="14" s="1"/>
  <c r="K127" i="14"/>
  <c r="O127" i="14"/>
  <c r="O126" i="14" s="1"/>
  <c r="Q127" i="14"/>
  <c r="Q126" i="14" s="1"/>
  <c r="V127" i="14"/>
  <c r="G130" i="14"/>
  <c r="M130" i="14" s="1"/>
  <c r="I130" i="14"/>
  <c r="K130" i="14"/>
  <c r="K126" i="14" s="1"/>
  <c r="O130" i="14"/>
  <c r="Q130" i="14"/>
  <c r="V130" i="14"/>
  <c r="V126" i="14" s="1"/>
  <c r="G132" i="14"/>
  <c r="I132" i="14"/>
  <c r="K132" i="14"/>
  <c r="M132" i="14"/>
  <c r="O132" i="14"/>
  <c r="Q132" i="14"/>
  <c r="V132" i="14"/>
  <c r="G134" i="14"/>
  <c r="I134" i="14"/>
  <c r="K134" i="14"/>
  <c r="M134" i="14"/>
  <c r="O134" i="14"/>
  <c r="Q134" i="14"/>
  <c r="V134" i="14"/>
  <c r="G136" i="14"/>
  <c r="M136" i="14" s="1"/>
  <c r="I136" i="14"/>
  <c r="K136" i="14"/>
  <c r="O136" i="14"/>
  <c r="Q136" i="14"/>
  <c r="V136" i="14"/>
  <c r="G138" i="14"/>
  <c r="M138" i="14" s="1"/>
  <c r="I138" i="14"/>
  <c r="K138" i="14"/>
  <c r="O138" i="14"/>
  <c r="Q138" i="14"/>
  <c r="V138" i="14"/>
  <c r="G140" i="14"/>
  <c r="I140" i="14"/>
  <c r="K140" i="14"/>
  <c r="M140" i="14"/>
  <c r="O140" i="14"/>
  <c r="Q140" i="14"/>
  <c r="V140" i="14"/>
  <c r="G142" i="14"/>
  <c r="G141" i="14" s="1"/>
  <c r="I142" i="14"/>
  <c r="I141" i="14" s="1"/>
  <c r="K142" i="14"/>
  <c r="O142" i="14"/>
  <c r="O141" i="14" s="1"/>
  <c r="Q142" i="14"/>
  <c r="Q141" i="14" s="1"/>
  <c r="V142" i="14"/>
  <c r="G144" i="14"/>
  <c r="M144" i="14" s="1"/>
  <c r="I144" i="14"/>
  <c r="K144" i="14"/>
  <c r="K141" i="14" s="1"/>
  <c r="O144" i="14"/>
  <c r="Q144" i="14"/>
  <c r="V144" i="14"/>
  <c r="V141" i="14" s="1"/>
  <c r="G150" i="14"/>
  <c r="G149" i="14" s="1"/>
  <c r="I150" i="14"/>
  <c r="K150" i="14"/>
  <c r="M150" i="14"/>
  <c r="O150" i="14"/>
  <c r="O149" i="14" s="1"/>
  <c r="Q150" i="14"/>
  <c r="V150" i="14"/>
  <c r="G152" i="14"/>
  <c r="M152" i="14" s="1"/>
  <c r="I152" i="14"/>
  <c r="I149" i="14" s="1"/>
  <c r="K152" i="14"/>
  <c r="O152" i="14"/>
  <c r="Q152" i="14"/>
  <c r="Q149" i="14" s="1"/>
  <c r="V152" i="14"/>
  <c r="G154" i="14"/>
  <c r="M154" i="14" s="1"/>
  <c r="I154" i="14"/>
  <c r="K154" i="14"/>
  <c r="K149" i="14" s="1"/>
  <c r="O154" i="14"/>
  <c r="Q154" i="14"/>
  <c r="V154" i="14"/>
  <c r="V149" i="14" s="1"/>
  <c r="G158" i="14"/>
  <c r="I158" i="14"/>
  <c r="K158" i="14"/>
  <c r="M158" i="14"/>
  <c r="O158" i="14"/>
  <c r="Q158" i="14"/>
  <c r="V158" i="14"/>
  <c r="G163" i="14"/>
  <c r="G162" i="14" s="1"/>
  <c r="I163" i="14"/>
  <c r="I162" i="14" s="1"/>
  <c r="K163" i="14"/>
  <c r="O163" i="14"/>
  <c r="O162" i="14" s="1"/>
  <c r="Q163" i="14"/>
  <c r="Q162" i="14" s="1"/>
  <c r="V163" i="14"/>
  <c r="G167" i="14"/>
  <c r="M167" i="14" s="1"/>
  <c r="I167" i="14"/>
  <c r="K167" i="14"/>
  <c r="K162" i="14" s="1"/>
  <c r="O167" i="14"/>
  <c r="Q167" i="14"/>
  <c r="V167" i="14"/>
  <c r="V162" i="14" s="1"/>
  <c r="G171" i="14"/>
  <c r="I171" i="14"/>
  <c r="K171" i="14"/>
  <c r="M171" i="14"/>
  <c r="O171" i="14"/>
  <c r="Q171" i="14"/>
  <c r="V171" i="14"/>
  <c r="G173" i="14"/>
  <c r="G172" i="14" s="1"/>
  <c r="I173" i="14"/>
  <c r="I172" i="14" s="1"/>
  <c r="K173" i="14"/>
  <c r="O173" i="14"/>
  <c r="O172" i="14" s="1"/>
  <c r="Q173" i="14"/>
  <c r="Q172" i="14" s="1"/>
  <c r="V173" i="14"/>
  <c r="G175" i="14"/>
  <c r="M175" i="14" s="1"/>
  <c r="I175" i="14"/>
  <c r="K175" i="14"/>
  <c r="K172" i="14" s="1"/>
  <c r="O175" i="14"/>
  <c r="Q175" i="14"/>
  <c r="V175" i="14"/>
  <c r="V172" i="14" s="1"/>
  <c r="I177" i="14"/>
  <c r="K177" i="14"/>
  <c r="Q177" i="14"/>
  <c r="V177" i="14"/>
  <c r="G178" i="14"/>
  <c r="G177" i="14" s="1"/>
  <c r="I178" i="14"/>
  <c r="K178" i="14"/>
  <c r="M178" i="14"/>
  <c r="M177" i="14" s="1"/>
  <c r="O178" i="14"/>
  <c r="O177" i="14" s="1"/>
  <c r="Q178" i="14"/>
  <c r="V178" i="14"/>
  <c r="G180" i="14"/>
  <c r="M180" i="14" s="1"/>
  <c r="I180" i="14"/>
  <c r="I179" i="14" s="1"/>
  <c r="K180" i="14"/>
  <c r="K179" i="14" s="1"/>
  <c r="O180" i="14"/>
  <c r="Q180" i="14"/>
  <c r="Q179" i="14" s="1"/>
  <c r="V180" i="14"/>
  <c r="V179" i="14" s="1"/>
  <c r="G181" i="14"/>
  <c r="I181" i="14"/>
  <c r="K181" i="14"/>
  <c r="M181" i="14"/>
  <c r="O181" i="14"/>
  <c r="Q181" i="14"/>
  <c r="V181" i="14"/>
  <c r="G182" i="14"/>
  <c r="G179" i="14" s="1"/>
  <c r="I182" i="14"/>
  <c r="K182" i="14"/>
  <c r="M182" i="14"/>
  <c r="O182" i="14"/>
  <c r="O179" i="14" s="1"/>
  <c r="Q182" i="14"/>
  <c r="V182" i="14"/>
  <c r="G183" i="14"/>
  <c r="M183" i="14" s="1"/>
  <c r="I183" i="14"/>
  <c r="K183" i="14"/>
  <c r="O183" i="14"/>
  <c r="Q183" i="14"/>
  <c r="V183" i="14"/>
  <c r="G184" i="14"/>
  <c r="M184" i="14" s="1"/>
  <c r="I184" i="14"/>
  <c r="K184" i="14"/>
  <c r="O184" i="14"/>
  <c r="Q184" i="14"/>
  <c r="V184" i="14"/>
  <c r="I185" i="14"/>
  <c r="K185" i="14"/>
  <c r="Q185" i="14"/>
  <c r="V185" i="14"/>
  <c r="G186" i="14"/>
  <c r="G185" i="14" s="1"/>
  <c r="I186" i="14"/>
  <c r="K186" i="14"/>
  <c r="M186" i="14"/>
  <c r="M185" i="14" s="1"/>
  <c r="O186" i="14"/>
  <c r="O185" i="14" s="1"/>
  <c r="Q186" i="14"/>
  <c r="V186" i="14"/>
  <c r="G188" i="14"/>
  <c r="M188" i="14" s="1"/>
  <c r="I188" i="14"/>
  <c r="I187" i="14" s="1"/>
  <c r="K188" i="14"/>
  <c r="K187" i="14" s="1"/>
  <c r="O188" i="14"/>
  <c r="Q188" i="14"/>
  <c r="Q187" i="14" s="1"/>
  <c r="V188" i="14"/>
  <c r="V187" i="14" s="1"/>
  <c r="G192" i="14"/>
  <c r="I192" i="14"/>
  <c r="K192" i="14"/>
  <c r="M192" i="14"/>
  <c r="O192" i="14"/>
  <c r="Q192" i="14"/>
  <c r="V192" i="14"/>
  <c r="G194" i="14"/>
  <c r="I194" i="14"/>
  <c r="K194" i="14"/>
  <c r="M194" i="14"/>
  <c r="O194" i="14"/>
  <c r="Q194" i="14"/>
  <c r="V194" i="14"/>
  <c r="G196" i="14"/>
  <c r="G187" i="14" s="1"/>
  <c r="I196" i="14"/>
  <c r="K196" i="14"/>
  <c r="O196" i="14"/>
  <c r="O187" i="14" s="1"/>
  <c r="Q196" i="14"/>
  <c r="V196" i="14"/>
  <c r="G198" i="14"/>
  <c r="M198" i="14" s="1"/>
  <c r="I198" i="14"/>
  <c r="K198" i="14"/>
  <c r="O198" i="14"/>
  <c r="Q198" i="14"/>
  <c r="V198" i="14"/>
  <c r="G200" i="14"/>
  <c r="I200" i="14"/>
  <c r="K200" i="14"/>
  <c r="M200" i="14"/>
  <c r="O200" i="14"/>
  <c r="Q200" i="14"/>
  <c r="V200" i="14"/>
  <c r="G202" i="14"/>
  <c r="I202" i="14"/>
  <c r="K202" i="14"/>
  <c r="M202" i="14"/>
  <c r="O202" i="14"/>
  <c r="Q202" i="14"/>
  <c r="V202" i="14"/>
  <c r="G204" i="14"/>
  <c r="M204" i="14" s="1"/>
  <c r="I204" i="14"/>
  <c r="I203" i="14" s="1"/>
  <c r="K204" i="14"/>
  <c r="K203" i="14" s="1"/>
  <c r="O204" i="14"/>
  <c r="Q204" i="14"/>
  <c r="Q203" i="14" s="1"/>
  <c r="V204" i="14"/>
  <c r="V203" i="14" s="1"/>
  <c r="G206" i="14"/>
  <c r="I206" i="14"/>
  <c r="K206" i="14"/>
  <c r="M206" i="14"/>
  <c r="O206" i="14"/>
  <c r="Q206" i="14"/>
  <c r="V206" i="14"/>
  <c r="G208" i="14"/>
  <c r="I208" i="14"/>
  <c r="K208" i="14"/>
  <c r="M208" i="14"/>
  <c r="O208" i="14"/>
  <c r="Q208" i="14"/>
  <c r="V208" i="14"/>
  <c r="G210" i="14"/>
  <c r="G203" i="14" s="1"/>
  <c r="I210" i="14"/>
  <c r="K210" i="14"/>
  <c r="O210" i="14"/>
  <c r="O203" i="14" s="1"/>
  <c r="Q210" i="14"/>
  <c r="V210" i="14"/>
  <c r="G212" i="14"/>
  <c r="M212" i="14" s="1"/>
  <c r="I212" i="14"/>
  <c r="K212" i="14"/>
  <c r="O212" i="14"/>
  <c r="Q212" i="14"/>
  <c r="V212" i="14"/>
  <c r="G214" i="14"/>
  <c r="I214" i="14"/>
  <c r="K214" i="14"/>
  <c r="M214" i="14"/>
  <c r="O214" i="14"/>
  <c r="Q214" i="14"/>
  <c r="V214" i="14"/>
  <c r="G217" i="14"/>
  <c r="I217" i="14"/>
  <c r="K217" i="14"/>
  <c r="M217" i="14"/>
  <c r="O217" i="14"/>
  <c r="Q217" i="14"/>
  <c r="V217" i="14"/>
  <c r="G219" i="14"/>
  <c r="M219" i="14" s="1"/>
  <c r="I219" i="14"/>
  <c r="K219" i="14"/>
  <c r="O219" i="14"/>
  <c r="Q219" i="14"/>
  <c r="V219" i="14"/>
  <c r="G221" i="14"/>
  <c r="M221" i="14" s="1"/>
  <c r="I221" i="14"/>
  <c r="K221" i="14"/>
  <c r="O221" i="14"/>
  <c r="Q221" i="14"/>
  <c r="V221" i="14"/>
  <c r="G226" i="14"/>
  <c r="I226" i="14"/>
  <c r="K226" i="14"/>
  <c r="M226" i="14"/>
  <c r="O226" i="14"/>
  <c r="Q226" i="14"/>
  <c r="V226" i="14"/>
  <c r="G228" i="14"/>
  <c r="I228" i="14"/>
  <c r="K228" i="14"/>
  <c r="M228" i="14"/>
  <c r="O228" i="14"/>
  <c r="Q228" i="14"/>
  <c r="V228" i="14"/>
  <c r="G232" i="14"/>
  <c r="M232" i="14" s="1"/>
  <c r="I232" i="14"/>
  <c r="K232" i="14"/>
  <c r="O232" i="14"/>
  <c r="Q232" i="14"/>
  <c r="V232" i="14"/>
  <c r="G234" i="14"/>
  <c r="I234" i="14"/>
  <c r="K234" i="14"/>
  <c r="K233" i="14" s="1"/>
  <c r="M234" i="14"/>
  <c r="O234" i="14"/>
  <c r="Q234" i="14"/>
  <c r="V234" i="14"/>
  <c r="V233" i="14" s="1"/>
  <c r="G235" i="14"/>
  <c r="G233" i="14" s="1"/>
  <c r="I235" i="14"/>
  <c r="K235" i="14"/>
  <c r="M235" i="14"/>
  <c r="O235" i="14"/>
  <c r="O233" i="14" s="1"/>
  <c r="Q235" i="14"/>
  <c r="V235" i="14"/>
  <c r="G236" i="14"/>
  <c r="M236" i="14" s="1"/>
  <c r="I236" i="14"/>
  <c r="K236" i="14"/>
  <c r="O236" i="14"/>
  <c r="Q236" i="14"/>
  <c r="V236" i="14"/>
  <c r="G237" i="14"/>
  <c r="M237" i="14" s="1"/>
  <c r="I237" i="14"/>
  <c r="I233" i="14" s="1"/>
  <c r="K237" i="14"/>
  <c r="O237" i="14"/>
  <c r="Q237" i="14"/>
  <c r="Q233" i="14" s="1"/>
  <c r="V237" i="14"/>
  <c r="G238" i="14"/>
  <c r="I238" i="14"/>
  <c r="K238" i="14"/>
  <c r="M238" i="14"/>
  <c r="O238" i="14"/>
  <c r="Q238" i="14"/>
  <c r="V238" i="14"/>
  <c r="G239" i="14"/>
  <c r="I239" i="14"/>
  <c r="K239" i="14"/>
  <c r="M239" i="14"/>
  <c r="O239" i="14"/>
  <c r="Q239" i="14"/>
  <c r="V239" i="14"/>
  <c r="G240" i="14"/>
  <c r="M240" i="14" s="1"/>
  <c r="I240" i="14"/>
  <c r="K240" i="14"/>
  <c r="O240" i="14"/>
  <c r="Q240" i="14"/>
  <c r="V240" i="14"/>
  <c r="G241" i="14"/>
  <c r="M241" i="14" s="1"/>
  <c r="I241" i="14"/>
  <c r="K241" i="14"/>
  <c r="O241" i="14"/>
  <c r="Q241" i="14"/>
  <c r="V241" i="14"/>
  <c r="G242" i="14"/>
  <c r="I242" i="14"/>
  <c r="K242" i="14"/>
  <c r="M242" i="14"/>
  <c r="O242" i="14"/>
  <c r="Q242" i="14"/>
  <c r="V242" i="14"/>
  <c r="G243" i="14"/>
  <c r="I243" i="14"/>
  <c r="K243" i="14"/>
  <c r="M243" i="14"/>
  <c r="O243" i="14"/>
  <c r="Q243" i="14"/>
  <c r="V243" i="14"/>
  <c r="G244" i="14"/>
  <c r="M244" i="14" s="1"/>
  <c r="I244" i="14"/>
  <c r="K244" i="14"/>
  <c r="O244" i="14"/>
  <c r="Q244" i="14"/>
  <c r="V244" i="14"/>
  <c r="G245" i="14"/>
  <c r="M245" i="14" s="1"/>
  <c r="I245" i="14"/>
  <c r="K245" i="14"/>
  <c r="O245" i="14"/>
  <c r="Q245" i="14"/>
  <c r="V245" i="14"/>
  <c r="G246" i="14"/>
  <c r="I246" i="14"/>
  <c r="K246" i="14"/>
  <c r="M246" i="14"/>
  <c r="O246" i="14"/>
  <c r="Q246" i="14"/>
  <c r="V246" i="14"/>
  <c r="G247" i="14"/>
  <c r="I247" i="14"/>
  <c r="K247" i="14"/>
  <c r="M247" i="14"/>
  <c r="O247" i="14"/>
  <c r="Q247" i="14"/>
  <c r="V247" i="14"/>
  <c r="G248" i="14"/>
  <c r="M248" i="14" s="1"/>
  <c r="I248" i="14"/>
  <c r="K248" i="14"/>
  <c r="O248" i="14"/>
  <c r="Q248" i="14"/>
  <c r="V248" i="14"/>
  <c r="G249" i="14"/>
  <c r="M249" i="14" s="1"/>
  <c r="I249" i="14"/>
  <c r="K249" i="14"/>
  <c r="O249" i="14"/>
  <c r="Q249" i="14"/>
  <c r="V249" i="14"/>
  <c r="G250" i="14"/>
  <c r="I250" i="14"/>
  <c r="K250" i="14"/>
  <c r="M250" i="14"/>
  <c r="O250" i="14"/>
  <c r="Q250" i="14"/>
  <c r="V250" i="14"/>
  <c r="G251" i="14"/>
  <c r="I251" i="14"/>
  <c r="K251" i="14"/>
  <c r="M251" i="14"/>
  <c r="O251" i="14"/>
  <c r="Q251" i="14"/>
  <c r="V251" i="14"/>
  <c r="G252" i="14"/>
  <c r="M252" i="14" s="1"/>
  <c r="I252" i="14"/>
  <c r="K252" i="14"/>
  <c r="O252" i="14"/>
  <c r="Q252" i="14"/>
  <c r="V252" i="14"/>
  <c r="G254" i="14"/>
  <c r="I254" i="14"/>
  <c r="K254" i="14"/>
  <c r="K253" i="14" s="1"/>
  <c r="M254" i="14"/>
  <c r="O254" i="14"/>
  <c r="Q254" i="14"/>
  <c r="V254" i="14"/>
  <c r="V253" i="14" s="1"/>
  <c r="G255" i="14"/>
  <c r="G253" i="14" s="1"/>
  <c r="I255" i="14"/>
  <c r="K255" i="14"/>
  <c r="M255" i="14"/>
  <c r="O255" i="14"/>
  <c r="O253" i="14" s="1"/>
  <c r="Q255" i="14"/>
  <c r="V255" i="14"/>
  <c r="G256" i="14"/>
  <c r="M256" i="14" s="1"/>
  <c r="I256" i="14"/>
  <c r="K256" i="14"/>
  <c r="O256" i="14"/>
  <c r="Q256" i="14"/>
  <c r="V256" i="14"/>
  <c r="G257" i="14"/>
  <c r="M257" i="14" s="1"/>
  <c r="I257" i="14"/>
  <c r="I253" i="14" s="1"/>
  <c r="K257" i="14"/>
  <c r="O257" i="14"/>
  <c r="Q257" i="14"/>
  <c r="Q253" i="14" s="1"/>
  <c r="V257" i="14"/>
  <c r="G258" i="14"/>
  <c r="I258" i="14"/>
  <c r="K258" i="14"/>
  <c r="M258" i="14"/>
  <c r="O258" i="14"/>
  <c r="Q258" i="14"/>
  <c r="V258" i="14"/>
  <c r="G259" i="14"/>
  <c r="I259" i="14"/>
  <c r="K259" i="14"/>
  <c r="M259" i="14"/>
  <c r="O259" i="14"/>
  <c r="Q259" i="14"/>
  <c r="V259" i="14"/>
  <c r="G260" i="14"/>
  <c r="M260" i="14" s="1"/>
  <c r="I260" i="14"/>
  <c r="K260" i="14"/>
  <c r="O260" i="14"/>
  <c r="Q260" i="14"/>
  <c r="V260" i="14"/>
  <c r="G261" i="14"/>
  <c r="M261" i="14" s="1"/>
  <c r="I261" i="14"/>
  <c r="K261" i="14"/>
  <c r="O261" i="14"/>
  <c r="Q261" i="14"/>
  <c r="V261" i="14"/>
  <c r="G262" i="14"/>
  <c r="I262" i="14"/>
  <c r="K262" i="14"/>
  <c r="M262" i="14"/>
  <c r="O262" i="14"/>
  <c r="Q262" i="14"/>
  <c r="V262" i="14"/>
  <c r="G263" i="14"/>
  <c r="I263" i="14"/>
  <c r="K263" i="14"/>
  <c r="M263" i="14"/>
  <c r="O263" i="14"/>
  <c r="Q263" i="14"/>
  <c r="V263" i="14"/>
  <c r="G264" i="14"/>
  <c r="M264" i="14" s="1"/>
  <c r="I264" i="14"/>
  <c r="K264" i="14"/>
  <c r="O264" i="14"/>
  <c r="Q264" i="14"/>
  <c r="V264" i="14"/>
  <c r="G267" i="14"/>
  <c r="M267" i="14" s="1"/>
  <c r="I267" i="14"/>
  <c r="K267" i="14"/>
  <c r="O267" i="14"/>
  <c r="Q267" i="14"/>
  <c r="V267" i="14"/>
  <c r="G268" i="14"/>
  <c r="I268" i="14"/>
  <c r="K268" i="14"/>
  <c r="M268" i="14"/>
  <c r="O268" i="14"/>
  <c r="Q268" i="14"/>
  <c r="V268" i="14"/>
  <c r="G269" i="14"/>
  <c r="I269" i="14"/>
  <c r="K269" i="14"/>
  <c r="M269" i="14"/>
  <c r="O269" i="14"/>
  <c r="Q269" i="14"/>
  <c r="V269" i="14"/>
  <c r="G271" i="14"/>
  <c r="M271" i="14" s="1"/>
  <c r="I271" i="14"/>
  <c r="I270" i="14" s="1"/>
  <c r="K271" i="14"/>
  <c r="K270" i="14" s="1"/>
  <c r="O271" i="14"/>
  <c r="Q271" i="14"/>
  <c r="Q270" i="14" s="1"/>
  <c r="V271" i="14"/>
  <c r="V270" i="14" s="1"/>
  <c r="G273" i="14"/>
  <c r="I273" i="14"/>
  <c r="K273" i="14"/>
  <c r="M273" i="14"/>
  <c r="O273" i="14"/>
  <c r="Q273" i="14"/>
  <c r="V273" i="14"/>
  <c r="G275" i="14"/>
  <c r="I275" i="14"/>
  <c r="K275" i="14"/>
  <c r="M275" i="14"/>
  <c r="O275" i="14"/>
  <c r="Q275" i="14"/>
  <c r="V275" i="14"/>
  <c r="G277" i="14"/>
  <c r="G270" i="14" s="1"/>
  <c r="I277" i="14"/>
  <c r="K277" i="14"/>
  <c r="O277" i="14"/>
  <c r="O270" i="14" s="1"/>
  <c r="Q277" i="14"/>
  <c r="V277" i="14"/>
  <c r="G279" i="14"/>
  <c r="M279" i="14" s="1"/>
  <c r="I279" i="14"/>
  <c r="K279" i="14"/>
  <c r="O279" i="14"/>
  <c r="Q279" i="14"/>
  <c r="V279" i="14"/>
  <c r="G281" i="14"/>
  <c r="I281" i="14"/>
  <c r="K281" i="14"/>
  <c r="M281" i="14"/>
  <c r="O281" i="14"/>
  <c r="Q281" i="14"/>
  <c r="V281" i="14"/>
  <c r="G282" i="14"/>
  <c r="I282" i="14"/>
  <c r="K282" i="14"/>
  <c r="M282" i="14"/>
  <c r="O282" i="14"/>
  <c r="Q282" i="14"/>
  <c r="V282" i="14"/>
  <c r="G285" i="14"/>
  <c r="M285" i="14" s="1"/>
  <c r="I285" i="14"/>
  <c r="K285" i="14"/>
  <c r="O285" i="14"/>
  <c r="Q285" i="14"/>
  <c r="V285" i="14"/>
  <c r="G287" i="14"/>
  <c r="M287" i="14" s="1"/>
  <c r="I287" i="14"/>
  <c r="K287" i="14"/>
  <c r="O287" i="14"/>
  <c r="Q287" i="14"/>
  <c r="V287" i="14"/>
  <c r="G289" i="14"/>
  <c r="G288" i="14" s="1"/>
  <c r="I289" i="14"/>
  <c r="I288" i="14" s="1"/>
  <c r="K289" i="14"/>
  <c r="M289" i="14"/>
  <c r="O289" i="14"/>
  <c r="O288" i="14" s="1"/>
  <c r="Q289" i="14"/>
  <c r="Q288" i="14" s="1"/>
  <c r="V289" i="14"/>
  <c r="G292" i="14"/>
  <c r="M292" i="14" s="1"/>
  <c r="I292" i="14"/>
  <c r="K292" i="14"/>
  <c r="O292" i="14"/>
  <c r="Q292" i="14"/>
  <c r="V292" i="14"/>
  <c r="G295" i="14"/>
  <c r="I295" i="14"/>
  <c r="K295" i="14"/>
  <c r="M295" i="14"/>
  <c r="O295" i="14"/>
  <c r="Q295" i="14"/>
  <c r="V295" i="14"/>
  <c r="G298" i="14"/>
  <c r="I298" i="14"/>
  <c r="K298" i="14"/>
  <c r="K288" i="14" s="1"/>
  <c r="M298" i="14"/>
  <c r="O298" i="14"/>
  <c r="Q298" i="14"/>
  <c r="V298" i="14"/>
  <c r="V288" i="14" s="1"/>
  <c r="G300" i="14"/>
  <c r="I300" i="14"/>
  <c r="K300" i="14"/>
  <c r="M300" i="14"/>
  <c r="O300" i="14"/>
  <c r="Q300" i="14"/>
  <c r="V300" i="14"/>
  <c r="G302" i="14"/>
  <c r="M302" i="14" s="1"/>
  <c r="I302" i="14"/>
  <c r="K302" i="14"/>
  <c r="O302" i="14"/>
  <c r="Q302" i="14"/>
  <c r="V302" i="14"/>
  <c r="G303" i="14"/>
  <c r="I303" i="14"/>
  <c r="K303" i="14"/>
  <c r="M303" i="14"/>
  <c r="O303" i="14"/>
  <c r="Q303" i="14"/>
  <c r="V303" i="14"/>
  <c r="G305" i="14"/>
  <c r="I305" i="14"/>
  <c r="K305" i="14"/>
  <c r="M305" i="14"/>
  <c r="O305" i="14"/>
  <c r="Q305" i="14"/>
  <c r="V305" i="14"/>
  <c r="G307" i="14"/>
  <c r="I307" i="14"/>
  <c r="K307" i="14"/>
  <c r="M307" i="14"/>
  <c r="O307" i="14"/>
  <c r="Q307" i="14"/>
  <c r="V307" i="14"/>
  <c r="G309" i="14"/>
  <c r="I309" i="14"/>
  <c r="I308" i="14" s="1"/>
  <c r="K309" i="14"/>
  <c r="K308" i="14" s="1"/>
  <c r="M309" i="14"/>
  <c r="O309" i="14"/>
  <c r="Q309" i="14"/>
  <c r="Q308" i="14" s="1"/>
  <c r="V309" i="14"/>
  <c r="V308" i="14" s="1"/>
  <c r="G313" i="14"/>
  <c r="I313" i="14"/>
  <c r="K313" i="14"/>
  <c r="M313" i="14"/>
  <c r="O313" i="14"/>
  <c r="Q313" i="14"/>
  <c r="V313" i="14"/>
  <c r="G314" i="14"/>
  <c r="I314" i="14"/>
  <c r="K314" i="14"/>
  <c r="M314" i="14"/>
  <c r="O314" i="14"/>
  <c r="Q314" i="14"/>
  <c r="V314" i="14"/>
  <c r="G316" i="14"/>
  <c r="G308" i="14" s="1"/>
  <c r="I316" i="14"/>
  <c r="K316" i="14"/>
  <c r="O316" i="14"/>
  <c r="O308" i="14" s="1"/>
  <c r="Q316" i="14"/>
  <c r="V316" i="14"/>
  <c r="G320" i="14"/>
  <c r="I320" i="14"/>
  <c r="K320" i="14"/>
  <c r="M320" i="14"/>
  <c r="O320" i="14"/>
  <c r="Q320" i="14"/>
  <c r="V320" i="14"/>
  <c r="G324" i="14"/>
  <c r="I324" i="14"/>
  <c r="K324" i="14"/>
  <c r="M324" i="14"/>
  <c r="O324" i="14"/>
  <c r="Q324" i="14"/>
  <c r="V324" i="14"/>
  <c r="G326" i="14"/>
  <c r="I326" i="14"/>
  <c r="K326" i="14"/>
  <c r="M326" i="14"/>
  <c r="O326" i="14"/>
  <c r="Q326" i="14"/>
  <c r="V326" i="14"/>
  <c r="G327" i="14"/>
  <c r="G328" i="14"/>
  <c r="I328" i="14"/>
  <c r="I327" i="14" s="1"/>
  <c r="K328" i="14"/>
  <c r="K327" i="14" s="1"/>
  <c r="M328" i="14"/>
  <c r="M327" i="14" s="1"/>
  <c r="O328" i="14"/>
  <c r="Q328" i="14"/>
  <c r="Q327" i="14" s="1"/>
  <c r="V328" i="14"/>
  <c r="V327" i="14" s="1"/>
  <c r="G329" i="14"/>
  <c r="I329" i="14"/>
  <c r="K329" i="14"/>
  <c r="M329" i="14"/>
  <c r="O329" i="14"/>
  <c r="Q329" i="14"/>
  <c r="V329" i="14"/>
  <c r="G331" i="14"/>
  <c r="I331" i="14"/>
  <c r="K331" i="14"/>
  <c r="M331" i="14"/>
  <c r="O331" i="14"/>
  <c r="Q331" i="14"/>
  <c r="V331" i="14"/>
  <c r="G333" i="14"/>
  <c r="M333" i="14" s="1"/>
  <c r="I333" i="14"/>
  <c r="K333" i="14"/>
  <c r="O333" i="14"/>
  <c r="O327" i="14" s="1"/>
  <c r="Q333" i="14"/>
  <c r="V333" i="14"/>
  <c r="G335" i="14"/>
  <c r="I335" i="14"/>
  <c r="K335" i="14"/>
  <c r="M335" i="14"/>
  <c r="O335" i="14"/>
  <c r="Q335" i="14"/>
  <c r="V335" i="14"/>
  <c r="G338" i="14"/>
  <c r="G337" i="14" s="1"/>
  <c r="I338" i="14"/>
  <c r="I337" i="14" s="1"/>
  <c r="K338" i="14"/>
  <c r="M338" i="14"/>
  <c r="O338" i="14"/>
  <c r="O337" i="14" s="1"/>
  <c r="Q338" i="14"/>
  <c r="Q337" i="14" s="1"/>
  <c r="V338" i="14"/>
  <c r="G339" i="14"/>
  <c r="M339" i="14" s="1"/>
  <c r="I339" i="14"/>
  <c r="K339" i="14"/>
  <c r="O339" i="14"/>
  <c r="Q339" i="14"/>
  <c r="V339" i="14"/>
  <c r="G340" i="14"/>
  <c r="I340" i="14"/>
  <c r="K340" i="14"/>
  <c r="M340" i="14"/>
  <c r="O340" i="14"/>
  <c r="Q340" i="14"/>
  <c r="V340" i="14"/>
  <c r="G341" i="14"/>
  <c r="I341" i="14"/>
  <c r="K341" i="14"/>
  <c r="K337" i="14" s="1"/>
  <c r="M341" i="14"/>
  <c r="O341" i="14"/>
  <c r="Q341" i="14"/>
  <c r="V341" i="14"/>
  <c r="V337" i="14" s="1"/>
  <c r="G342" i="14"/>
  <c r="I342" i="14"/>
  <c r="K342" i="14"/>
  <c r="M342" i="14"/>
  <c r="O342" i="14"/>
  <c r="Q342" i="14"/>
  <c r="V342" i="14"/>
  <c r="G343" i="14"/>
  <c r="M343" i="14" s="1"/>
  <c r="I343" i="14"/>
  <c r="K343" i="14"/>
  <c r="O343" i="14"/>
  <c r="Q343" i="14"/>
  <c r="V343" i="14"/>
  <c r="G344" i="14"/>
  <c r="I344" i="14"/>
  <c r="K344" i="14"/>
  <c r="M344" i="14"/>
  <c r="O344" i="14"/>
  <c r="Q344" i="14"/>
  <c r="V344" i="14"/>
  <c r="G351" i="14"/>
  <c r="I351" i="14"/>
  <c r="K351" i="14"/>
  <c r="M351" i="14"/>
  <c r="O351" i="14"/>
  <c r="Q351" i="14"/>
  <c r="V351" i="14"/>
  <c r="G352" i="14"/>
  <c r="I352" i="14"/>
  <c r="K352" i="14"/>
  <c r="M352" i="14"/>
  <c r="O352" i="14"/>
  <c r="Q352" i="14"/>
  <c r="V352" i="14"/>
  <c r="AE354" i="14"/>
  <c r="AF354" i="14"/>
  <c r="G86" i="13"/>
  <c r="G9" i="13"/>
  <c r="M9" i="13" s="1"/>
  <c r="I9" i="13"/>
  <c r="I8" i="13" s="1"/>
  <c r="K9" i="13"/>
  <c r="K8" i="13" s="1"/>
  <c r="O9" i="13"/>
  <c r="Q9" i="13"/>
  <c r="Q8" i="13" s="1"/>
  <c r="V9" i="13"/>
  <c r="V8" i="13" s="1"/>
  <c r="G13" i="13"/>
  <c r="I13" i="13"/>
  <c r="K13" i="13"/>
  <c r="M13" i="13"/>
  <c r="O13" i="13"/>
  <c r="Q13" i="13"/>
  <c r="V13" i="13"/>
  <c r="G15" i="13"/>
  <c r="I15" i="13"/>
  <c r="K15" i="13"/>
  <c r="M15" i="13"/>
  <c r="O15" i="13"/>
  <c r="Q15" i="13"/>
  <c r="V15" i="13"/>
  <c r="G17" i="13"/>
  <c r="G8" i="13" s="1"/>
  <c r="I17" i="13"/>
  <c r="K17" i="13"/>
  <c r="O17" i="13"/>
  <c r="O8" i="13" s="1"/>
  <c r="Q17" i="13"/>
  <c r="V17" i="13"/>
  <c r="G19" i="13"/>
  <c r="I19" i="13"/>
  <c r="K19" i="13"/>
  <c r="M19" i="13"/>
  <c r="O19" i="13"/>
  <c r="Q19" i="13"/>
  <c r="V19" i="13"/>
  <c r="G20" i="13"/>
  <c r="I20" i="13"/>
  <c r="K20" i="13"/>
  <c r="M20" i="13"/>
  <c r="O20" i="13"/>
  <c r="Q20" i="13"/>
  <c r="V20" i="13"/>
  <c r="G22" i="13"/>
  <c r="G21" i="13" s="1"/>
  <c r="I22" i="13"/>
  <c r="I21" i="13" s="1"/>
  <c r="K22" i="13"/>
  <c r="K21" i="13" s="1"/>
  <c r="O22" i="13"/>
  <c r="O21" i="13" s="1"/>
  <c r="Q22" i="13"/>
  <c r="Q21" i="13" s="1"/>
  <c r="V22" i="13"/>
  <c r="V21" i="13" s="1"/>
  <c r="G25" i="13"/>
  <c r="I25" i="13"/>
  <c r="K25" i="13"/>
  <c r="M25" i="13"/>
  <c r="O25" i="13"/>
  <c r="Q25" i="13"/>
  <c r="V25" i="13"/>
  <c r="G28" i="13"/>
  <c r="I28" i="13"/>
  <c r="K28" i="13"/>
  <c r="M28" i="13"/>
  <c r="O28" i="13"/>
  <c r="Q28" i="13"/>
  <c r="V28" i="13"/>
  <c r="G31" i="13"/>
  <c r="I31" i="13"/>
  <c r="K31" i="13"/>
  <c r="M31" i="13"/>
  <c r="O31" i="13"/>
  <c r="Q31" i="13"/>
  <c r="V31" i="13"/>
  <c r="G33" i="13"/>
  <c r="M33" i="13" s="1"/>
  <c r="I33" i="13"/>
  <c r="K33" i="13"/>
  <c r="O33" i="13"/>
  <c r="Q33" i="13"/>
  <c r="V33" i="13"/>
  <c r="G35" i="13"/>
  <c r="I35" i="13"/>
  <c r="K35" i="13"/>
  <c r="M35" i="13"/>
  <c r="O35" i="13"/>
  <c r="Q35" i="13"/>
  <c r="V35" i="13"/>
  <c r="G37" i="13"/>
  <c r="I37" i="13"/>
  <c r="K37" i="13"/>
  <c r="M37" i="13"/>
  <c r="O37" i="13"/>
  <c r="Q37" i="13"/>
  <c r="V37" i="13"/>
  <c r="G39" i="13"/>
  <c r="I39" i="13"/>
  <c r="K39" i="13"/>
  <c r="M39" i="13"/>
  <c r="O39" i="13"/>
  <c r="Q39" i="13"/>
  <c r="V39" i="13"/>
  <c r="G47" i="13"/>
  <c r="M47" i="13" s="1"/>
  <c r="I47" i="13"/>
  <c r="K47" i="13"/>
  <c r="O47" i="13"/>
  <c r="Q47" i="13"/>
  <c r="V47" i="13"/>
  <c r="G50" i="13"/>
  <c r="I50" i="13"/>
  <c r="K50" i="13"/>
  <c r="M50" i="13"/>
  <c r="O50" i="13"/>
  <c r="Q50" i="13"/>
  <c r="V50" i="13"/>
  <c r="G52" i="13"/>
  <c r="I52" i="13"/>
  <c r="K52" i="13"/>
  <c r="M52" i="13"/>
  <c r="O52" i="13"/>
  <c r="Q52" i="13"/>
  <c r="V52" i="13"/>
  <c r="G54" i="13"/>
  <c r="I54" i="13"/>
  <c r="K54" i="13"/>
  <c r="M54" i="13"/>
  <c r="O54" i="13"/>
  <c r="Q54" i="13"/>
  <c r="V54" i="13"/>
  <c r="G60" i="13"/>
  <c r="M60" i="13" s="1"/>
  <c r="I60" i="13"/>
  <c r="K60" i="13"/>
  <c r="O60" i="13"/>
  <c r="Q60" i="13"/>
  <c r="V60" i="13"/>
  <c r="G68" i="13"/>
  <c r="I68" i="13"/>
  <c r="K68" i="13"/>
  <c r="M68" i="13"/>
  <c r="O68" i="13"/>
  <c r="Q68" i="13"/>
  <c r="V68" i="13"/>
  <c r="K70" i="13"/>
  <c r="V70" i="13"/>
  <c r="G71" i="13"/>
  <c r="G70" i="13" s="1"/>
  <c r="I71" i="13"/>
  <c r="I70" i="13" s="1"/>
  <c r="K71" i="13"/>
  <c r="M71" i="13"/>
  <c r="M70" i="13" s="1"/>
  <c r="O71" i="13"/>
  <c r="O70" i="13" s="1"/>
  <c r="Q71" i="13"/>
  <c r="Q70" i="13" s="1"/>
  <c r="V71" i="13"/>
  <c r="G73" i="13"/>
  <c r="O73" i="13"/>
  <c r="G74" i="13"/>
  <c r="I74" i="13"/>
  <c r="I73" i="13" s="1"/>
  <c r="K74" i="13"/>
  <c r="K73" i="13" s="1"/>
  <c r="M74" i="13"/>
  <c r="M73" i="13" s="1"/>
  <c r="O74" i="13"/>
  <c r="Q74" i="13"/>
  <c r="Q73" i="13" s="1"/>
  <c r="V74" i="13"/>
  <c r="V73" i="13" s="1"/>
  <c r="G76" i="13"/>
  <c r="I76" i="13"/>
  <c r="K76" i="13"/>
  <c r="M76" i="13"/>
  <c r="O76" i="13"/>
  <c r="Q76" i="13"/>
  <c r="V76" i="13"/>
  <c r="G79" i="13"/>
  <c r="G78" i="13" s="1"/>
  <c r="I79" i="13"/>
  <c r="I78" i="13" s="1"/>
  <c r="K79" i="13"/>
  <c r="K78" i="13" s="1"/>
  <c r="O79" i="13"/>
  <c r="O78" i="13" s="1"/>
  <c r="Q79" i="13"/>
  <c r="Q78" i="13" s="1"/>
  <c r="V79" i="13"/>
  <c r="V78" i="13" s="1"/>
  <c r="G80" i="13"/>
  <c r="I80" i="13"/>
  <c r="K80" i="13"/>
  <c r="M80" i="13"/>
  <c r="O80" i="13"/>
  <c r="Q80" i="13"/>
  <c r="V80" i="13"/>
  <c r="G81" i="13"/>
  <c r="I81" i="13"/>
  <c r="K81" i="13"/>
  <c r="M81" i="13"/>
  <c r="O81" i="13"/>
  <c r="Q81" i="13"/>
  <c r="V81" i="13"/>
  <c r="G82" i="13"/>
  <c r="I82" i="13"/>
  <c r="K82" i="13"/>
  <c r="M82" i="13"/>
  <c r="O82" i="13"/>
  <c r="Q82" i="13"/>
  <c r="V82" i="13"/>
  <c r="G83" i="13"/>
  <c r="M83" i="13" s="1"/>
  <c r="I83" i="13"/>
  <c r="K83" i="13"/>
  <c r="O83" i="13"/>
  <c r="Q83" i="13"/>
  <c r="V83" i="13"/>
  <c r="G84" i="13"/>
  <c r="I84" i="13"/>
  <c r="K84" i="13"/>
  <c r="M84" i="13"/>
  <c r="O84" i="13"/>
  <c r="Q84" i="13"/>
  <c r="V84" i="13"/>
  <c r="AE86" i="13"/>
  <c r="G147" i="12"/>
  <c r="G9" i="12"/>
  <c r="M9" i="12" s="1"/>
  <c r="I9" i="12"/>
  <c r="I8" i="12" s="1"/>
  <c r="K9" i="12"/>
  <c r="K8" i="12" s="1"/>
  <c r="O9" i="12"/>
  <c r="Q9" i="12"/>
  <c r="Q8" i="12" s="1"/>
  <c r="V9" i="12"/>
  <c r="V8" i="12" s="1"/>
  <c r="G11" i="12"/>
  <c r="I11" i="12"/>
  <c r="K11" i="12"/>
  <c r="M11" i="12"/>
  <c r="O11" i="12"/>
  <c r="Q11" i="12"/>
  <c r="V11" i="12"/>
  <c r="G13" i="12"/>
  <c r="I13" i="12"/>
  <c r="K13" i="12"/>
  <c r="M13" i="12"/>
  <c r="O13" i="12"/>
  <c r="Q13" i="12"/>
  <c r="V13" i="12"/>
  <c r="G15" i="12"/>
  <c r="G8" i="12" s="1"/>
  <c r="I15" i="12"/>
  <c r="K15" i="12"/>
  <c r="O15" i="12"/>
  <c r="O8" i="12" s="1"/>
  <c r="Q15" i="12"/>
  <c r="V15" i="12"/>
  <c r="G16" i="12"/>
  <c r="I16" i="12"/>
  <c r="K16" i="12"/>
  <c r="M16" i="12"/>
  <c r="O16" i="12"/>
  <c r="Q16" i="12"/>
  <c r="V16" i="12"/>
  <c r="G18" i="12"/>
  <c r="I18" i="12"/>
  <c r="I17" i="12" s="1"/>
  <c r="K18" i="12"/>
  <c r="M18" i="12"/>
  <c r="O18" i="12"/>
  <c r="Q18" i="12"/>
  <c r="Q17" i="12" s="1"/>
  <c r="V18" i="12"/>
  <c r="G43" i="12"/>
  <c r="G17" i="12" s="1"/>
  <c r="I43" i="12"/>
  <c r="K43" i="12"/>
  <c r="K17" i="12" s="1"/>
  <c r="O43" i="12"/>
  <c r="O17" i="12" s="1"/>
  <c r="Q43" i="12"/>
  <c r="V43" i="12"/>
  <c r="V17" i="12" s="1"/>
  <c r="G45" i="12"/>
  <c r="I45" i="12"/>
  <c r="K45" i="12"/>
  <c r="M45" i="12"/>
  <c r="O45" i="12"/>
  <c r="Q45" i="12"/>
  <c r="V45" i="12"/>
  <c r="G48" i="12"/>
  <c r="M48" i="12" s="1"/>
  <c r="I48" i="12"/>
  <c r="K48" i="12"/>
  <c r="O48" i="12"/>
  <c r="Q48" i="12"/>
  <c r="V48" i="12"/>
  <c r="G50" i="12"/>
  <c r="I50" i="12"/>
  <c r="K50" i="12"/>
  <c r="M50" i="12"/>
  <c r="O50" i="12"/>
  <c r="Q50" i="12"/>
  <c r="V50" i="12"/>
  <c r="G52" i="12"/>
  <c r="M52" i="12" s="1"/>
  <c r="I52" i="12"/>
  <c r="K52" i="12"/>
  <c r="O52" i="12"/>
  <c r="Q52" i="12"/>
  <c r="V52" i="12"/>
  <c r="G54" i="12"/>
  <c r="I54" i="12"/>
  <c r="K54" i="12"/>
  <c r="M54" i="12"/>
  <c r="O54" i="12"/>
  <c r="Q54" i="12"/>
  <c r="V54" i="12"/>
  <c r="G56" i="12"/>
  <c r="M56" i="12" s="1"/>
  <c r="I56" i="12"/>
  <c r="K56" i="12"/>
  <c r="O56" i="12"/>
  <c r="Q56" i="12"/>
  <c r="V56" i="12"/>
  <c r="G58" i="12"/>
  <c r="I58" i="12"/>
  <c r="K58" i="12"/>
  <c r="M58" i="12"/>
  <c r="O58" i="12"/>
  <c r="Q58" i="12"/>
  <c r="V58" i="12"/>
  <c r="G63" i="12"/>
  <c r="M63" i="12" s="1"/>
  <c r="I63" i="12"/>
  <c r="K63" i="12"/>
  <c r="O63" i="12"/>
  <c r="Q63" i="12"/>
  <c r="V63" i="12"/>
  <c r="G65" i="12"/>
  <c r="I65" i="12"/>
  <c r="K65" i="12"/>
  <c r="M65" i="12"/>
  <c r="O65" i="12"/>
  <c r="Q65" i="12"/>
  <c r="V65" i="12"/>
  <c r="G71" i="12"/>
  <c r="M71" i="12" s="1"/>
  <c r="I71" i="12"/>
  <c r="K71" i="12"/>
  <c r="O71" i="12"/>
  <c r="Q71" i="12"/>
  <c r="V71" i="12"/>
  <c r="G74" i="12"/>
  <c r="I74" i="12"/>
  <c r="K74" i="12"/>
  <c r="M74" i="12"/>
  <c r="O74" i="12"/>
  <c r="Q74" i="12"/>
  <c r="V74" i="12"/>
  <c r="G79" i="12"/>
  <c r="M79" i="12" s="1"/>
  <c r="I79" i="12"/>
  <c r="K79" i="12"/>
  <c r="O79" i="12"/>
  <c r="Q79" i="12"/>
  <c r="V79" i="12"/>
  <c r="G81" i="12"/>
  <c r="I81" i="12"/>
  <c r="K81" i="12"/>
  <c r="M81" i="12"/>
  <c r="O81" i="12"/>
  <c r="Q81" i="12"/>
  <c r="V81" i="12"/>
  <c r="G86" i="12"/>
  <c r="M86" i="12" s="1"/>
  <c r="I86" i="12"/>
  <c r="K86" i="12"/>
  <c r="O86" i="12"/>
  <c r="Q86" i="12"/>
  <c r="V86" i="12"/>
  <c r="G88" i="12"/>
  <c r="I88" i="12"/>
  <c r="K88" i="12"/>
  <c r="M88" i="12"/>
  <c r="O88" i="12"/>
  <c r="Q88" i="12"/>
  <c r="V88" i="12"/>
  <c r="G91" i="12"/>
  <c r="M91" i="12" s="1"/>
  <c r="I91" i="12"/>
  <c r="K91" i="12"/>
  <c r="O91" i="12"/>
  <c r="Q91" i="12"/>
  <c r="V91" i="12"/>
  <c r="G93" i="12"/>
  <c r="I93" i="12"/>
  <c r="K93" i="12"/>
  <c r="M93" i="12"/>
  <c r="O93" i="12"/>
  <c r="Q93" i="12"/>
  <c r="V93" i="12"/>
  <c r="G95" i="12"/>
  <c r="M95" i="12" s="1"/>
  <c r="I95" i="12"/>
  <c r="K95" i="12"/>
  <c r="O95" i="12"/>
  <c r="Q95" i="12"/>
  <c r="V95" i="12"/>
  <c r="G100" i="12"/>
  <c r="I100" i="12"/>
  <c r="K100" i="12"/>
  <c r="M100" i="12"/>
  <c r="O100" i="12"/>
  <c r="Q100" i="12"/>
  <c r="V100" i="12"/>
  <c r="G114" i="12"/>
  <c r="M114" i="12" s="1"/>
  <c r="I114" i="12"/>
  <c r="K114" i="12"/>
  <c r="O114" i="12"/>
  <c r="Q114" i="12"/>
  <c r="V114" i="12"/>
  <c r="I116" i="12"/>
  <c r="Q116" i="12"/>
  <c r="G117" i="12"/>
  <c r="M117" i="12" s="1"/>
  <c r="M116" i="12" s="1"/>
  <c r="I117" i="12"/>
  <c r="K117" i="12"/>
  <c r="K116" i="12" s="1"/>
  <c r="O117" i="12"/>
  <c r="O116" i="12" s="1"/>
  <c r="Q117" i="12"/>
  <c r="V117" i="12"/>
  <c r="V116" i="12" s="1"/>
  <c r="I121" i="12"/>
  <c r="Q121" i="12"/>
  <c r="G122" i="12"/>
  <c r="G121" i="12" s="1"/>
  <c r="I122" i="12"/>
  <c r="K122" i="12"/>
  <c r="K121" i="12" s="1"/>
  <c r="O122" i="12"/>
  <c r="O121" i="12" s="1"/>
  <c r="Q122" i="12"/>
  <c r="V122" i="12"/>
  <c r="V121" i="12" s="1"/>
  <c r="I124" i="12"/>
  <c r="G125" i="12"/>
  <c r="M125" i="12" s="1"/>
  <c r="M124" i="12" s="1"/>
  <c r="I125" i="12"/>
  <c r="K125" i="12"/>
  <c r="K124" i="12" s="1"/>
  <c r="O125" i="12"/>
  <c r="O124" i="12" s="1"/>
  <c r="Q125" i="12"/>
  <c r="Q124" i="12" s="1"/>
  <c r="V125" i="12"/>
  <c r="V124" i="12" s="1"/>
  <c r="I127" i="12"/>
  <c r="Q127" i="12"/>
  <c r="G128" i="12"/>
  <c r="G127" i="12" s="1"/>
  <c r="I128" i="12"/>
  <c r="K128" i="12"/>
  <c r="K127" i="12" s="1"/>
  <c r="O128" i="12"/>
  <c r="O127" i="12" s="1"/>
  <c r="Q128" i="12"/>
  <c r="V128" i="12"/>
  <c r="V127" i="12" s="1"/>
  <c r="G130" i="12"/>
  <c r="O130" i="12"/>
  <c r="G131" i="12"/>
  <c r="M131" i="12" s="1"/>
  <c r="M130" i="12" s="1"/>
  <c r="I131" i="12"/>
  <c r="I130" i="12" s="1"/>
  <c r="K131" i="12"/>
  <c r="K130" i="12" s="1"/>
  <c r="O131" i="12"/>
  <c r="Q131" i="12"/>
  <c r="Q130" i="12" s="1"/>
  <c r="V131" i="12"/>
  <c r="V130" i="12" s="1"/>
  <c r="K133" i="12"/>
  <c r="V133" i="12"/>
  <c r="G134" i="12"/>
  <c r="G133" i="12" s="1"/>
  <c r="I134" i="12"/>
  <c r="I133" i="12" s="1"/>
  <c r="K134" i="12"/>
  <c r="M134" i="12"/>
  <c r="M133" i="12" s="1"/>
  <c r="O134" i="12"/>
  <c r="O133" i="12" s="1"/>
  <c r="Q134" i="12"/>
  <c r="Q133" i="12" s="1"/>
  <c r="V134" i="12"/>
  <c r="G140" i="12"/>
  <c r="I140" i="12"/>
  <c r="I139" i="12" s="1"/>
  <c r="K140" i="12"/>
  <c r="K139" i="12" s="1"/>
  <c r="M140" i="12"/>
  <c r="O140" i="12"/>
  <c r="Q140" i="12"/>
  <c r="Q139" i="12" s="1"/>
  <c r="V140" i="12"/>
  <c r="V139" i="12" s="1"/>
  <c r="G141" i="12"/>
  <c r="I141" i="12"/>
  <c r="K141" i="12"/>
  <c r="M141" i="12"/>
  <c r="O141" i="12"/>
  <c r="Q141" i="12"/>
  <c r="V141" i="12"/>
  <c r="G142" i="12"/>
  <c r="I142" i="12"/>
  <c r="K142" i="12"/>
  <c r="M142" i="12"/>
  <c r="O142" i="12"/>
  <c r="Q142" i="12"/>
  <c r="V142" i="12"/>
  <c r="G143" i="12"/>
  <c r="M143" i="12" s="1"/>
  <c r="I143" i="12"/>
  <c r="K143" i="12"/>
  <c r="O143" i="12"/>
  <c r="O139" i="12" s="1"/>
  <c r="Q143" i="12"/>
  <c r="V143" i="12"/>
  <c r="G144" i="12"/>
  <c r="I144" i="12"/>
  <c r="K144" i="12"/>
  <c r="M144" i="12"/>
  <c r="O144" i="12"/>
  <c r="Q144" i="12"/>
  <c r="V144" i="12"/>
  <c r="G145" i="12"/>
  <c r="I145" i="12"/>
  <c r="K145" i="12"/>
  <c r="M145" i="12"/>
  <c r="O145" i="12"/>
  <c r="Q145" i="12"/>
  <c r="V145" i="12"/>
  <c r="AE147" i="12"/>
  <c r="AF147" i="12"/>
  <c r="I20" i="1"/>
  <c r="I19" i="1"/>
  <c r="I18" i="1"/>
  <c r="I17" i="1"/>
  <c r="I16" i="1"/>
  <c r="I151" i="1"/>
  <c r="J150" i="1" s="1"/>
  <c r="F54" i="1"/>
  <c r="G23" i="1" s="1"/>
  <c r="G54" i="1"/>
  <c r="G25" i="1" s="1"/>
  <c r="A25" i="1" s="1"/>
  <c r="H53" i="1"/>
  <c r="I53" i="1" s="1"/>
  <c r="H52" i="1"/>
  <c r="I52" i="1" s="1"/>
  <c r="H51" i="1"/>
  <c r="I51" i="1" s="1"/>
  <c r="H50" i="1"/>
  <c r="I50" i="1" s="1"/>
  <c r="H49" i="1"/>
  <c r="I49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I42" i="1" s="1"/>
  <c r="H41" i="1"/>
  <c r="I41" i="1" s="1"/>
  <c r="H40" i="1"/>
  <c r="I40" i="1" s="1"/>
  <c r="H39" i="1"/>
  <c r="H54" i="1" s="1"/>
  <c r="J28" i="1"/>
  <c r="J26" i="1"/>
  <c r="G38" i="1"/>
  <c r="F38" i="1"/>
  <c r="J23" i="1"/>
  <c r="J24" i="1"/>
  <c r="J25" i="1"/>
  <c r="J27" i="1"/>
  <c r="E24" i="1"/>
  <c r="E26" i="1"/>
  <c r="J125" i="1" l="1"/>
  <c r="J117" i="1"/>
  <c r="J127" i="1"/>
  <c r="J123" i="1"/>
  <c r="J119" i="1"/>
  <c r="J105" i="1"/>
  <c r="J77" i="1"/>
  <c r="J113" i="1"/>
  <c r="J87" i="1"/>
  <c r="J111" i="1"/>
  <c r="J107" i="1"/>
  <c r="J99" i="1"/>
  <c r="J83" i="1"/>
  <c r="J101" i="1"/>
  <c r="J93" i="1"/>
  <c r="J85" i="1"/>
  <c r="J89" i="1"/>
  <c r="J95" i="1"/>
  <c r="J91" i="1"/>
  <c r="J97" i="1"/>
  <c r="J103" i="1"/>
  <c r="J109" i="1"/>
  <c r="J115" i="1"/>
  <c r="J121" i="1"/>
  <c r="J129" i="1"/>
  <c r="J131" i="1"/>
  <c r="J133" i="1"/>
  <c r="J135" i="1"/>
  <c r="J137" i="1"/>
  <c r="J139" i="1"/>
  <c r="J141" i="1"/>
  <c r="J81" i="1"/>
  <c r="J84" i="1"/>
  <c r="J86" i="1"/>
  <c r="J88" i="1"/>
  <c r="J90" i="1"/>
  <c r="J92" i="1"/>
  <c r="J94" i="1"/>
  <c r="J96" i="1"/>
  <c r="J98" i="1"/>
  <c r="J100" i="1"/>
  <c r="J102" i="1"/>
  <c r="J104" i="1"/>
  <c r="J106" i="1"/>
  <c r="J108" i="1"/>
  <c r="J110" i="1"/>
  <c r="J112" i="1"/>
  <c r="J114" i="1"/>
  <c r="J116" i="1"/>
  <c r="J118" i="1"/>
  <c r="J120" i="1"/>
  <c r="J122" i="1"/>
  <c r="J124" i="1"/>
  <c r="J126" i="1"/>
  <c r="J128" i="1"/>
  <c r="J130" i="1"/>
  <c r="J132" i="1"/>
  <c r="J134" i="1"/>
  <c r="J136" i="1"/>
  <c r="J138" i="1"/>
  <c r="J140" i="1"/>
  <c r="J142" i="1"/>
  <c r="J82" i="1"/>
  <c r="J79" i="1"/>
  <c r="J144" i="1"/>
  <c r="J80" i="1"/>
  <c r="J78" i="1"/>
  <c r="J76" i="1"/>
  <c r="J143" i="1"/>
  <c r="G26" i="1"/>
  <c r="A26" i="1"/>
  <c r="A23" i="1"/>
  <c r="G28" i="1"/>
  <c r="M13" i="23"/>
  <c r="M12" i="23"/>
  <c r="M8" i="23" s="1"/>
  <c r="AF24" i="23"/>
  <c r="M26" i="22"/>
  <c r="M22" i="22"/>
  <c r="M15" i="22" s="1"/>
  <c r="AF34" i="22"/>
  <c r="M85" i="21"/>
  <c r="M108" i="21"/>
  <c r="M100" i="21"/>
  <c r="M98" i="21" s="1"/>
  <c r="G85" i="21"/>
  <c r="M60" i="21"/>
  <c r="M56" i="21" s="1"/>
  <c r="M52" i="21"/>
  <c r="M51" i="21" s="1"/>
  <c r="M44" i="21"/>
  <c r="M43" i="21" s="1"/>
  <c r="M40" i="21"/>
  <c r="M36" i="21" s="1"/>
  <c r="M24" i="21"/>
  <c r="M20" i="21" s="1"/>
  <c r="M16" i="21"/>
  <c r="M13" i="21" s="1"/>
  <c r="M12" i="21"/>
  <c r="M8" i="21" s="1"/>
  <c r="M184" i="20"/>
  <c r="M183" i="20" s="1"/>
  <c r="M116" i="20"/>
  <c r="M114" i="20" s="1"/>
  <c r="M112" i="20"/>
  <c r="M111" i="20" s="1"/>
  <c r="M104" i="20"/>
  <c r="M102" i="20" s="1"/>
  <c r="G97" i="20"/>
  <c r="M76" i="20"/>
  <c r="M74" i="20" s="1"/>
  <c r="M68" i="20"/>
  <c r="M67" i="20" s="1"/>
  <c r="M64" i="20"/>
  <c r="M63" i="20" s="1"/>
  <c r="M48" i="20"/>
  <c r="M44" i="20" s="1"/>
  <c r="M32" i="20"/>
  <c r="M30" i="20" s="1"/>
  <c r="M12" i="20"/>
  <c r="M8" i="20" s="1"/>
  <c r="M49" i="19"/>
  <c r="M37" i="19"/>
  <c r="M26" i="19"/>
  <c r="G49" i="19"/>
  <c r="M44" i="19"/>
  <c r="M43" i="19" s="1"/>
  <c r="G37" i="19"/>
  <c r="M28" i="19"/>
  <c r="M20" i="19"/>
  <c r="M18" i="19" s="1"/>
  <c r="M16" i="19"/>
  <c r="M15" i="19" s="1"/>
  <c r="M12" i="19"/>
  <c r="M8" i="19" s="1"/>
  <c r="M28" i="18"/>
  <c r="G28" i="18"/>
  <c r="M27" i="18"/>
  <c r="M26" i="18" s="1"/>
  <c r="M21" i="18"/>
  <c r="M18" i="18" s="1"/>
  <c r="M14" i="18"/>
  <c r="M11" i="18" s="1"/>
  <c r="M139" i="17"/>
  <c r="M67" i="17"/>
  <c r="M27" i="17"/>
  <c r="M258" i="17"/>
  <c r="M205" i="17"/>
  <c r="M263" i="17"/>
  <c r="M262" i="17" s="1"/>
  <c r="M241" i="17"/>
  <c r="M239" i="17" s="1"/>
  <c r="G205" i="17"/>
  <c r="G139" i="17"/>
  <c r="M101" i="17"/>
  <c r="M100" i="17" s="1"/>
  <c r="M76" i="17"/>
  <c r="M75" i="17" s="1"/>
  <c r="M54" i="17"/>
  <c r="M47" i="17" s="1"/>
  <c r="M39" i="17"/>
  <c r="M38" i="17" s="1"/>
  <c r="M33" i="17"/>
  <c r="M32" i="17" s="1"/>
  <c r="M14" i="17"/>
  <c r="M8" i="17" s="1"/>
  <c r="AF280" i="17"/>
  <c r="M52" i="16"/>
  <c r="M113" i="16"/>
  <c r="M99" i="16"/>
  <c r="M187" i="16"/>
  <c r="M183" i="16" s="1"/>
  <c r="M82" i="16"/>
  <c r="M81" i="16" s="1"/>
  <c r="M37" i="16"/>
  <c r="M36" i="16" s="1"/>
  <c r="M33" i="16"/>
  <c r="M25" i="16" s="1"/>
  <c r="M15" i="16"/>
  <c r="M8" i="16" s="1"/>
  <c r="M134" i="15"/>
  <c r="M115" i="15"/>
  <c r="M150" i="15"/>
  <c r="M17" i="15"/>
  <c r="M98" i="15"/>
  <c r="G179" i="15"/>
  <c r="G98" i="15"/>
  <c r="M15" i="15"/>
  <c r="M8" i="15" s="1"/>
  <c r="G187" i="15"/>
  <c r="M186" i="15"/>
  <c r="M179" i="15" s="1"/>
  <c r="G150" i="15"/>
  <c r="G134" i="15"/>
  <c r="G126" i="15"/>
  <c r="G115" i="15"/>
  <c r="M73" i="15"/>
  <c r="M72" i="15" s="1"/>
  <c r="M253" i="14"/>
  <c r="M233" i="14"/>
  <c r="M85" i="14"/>
  <c r="M337" i="14"/>
  <c r="M288" i="14"/>
  <c r="M179" i="14"/>
  <c r="M149" i="14"/>
  <c r="M316" i="14"/>
  <c r="M308" i="14" s="1"/>
  <c r="M277" i="14"/>
  <c r="M270" i="14" s="1"/>
  <c r="M210" i="14"/>
  <c r="M203" i="14" s="1"/>
  <c r="M196" i="14"/>
  <c r="M187" i="14" s="1"/>
  <c r="M173" i="14"/>
  <c r="M172" i="14" s="1"/>
  <c r="M163" i="14"/>
  <c r="M162" i="14" s="1"/>
  <c r="M142" i="14"/>
  <c r="M141" i="14" s="1"/>
  <c r="M127" i="14"/>
  <c r="M126" i="14" s="1"/>
  <c r="M117" i="14"/>
  <c r="M107" i="14" s="1"/>
  <c r="M22" i="14"/>
  <c r="M21" i="14" s="1"/>
  <c r="M15" i="14"/>
  <c r="M8" i="14" s="1"/>
  <c r="AF86" i="13"/>
  <c r="M79" i="13"/>
  <c r="M78" i="13" s="1"/>
  <c r="M22" i="13"/>
  <c r="M21" i="13" s="1"/>
  <c r="M17" i="13"/>
  <c r="M8" i="13" s="1"/>
  <c r="M139" i="12"/>
  <c r="G139" i="12"/>
  <c r="M128" i="12"/>
  <c r="M127" i="12" s="1"/>
  <c r="G124" i="12"/>
  <c r="M122" i="12"/>
  <c r="M121" i="12" s="1"/>
  <c r="G116" i="12"/>
  <c r="M43" i="12"/>
  <c r="M17" i="12" s="1"/>
  <c r="M15" i="12"/>
  <c r="M8" i="12" s="1"/>
  <c r="I21" i="1"/>
  <c r="J145" i="1"/>
  <c r="J147" i="1"/>
  <c r="J149" i="1"/>
  <c r="J146" i="1"/>
  <c r="J148" i="1"/>
  <c r="I39" i="1"/>
  <c r="I54" i="1" s="1"/>
  <c r="J151" i="1" l="1"/>
  <c r="G24" i="1"/>
  <c r="A27" i="1" s="1"/>
  <c r="A24" i="1"/>
  <c r="J53" i="1"/>
  <c r="J49" i="1"/>
  <c r="J45" i="1"/>
  <c r="J41" i="1"/>
  <c r="J50" i="1"/>
  <c r="J46" i="1"/>
  <c r="J42" i="1"/>
  <c r="J40" i="1"/>
  <c r="J51" i="1"/>
  <c r="J47" i="1"/>
  <c r="J43" i="1"/>
  <c r="J39" i="1"/>
  <c r="J54" i="1" s="1"/>
  <c r="J52" i="1"/>
  <c r="J48" i="1"/>
  <c r="J44" i="1"/>
  <c r="G29" i="1" l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uzivatel</author>
  </authors>
  <commentList>
    <comment ref="S6" authorId="0" shapeId="0" xr:uid="{559D1EE5-FC42-45AE-ABC7-F40C20E52F7B}">
      <text>
        <r>
          <rPr>
            <sz val="11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46C14FC-680C-4379-9B4F-896C7E3DC9A0}">
      <text>
        <r>
          <rPr>
            <sz val="11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uzivatel</author>
  </authors>
  <commentList>
    <comment ref="S6" authorId="0" shapeId="0" xr:uid="{6E5741EE-6A8F-4B37-8463-1E2B580B7793}">
      <text>
        <r>
          <rPr>
            <sz val="11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35897B6-E882-4C16-8436-D89738CEC8CD}">
      <text>
        <r>
          <rPr>
            <sz val="11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uzivatel</author>
  </authors>
  <commentList>
    <comment ref="S6" authorId="0" shapeId="0" xr:uid="{548F5795-03F3-4AC0-980E-CD8085172E2E}">
      <text>
        <r>
          <rPr>
            <sz val="11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5CCE3D35-60AA-4DEE-B24B-2FCC5EC4E244}">
      <text>
        <r>
          <rPr>
            <sz val="11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uzivatel</author>
  </authors>
  <commentList>
    <comment ref="S6" authorId="0" shapeId="0" xr:uid="{395B5805-FCB0-40F0-98A7-3678456221C6}">
      <text>
        <r>
          <rPr>
            <sz val="11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CB59AABB-D2B3-4FD2-9C9B-C81FF820F0B8}">
      <text>
        <r>
          <rPr>
            <sz val="11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uzivatel</author>
  </authors>
  <commentList>
    <comment ref="S6" authorId="0" shapeId="0" xr:uid="{C6E7CCB1-E3EF-4ECC-98F0-EA6E03662492}">
      <text>
        <r>
          <rPr>
            <sz val="11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C8F13D6-6E9E-4B14-98E6-D73C4B20C642}">
      <text>
        <r>
          <rPr>
            <sz val="11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uzivatel</author>
  </authors>
  <commentList>
    <comment ref="S6" authorId="0" shapeId="0" xr:uid="{840ACFAF-CB4A-4EA0-99F3-5C95CFCCF3CC}">
      <text>
        <r>
          <rPr>
            <sz val="11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2A79D95-01D9-47B1-857C-1822639AD921}">
      <text>
        <r>
          <rPr>
            <sz val="11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uzivatel</author>
  </authors>
  <commentList>
    <comment ref="S6" authorId="0" shapeId="0" xr:uid="{505AD60C-FAD5-4E5F-8977-5321507C97A7}">
      <text>
        <r>
          <rPr>
            <sz val="11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9DC5538-77B1-4032-9EDB-73408F3930C1}">
      <text>
        <r>
          <rPr>
            <sz val="11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uzivatel</author>
  </authors>
  <commentList>
    <comment ref="S6" authorId="0" shapeId="0" xr:uid="{450A382B-2C8C-4825-BDCA-A8CAAE5D5D58}">
      <text>
        <r>
          <rPr>
            <sz val="11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B8CDFC4-FBAA-4C52-A4C8-A98880EFEC6F}">
      <text>
        <r>
          <rPr>
            <sz val="11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uzivatel</author>
  </authors>
  <commentList>
    <comment ref="S6" authorId="0" shapeId="0" xr:uid="{5350033F-5C70-4B3D-8647-CE8AAC629DC1}">
      <text>
        <r>
          <rPr>
            <sz val="11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96B7A12-3A55-47EA-AC7E-57F86F869DEB}">
      <text>
        <r>
          <rPr>
            <sz val="11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uzivatel</author>
  </authors>
  <commentList>
    <comment ref="S6" authorId="0" shapeId="0" xr:uid="{F7342A85-9250-497B-B57B-0A28265570C3}">
      <text>
        <r>
          <rPr>
            <sz val="11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BDA35761-0864-4B2E-8DE2-2294CB26164E}">
      <text>
        <r>
          <rPr>
            <sz val="11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uzivatel</author>
  </authors>
  <commentList>
    <comment ref="S6" authorId="0" shapeId="0" xr:uid="{F16DB81C-56DF-4C4E-B03C-9EA94E05D8A4}">
      <text>
        <r>
          <rPr>
            <sz val="11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E26D638-2784-4803-84CA-FD1F345F4A9B}">
      <text>
        <r>
          <rPr>
            <sz val="11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uzivatel</author>
  </authors>
  <commentList>
    <comment ref="S6" authorId="0" shapeId="0" xr:uid="{40486B63-1DC0-4809-B156-9B34AE9E3966}">
      <text>
        <r>
          <rPr>
            <sz val="11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551BF8E0-A30A-42C9-814A-7B6DE6D18906}">
      <text>
        <r>
          <rPr>
            <sz val="11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<sst xmlns="http://schemas.openxmlformats.org/spreadsheetml/2006/main" count="9873" uniqueCount="2258">
  <si>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</si>
  <si>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</si>
  <si>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</si>
  <si>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</si>
  <si>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</si>
  <si>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</si>
  <si>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</si>
  <si>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</si>
  <si>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</si>
  <si>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</si>
  <si>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</si>
  <si>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</si>
  <si>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</si>
  <si>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</si>
  <si>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</si>
  <si>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</si>
  <si>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</si>
  <si>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</si>
  <si>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</si>
  <si>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</si>
  <si>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</si>
  <si>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</si>
  <si>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</si>
  <si>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</si>
  <si>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</si>
  <si>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</si>
  <si>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</si>
  <si>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</si>
  <si>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</si>
  <si>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</si>
  <si>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</si>
  <si>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</si>
  <si>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</si>
  <si>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</si>
  <si>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</si>
  <si>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</si>
  <si>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</si>
  <si>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</si>
  <si>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</si>
  <si>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</si>
  <si>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</si>
  <si>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</si>
  <si>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</si>
  <si>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Prost24001f</t>
  </si>
  <si>
    <t>Stavební úpravy a přístavba objektu Mendeleum</t>
  </si>
  <si>
    <t>Stavba</t>
  </si>
  <si>
    <t>01</t>
  </si>
  <si>
    <t>Mendeleum Lednice - I.etapa 1.NP</t>
  </si>
  <si>
    <t>01a</t>
  </si>
  <si>
    <t>Stavební část - bourací práce - uznatelné náklady</t>
  </si>
  <si>
    <t>01b</t>
  </si>
  <si>
    <t>Stavební část - bourací práce - neuznatelné náklady</t>
  </si>
  <si>
    <t>02a</t>
  </si>
  <si>
    <t>Stavební část - nové konstrukce - uznatelné náklady</t>
  </si>
  <si>
    <t>02b</t>
  </si>
  <si>
    <t>Stavební část - nové konstrukce - neuznatelné náklady</t>
  </si>
  <si>
    <t>03</t>
  </si>
  <si>
    <t>RZP 1NP - uznatelné náklady</t>
  </si>
  <si>
    <t>04a</t>
  </si>
  <si>
    <t>ZTI 1.NP - uznatelné náklady</t>
  </si>
  <si>
    <t>04b</t>
  </si>
  <si>
    <t>ZTI 1.NP - neuznatelné náklady</t>
  </si>
  <si>
    <t>05</t>
  </si>
  <si>
    <t>Zařízení pro vytápění stavby 1.NP - neuznatelné náklady</t>
  </si>
  <si>
    <t>06</t>
  </si>
  <si>
    <t>ZAŘÍZENÍ SILNOPROUDÉ ELEKTROTECHNIKY - 1.NP - uznatelné náklady</t>
  </si>
  <si>
    <t>07</t>
  </si>
  <si>
    <t>ZAŘÍZENÍ SLABOPROUDÉ ELEKTROTECHNIKY - 1.NP - uznatelné náklady</t>
  </si>
  <si>
    <t>08</t>
  </si>
  <si>
    <t>Zpevněné plochy, venkovní plochy - neuznatelné náklady</t>
  </si>
  <si>
    <t>Mendeleum Lednice - Ostatní a vedlejší náklady</t>
  </si>
  <si>
    <t>12</t>
  </si>
  <si>
    <t>VRN - neuznatelné náklady</t>
  </si>
  <si>
    <t>Celkem za stavbu</t>
  </si>
  <si>
    <t>CZK</t>
  </si>
  <si>
    <t>#POPS</t>
  </si>
  <si>
    <t>Popis stavby: Prost24001f - Stavební úpravy a přístavba objektu Mendeleum</t>
  </si>
  <si>
    <t>#POPO</t>
  </si>
  <si>
    <t>Popis objektu: 01 - Mendeleum Lednice - I.etapa 1.NP</t>
  </si>
  <si>
    <t>#POPR</t>
  </si>
  <si>
    <t>Popis rozpočtu: 01a - Stavební část - bourací práce - uznatelné náklady</t>
  </si>
  <si>
    <t>Popis rozpočtu: 01b - Stavební část - bourací práce - neuznatelné náklady</t>
  </si>
  <si>
    <t>Popis rozpočtu: 02a - Stavební část - nové konstrukce - uznatelné náklady</t>
  </si>
  <si>
    <t>Popis rozpočtu: 02b - Stavební část - nové konstrukce - neuznatelné náklady</t>
  </si>
  <si>
    <t>Popis rozpočtu: 03 - RZP 1NP - uznatelné náklady</t>
  </si>
  <si>
    <t>Popis rozpočtu: 04a - ZTI 1.NP - uznatelné náklady</t>
  </si>
  <si>
    <t>Popis rozpočtu: 04b - ZTI 1.NP - neuznatelné náklady</t>
  </si>
  <si>
    <t>Popis rozpočtu: 05 - Zařízení pro vytápění stavby 1.NP - neuznatelné náklady</t>
  </si>
  <si>
    <t>Popis rozpočtu: 06 - ZAŘÍZENÍ SILNOPROUDÉ ELEKTROTECHNIKY - 1.NP - uznatelné náklady</t>
  </si>
  <si>
    <t>Popis rozpočtu: 07 - ZAŘÍZENÍ SLABOPROUDÉ ELEKTROTECHNIKY - 1.NP - uznatelné náklady</t>
  </si>
  <si>
    <t>Popis rozpočtu: 08 - Zpevněné plochy, venkovní plochy - neuznatelné náklady</t>
  </si>
  <si>
    <t>Popis objektu: 03 - Mendeleum Lednice - Ostatní a vedlejší náklady</t>
  </si>
  <si>
    <t>Popis rozpočtu: 12 - VRN - neuznatelné náklady</t>
  </si>
  <si>
    <t>Rekapitulace dílů</t>
  </si>
  <si>
    <t>Typ dílu</t>
  </si>
  <si>
    <t>_01</t>
  </si>
  <si>
    <t>Kabely,vodiče a příslušenství</t>
  </si>
  <si>
    <t>_02</t>
  </si>
  <si>
    <t>Spínače,zásuvky a vidlice</t>
  </si>
  <si>
    <t>_03</t>
  </si>
  <si>
    <t>Úložný materiál,krabice a příslušenství</t>
  </si>
  <si>
    <t>_04</t>
  </si>
  <si>
    <t>Dveřní komunikace</t>
  </si>
  <si>
    <t>_05</t>
  </si>
  <si>
    <t>Strukturovaná kabeláž</t>
  </si>
  <si>
    <t>_06</t>
  </si>
  <si>
    <t>Materiál zemních a stavebních prací</t>
  </si>
  <si>
    <t>_07</t>
  </si>
  <si>
    <t>Protipožární konstrukce</t>
  </si>
  <si>
    <t>_08</t>
  </si>
  <si>
    <t>Montáže dle ceníku M741</t>
  </si>
  <si>
    <t>_09</t>
  </si>
  <si>
    <t>Stavební práce při elektromontážích - 846-9</t>
  </si>
  <si>
    <t>_1</t>
  </si>
  <si>
    <t>Zařízení 8 VĚTRÁNÍ WC ŽENY</t>
  </si>
  <si>
    <t>_10</t>
  </si>
  <si>
    <t>Montáže slaboproudů</t>
  </si>
  <si>
    <t>_11</t>
  </si>
  <si>
    <t>Demontáže dle ceníku M741</t>
  </si>
  <si>
    <t>_2</t>
  </si>
  <si>
    <t>Zařízení 9 VĚTRÁNÍ WC MUŽI</t>
  </si>
  <si>
    <t>_3</t>
  </si>
  <si>
    <t>Zařízení 10 VĚTRÁNÍ KUCHYŇKY</t>
  </si>
  <si>
    <t>_4</t>
  </si>
  <si>
    <t>Zařízení 11 VĚTRÁNÍ LABORATOŘE</t>
  </si>
  <si>
    <t>_5</t>
  </si>
  <si>
    <t>Zařízení 12 VĚTRÁNÍ ŠATNY</t>
  </si>
  <si>
    <t>_6</t>
  </si>
  <si>
    <t>Zařízení 13 VĚTRÁNÍ WC-HC</t>
  </si>
  <si>
    <t>_7</t>
  </si>
  <si>
    <t>Zařízení 20 CHLAZENÍ 1.NP</t>
  </si>
  <si>
    <t>02</t>
  </si>
  <si>
    <t>Ukončovací prvky a svorkovnice</t>
  </si>
  <si>
    <t>04</t>
  </si>
  <si>
    <t>El. přístroje a příslušenství</t>
  </si>
  <si>
    <t>Rozváděče,skříně a příslušenství</t>
  </si>
  <si>
    <t>Svítidla</t>
  </si>
  <si>
    <t>09</t>
  </si>
  <si>
    <t>1</t>
  </si>
  <si>
    <t>Zemní práce</t>
  </si>
  <si>
    <t>10</t>
  </si>
  <si>
    <t>11</t>
  </si>
  <si>
    <t>2</t>
  </si>
  <si>
    <t>Základy a zvláštní zakládání</t>
  </si>
  <si>
    <t>3</t>
  </si>
  <si>
    <t>Svislé a kompletní konstrukce</t>
  </si>
  <si>
    <t>342</t>
  </si>
  <si>
    <t>Stěny a příčky montované lehké</t>
  </si>
  <si>
    <t>4</t>
  </si>
  <si>
    <t>Vodorovné konstrukce</t>
  </si>
  <si>
    <t>416</t>
  </si>
  <si>
    <t>Podhledy a mezistropy montované lehké</t>
  </si>
  <si>
    <t>5</t>
  </si>
  <si>
    <t>Komunikace</t>
  </si>
  <si>
    <t>61</t>
  </si>
  <si>
    <t>Úpravy povrchů vnitřní</t>
  </si>
  <si>
    <t>63</t>
  </si>
  <si>
    <t>Podlahy a podlahové konstrukce</t>
  </si>
  <si>
    <t>635</t>
  </si>
  <si>
    <t>Suché podlahy</t>
  </si>
  <si>
    <t>64</t>
  </si>
  <si>
    <t>Výplně otvorů</t>
  </si>
  <si>
    <t>8</t>
  </si>
  <si>
    <t>Trubní vedení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</si>
  <si>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</si>
  <si>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</si>
  <si>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</si>
  <si>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</si>
  <si>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</si>
  <si>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</si>
  <si>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97</t>
  </si>
  <si>
    <t>Prorážení otvorů</t>
  </si>
  <si>
    <t>99</t>
  </si>
  <si>
    <t>Staveništní přesun hmot</t>
  </si>
  <si>
    <t>Pozn.:</t>
  </si>
  <si>
    <t>711</t>
  </si>
  <si>
    <t>Izolace proti vodě</t>
  </si>
  <si>
    <t>713</t>
  </si>
  <si>
    <t>Izolace tepelné</t>
  </si>
  <si>
    <t>721</t>
  </si>
  <si>
    <t>Vnitřní kanalizace</t>
  </si>
  <si>
    <t>722</t>
  </si>
  <si>
    <t>Vnitřní vodovod</t>
  </si>
  <si>
    <t>725</t>
  </si>
  <si>
    <t>Zařizovací předměty</t>
  </si>
  <si>
    <t>730</t>
  </si>
  <si>
    <t>Ústřední vytápění</t>
  </si>
  <si>
    <t>732</t>
  </si>
  <si>
    <t>Strojovny</t>
  </si>
  <si>
    <t>733</t>
  </si>
  <si>
    <t>Rozvod potrubí</t>
  </si>
  <si>
    <t>734</t>
  </si>
  <si>
    <t>Armatury</t>
  </si>
  <si>
    <t>735</t>
  </si>
  <si>
    <t>Otopná tělesa</t>
  </si>
  <si>
    <t>736</t>
  </si>
  <si>
    <t>Podlahové vytápění</t>
  </si>
  <si>
    <t>762</t>
  </si>
  <si>
    <t>Konstrukce tesařské</t>
  </si>
  <si>
    <t>764</t>
  </si>
  <si>
    <t>Konstrukce klempířské</t>
  </si>
  <si>
    <t>766</t>
  </si>
  <si>
    <t>Konstrukce truhlářské, okna a dveře</t>
  </si>
  <si>
    <t>767</t>
  </si>
  <si>
    <t>Konstrukce zámečnické</t>
  </si>
  <si>
    <t>771</t>
  </si>
  <si>
    <t>Podlahy z dlaždic a obklady</t>
  </si>
  <si>
    <t>775</t>
  </si>
  <si>
    <t>Podlahy vlysové a parketové</t>
  </si>
  <si>
    <t>776</t>
  </si>
  <si>
    <t>Podlahy povlakové</t>
  </si>
  <si>
    <t>777</t>
  </si>
  <si>
    <t>Podlahy ze syntetických hmot</t>
  </si>
  <si>
    <t>781</t>
  </si>
  <si>
    <t>Obklady keramické</t>
  </si>
  <si>
    <t>784</t>
  </si>
  <si>
    <t>Malby</t>
  </si>
  <si>
    <t>787</t>
  </si>
  <si>
    <t>Zasklívání</t>
  </si>
  <si>
    <t>799</t>
  </si>
  <si>
    <t>Ostatní</t>
  </si>
  <si>
    <t>M46</t>
  </si>
  <si>
    <t>Zemní práce při montážích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</si>
  <si>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</si>
  <si>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</si>
  <si>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</si>
  <si>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</si>
  <si>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</si>
  <si>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</si>
  <si>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</si>
  <si>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</si>
  <si>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</si>
  <si>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</si>
  <si>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</si>
  <si>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</si>
  <si>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</si>
  <si>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</si>
  <si>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</si>
  <si>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</si>
  <si>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</si>
  <si>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</si>
  <si>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</si>
  <si>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</si>
  <si>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</si>
  <si>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</si>
  <si>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</si>
  <si>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</si>
  <si>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</si>
  <si>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</si>
  <si>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</si>
  <si>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</si>
  <si>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</si>
  <si>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</si>
  <si>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</si>
  <si>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</si>
  <si>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</si>
  <si>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139601102R00</t>
  </si>
  <si>
    <t>Ruční výkop jam, rýh a šachet v hornině tř. 3</t>
  </si>
  <si>
    <t>m3</t>
  </si>
  <si>
    <t>RTS 25/ I</t>
  </si>
  <si>
    <t>RTS 24/ II</t>
  </si>
  <si>
    <t>Práce</t>
  </si>
  <si>
    <t>Běžná</t>
  </si>
  <si>
    <t>POL1_</t>
  </si>
  <si>
    <t>rampa : 18*0,4*0,4*0,90</t>
  </si>
  <si>
    <t>VV</t>
  </si>
  <si>
    <t>162201203R00</t>
  </si>
  <si>
    <t>Vodorovné přemíst.výkopku, kolečko hor.1-4, do 10m</t>
  </si>
  <si>
    <t>Odkaz na mn. položky pořadí 1 : 2,59200</t>
  </si>
  <si>
    <t>162201210R00</t>
  </si>
  <si>
    <t>Příplatek za dalš.10 m, kolečko, výkop. z hor.1- 4</t>
  </si>
  <si>
    <t>Odkaz na mn. položky pořadí 1 : 2,59200*2</t>
  </si>
  <si>
    <t>460600001RT8</t>
  </si>
  <si>
    <t>Naložení a odvoz zeminy odvoz na vzdálenost 10000 m</t>
  </si>
  <si>
    <t>199000002R00</t>
  </si>
  <si>
    <t>Poplatek za skládku horniny 1- 4, č. dle katal. odpadů 17 05 04</t>
  </si>
  <si>
    <t>962032231R00</t>
  </si>
  <si>
    <t>Bourání zdiva z cihel pálených na MVC</t>
  </si>
  <si>
    <t xml:space="preserve">1NP : </t>
  </si>
  <si>
    <t>zdivo : (5,1+5,1+1,6+2,475+4,55+1,85+0,875)*3,5*0,100</t>
  </si>
  <si>
    <t>(5,1+5,1+2,825)*3,5*0,200</t>
  </si>
  <si>
    <t>(2,0)*3,5*0,325</t>
  </si>
  <si>
    <t>(4,775)*3,5*0,150</t>
  </si>
  <si>
    <t>(0,975)*3,5*0,250</t>
  </si>
  <si>
    <t>(1,80)*3,5*0,400</t>
  </si>
  <si>
    <t>(2,7)*1,45*0,400</t>
  </si>
  <si>
    <t>(1,75)*3,0*0,300</t>
  </si>
  <si>
    <t/>
  </si>
  <si>
    <t>otvor : (1,2*2,9*0,325)-(0,88*2,020*0,325)</t>
  </si>
  <si>
    <t>(1,2*2,9*0,500)-(0,98*2,1*0,500)</t>
  </si>
  <si>
    <t>(2,675*2,9*0,500)-(1,47*2,1*0,500)</t>
  </si>
  <si>
    <t>(1,2*2,9*0,500)</t>
  </si>
  <si>
    <t>(2,0*2,9*0,500)-(0,98*2,1*0,500)</t>
  </si>
  <si>
    <t>(2,0*2,9*0,500)-(1,5*2,25*0,500)</t>
  </si>
  <si>
    <t>(2,0*2,2*0,500)-(0,9*2,02*0,500)</t>
  </si>
  <si>
    <t>(2,5*2,2*0,500)-(0,9*1,97*0,500)</t>
  </si>
  <si>
    <t>(1,0*2,9*0,400)-(0,8*1,97*0,400)</t>
  </si>
  <si>
    <t>(0,60*2,9*0,250)</t>
  </si>
  <si>
    <t>(0,80*2,9*0,250)</t>
  </si>
  <si>
    <t>(1,24*2,17*0,500)-(1,2*1,89*0,500)</t>
  </si>
  <si>
    <t>pilíř : 0,375*0,310*3,5</t>
  </si>
  <si>
    <t>962081131R00</t>
  </si>
  <si>
    <t>Bourání příček ze skleněných tvárnic tl. 10 cm</t>
  </si>
  <si>
    <t>m2</t>
  </si>
  <si>
    <t>1NP : 1,2*0,76</t>
  </si>
  <si>
    <t>964035111R00</t>
  </si>
  <si>
    <t>Bourání cihelných klenbových pásů</t>
  </si>
  <si>
    <t>1NP schodiště : (5,875+5,875+1,3)*0,30*1,1</t>
  </si>
  <si>
    <t>(1,3)*0,375*1,1</t>
  </si>
  <si>
    <t>964073331R00</t>
  </si>
  <si>
    <t>Vybourání nosníků ze zdi cihelné dl. 6 m, 35 kg/m</t>
  </si>
  <si>
    <t>t</t>
  </si>
  <si>
    <t>strop nad 1PP pro nové schodiště : 4,925*35,0/1000</t>
  </si>
  <si>
    <t>965081813RT2</t>
  </si>
  <si>
    <t>Bourání dlažeb terac.,čedič. tl.do 30 mm, nad 1 m2 sbíječkou, dlaždice teracové</t>
  </si>
  <si>
    <t>1NP PS1 : 4,48</t>
  </si>
  <si>
    <t>965043441RT1</t>
  </si>
  <si>
    <t>Bourání podkladů bet., potěr tl. 15 cm, nad 4 m2 ručně mazanina tl. 10 - 15 cm s potěrem</t>
  </si>
  <si>
    <t>1NP PS1 : 4,48*0,15</t>
  </si>
  <si>
    <t>965081813RT1</t>
  </si>
  <si>
    <t>Bourání dlažeb terac.,čedič. tl.do 30 mm, nad 1 m2 ručně, dlaždice teracové</t>
  </si>
  <si>
    <t>1NP PS4a : 5,77+9,41</t>
  </si>
  <si>
    <t>965081713xRT1</t>
  </si>
  <si>
    <t>Bourání dlažeb keramických tl.15 mm, nad 1 m2 ručně, dlaždice keramické</t>
  </si>
  <si>
    <t>Vlastní</t>
  </si>
  <si>
    <t>Indiv</t>
  </si>
  <si>
    <t>1NP PS5 : 8,32+1,20+1,33</t>
  </si>
  <si>
    <t>965042141RT1</t>
  </si>
  <si>
    <t>Bourání mazanin betonových tl. 10 cm, nad 4 m2 ručně tl. mazaniny 5 - 8 cm</t>
  </si>
  <si>
    <t>PS4a : (5,77+9,41)*0,07</t>
  </si>
  <si>
    <t>PS5 : (8,32+1,20+1,33)*0,085</t>
  </si>
  <si>
    <t>PS6a : (9,69+16,32+21,16+16,32+23,97+26,01+11,10+21,01+14,44)*0,08</t>
  </si>
  <si>
    <t>962065711R00</t>
  </si>
  <si>
    <t>Bourání zábradlí dřev.vzdál. sloupků do 2,5m,zdivo</t>
  </si>
  <si>
    <t>m</t>
  </si>
  <si>
    <t>1NP schodiště + galerie : 1,35+0,55+2,85+6,0+3,6+1,55+0,5+0,5+1,55+2,6</t>
  </si>
  <si>
    <t>963065311R00</t>
  </si>
  <si>
    <t>Bourání nosné konstrukce trámové ze dřeva měkkého</t>
  </si>
  <si>
    <t>galerie : (1,35*2,0)*0,30</t>
  </si>
  <si>
    <t>(2,85*1,45)*0,30</t>
  </si>
  <si>
    <t>(7,45*1,3)*0,30</t>
  </si>
  <si>
    <t>(1,55*2,05)*0,30</t>
  </si>
  <si>
    <t>(1,55*0,5)*0,30</t>
  </si>
  <si>
    <t>968061125R00</t>
  </si>
  <si>
    <t>Vyvěšení dřevěných a plastových dveřních křídel pl. do 2 m2</t>
  </si>
  <si>
    <t>kus</t>
  </si>
  <si>
    <t>1NP interiér : 24</t>
  </si>
  <si>
    <t>1NP exter. : 1</t>
  </si>
  <si>
    <t>968062455R00</t>
  </si>
  <si>
    <t>Vybourání dřevěných dveřních zárubní pl. do 2 m2</t>
  </si>
  <si>
    <t>1NP : 1,6*12</t>
  </si>
  <si>
    <t>1,8*8</t>
  </si>
  <si>
    <t>1,4*3</t>
  </si>
  <si>
    <t>3,1*1</t>
  </si>
  <si>
    <t>968061112R00</t>
  </si>
  <si>
    <t>Vyvěšení dřevěných a plastových okenních křídel pl. do 1,5 m2</t>
  </si>
  <si>
    <t>1NP : 2+6+2</t>
  </si>
  <si>
    <t>968062245xR00</t>
  </si>
  <si>
    <t>Vybourání plast rámů oken jednoduch. pl. 2 m2</t>
  </si>
  <si>
    <t>1NP : 2,5*1,9*1</t>
  </si>
  <si>
    <t>1,2*1,89*1</t>
  </si>
  <si>
    <t>2,35*2,5*1</t>
  </si>
  <si>
    <t>1,2*2,0*1</t>
  </si>
  <si>
    <t>963022819R00</t>
  </si>
  <si>
    <t>Bourání kamenných.schodišťových stupňů</t>
  </si>
  <si>
    <t>1NP vstup : 3,0+3,3+3,6+0,9+0,6+2,35</t>
  </si>
  <si>
    <t>978059511R00</t>
  </si>
  <si>
    <t>Odsekání vnitřních obkladů stěn do 1 m2</t>
  </si>
  <si>
    <t>1NP : (0,875+1,375+1,375)*1,5</t>
  </si>
  <si>
    <t>(0,90+1,475+1,475)*1,5</t>
  </si>
  <si>
    <t>970031250R00</t>
  </si>
  <si>
    <t>Vrtání jádrové D 250 mm</t>
  </si>
  <si>
    <t>0,6*22</t>
  </si>
  <si>
    <t>970031300R00</t>
  </si>
  <si>
    <t>Vrtání jádrové D 300 mm</t>
  </si>
  <si>
    <t>0,6*1</t>
  </si>
  <si>
    <t>973031325R00</t>
  </si>
  <si>
    <t>Vysekání kapes zeď cihel. MVC, pl. 0,1m2, hl. 30cm</t>
  </si>
  <si>
    <t xml:space="preserve">1NP pro nosníky : </t>
  </si>
  <si>
    <t>schodiště : 2</t>
  </si>
  <si>
    <t>strop nad m.č. 103 : 14</t>
  </si>
  <si>
    <t xml:space="preserve"> m.č.117 a 118 : 3</t>
  </si>
  <si>
    <t>974031666R00</t>
  </si>
  <si>
    <t>Vysekání rýh zeď cihelná vtah. nosníků 15 x 25 cm</t>
  </si>
  <si>
    <t>a : 2*3,20</t>
  </si>
  <si>
    <t>b : 2*3,00</t>
  </si>
  <si>
    <t>c : 2*2,85</t>
  </si>
  <si>
    <t>d : 2*2,00</t>
  </si>
  <si>
    <t>e : 4*2,50</t>
  </si>
  <si>
    <t>f : 14*1,75</t>
  </si>
  <si>
    <t>g : 4*1,30</t>
  </si>
  <si>
    <t>h : 1*1,55</t>
  </si>
  <si>
    <t xml:space="preserve">2NP : </t>
  </si>
  <si>
    <t>c : 2*2,40</t>
  </si>
  <si>
    <t>411900001RAA</t>
  </si>
  <si>
    <t xml:space="preserve">Demontáž trámového stropu včetně podhledu </t>
  </si>
  <si>
    <t>Agregovaná položka</t>
  </si>
  <si>
    <t>POL2_</t>
  </si>
  <si>
    <t>strop nad 1NP schodiště : 15,02</t>
  </si>
  <si>
    <t>713190812R00</t>
  </si>
  <si>
    <t>Odstranění tepelné izolace ze sypkých hmot, lože ze škváry, tl. do 100 mm</t>
  </si>
  <si>
    <t>PS4a : (5,77+9,41)*0,075</t>
  </si>
  <si>
    <t>PS5 : (8,32+1,20+1,33)*0,075</t>
  </si>
  <si>
    <t>PS6a : (9,69+16,32+21,16+16,32+23,97+26,01+11,10+21,01+14,44)*0,075</t>
  </si>
  <si>
    <t>762214811R00</t>
  </si>
  <si>
    <t>Demontáž schodiště s podstupnicemi š. do 1,5 m</t>
  </si>
  <si>
    <t>1NP : 1,3*19</t>
  </si>
  <si>
    <t>764410850R00</t>
  </si>
  <si>
    <t>Demontáž oplechování parapetů,rš od 100 do 330 mm</t>
  </si>
  <si>
    <t>1NP : 2,5+1,2+1,2</t>
  </si>
  <si>
    <t>775511800R00</t>
  </si>
  <si>
    <t>Demontáž podlah vlysových lepených včetně lišt</t>
  </si>
  <si>
    <t>PS6 : 4,16+16,72+14,08+3,71+9,69+16,32+21,16+16,32+23,97+26,01+15,79+11,10+21,01+14,44</t>
  </si>
  <si>
    <t>776511810RT2</t>
  </si>
  <si>
    <t>Odstranění PVC a koberců lepených bez podložky z ploch 10 - 20 m2 včetně lišt</t>
  </si>
  <si>
    <t>PS6 : (4,16*3)+16,72+14,08+3,71+9,69+16,32+(21,16*3)+16,32+23,97+26,01+15,79+11,10+21,01+14,44</t>
  </si>
  <si>
    <t>787600802R00</t>
  </si>
  <si>
    <t>Vysklívání oken skla plochého o ploše do 3 m2</t>
  </si>
  <si>
    <t>979011111R00</t>
  </si>
  <si>
    <t>Svislá doprava suti a vybour. hmot za 2.NP a 1.PP</t>
  </si>
  <si>
    <t>Přesun suti</t>
  </si>
  <si>
    <t>POL8_</t>
  </si>
  <si>
    <t>979081111R00</t>
  </si>
  <si>
    <t>Odvoz suti a vybour. hmot na skládku do 1 km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</si>
  <si>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</si>
  <si>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</si>
  <si>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</si>
  <si>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</si>
  <si>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</si>
  <si>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</si>
  <si>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979990107R00</t>
  </si>
  <si>
    <t>Poplatek za uložení suti - směs betonu, cihel, dřeva, skupina odpadu 170904</t>
  </si>
  <si>
    <t>SUM</t>
  </si>
  <si>
    <t>Poznámky uchazeče k zadání</t>
  </si>
  <si>
    <t>POPUZIV</t>
  </si>
  <si>
    <t>END</t>
  </si>
  <si>
    <t>139711101R00</t>
  </si>
  <si>
    <t>Vykopávka v uzavřených prostorách v hor.1-4</t>
  </si>
  <si>
    <t>1PP základ pod zdivo tl. 250 : 7,55*0,50*0,50</t>
  </si>
  <si>
    <t>1PP zesílení schod. pilíře : 5,5*0,60*0,50</t>
  </si>
  <si>
    <t>1PP základ pod rameno schodiště : 2,25*0,6*0,50</t>
  </si>
  <si>
    <t>161101101R00</t>
  </si>
  <si>
    <t>Svislé přemístění výkopku z hor.1-4 do 2,5 m</t>
  </si>
  <si>
    <t>Odkaz na mn. položky pořadí 1 : 4,21250</t>
  </si>
  <si>
    <t>Odkaz na mn. položky pořadí 1 : 4,21250*2</t>
  </si>
  <si>
    <t>962022391R00</t>
  </si>
  <si>
    <t>Bourání zdiva nadzákladového kamenného na MVC</t>
  </si>
  <si>
    <t>1PP venkovní schodiště : (4,55+1,0)*0,3*2,5</t>
  </si>
  <si>
    <t xml:space="preserve">sousedící s novým schodištěm : </t>
  </si>
  <si>
    <t>963042819R00</t>
  </si>
  <si>
    <t>Bourání schodišťových stupňů betonových</t>
  </si>
  <si>
    <t>1PP venkovní schodiště : 11*1,0</t>
  </si>
  <si>
    <t>965042241RT1</t>
  </si>
  <si>
    <t>Bourání mazanin betonových tl. nad 10 cm, nad 4 m2 ručně tl. mazaniny 10 - 15 cm</t>
  </si>
  <si>
    <t>1PP venkovní schodiště : (1,15*1,0)*0,15</t>
  </si>
  <si>
    <t>963031432R00</t>
  </si>
  <si>
    <t>Bourání cihelných kleneb na MVC tl. 15 cm</t>
  </si>
  <si>
    <t>strop nad 1PP pro nové schodiště : 3,05*4,925</t>
  </si>
  <si>
    <t>975043111R00</t>
  </si>
  <si>
    <t>Jednořad.podchycení stropů do 3,5 m,do 750 kg/m</t>
  </si>
  <si>
    <t>2NP klenba m.č.201 : 2,0*2</t>
  </si>
  <si>
    <t>963053935R00</t>
  </si>
  <si>
    <t>Bourání ŽB schod.ramen monolit. zazděných oboustr.</t>
  </si>
  <si>
    <t>1PP PS3 : 4,1*1,0</t>
  </si>
  <si>
    <t>976071111R00</t>
  </si>
  <si>
    <t>Vybourání kovových zábradlí a madel</t>
  </si>
  <si>
    <t>1PP : 4,1</t>
  </si>
  <si>
    <t xml:space="preserve">1PP : </t>
  </si>
  <si>
    <t>zdivo : (0,925)*2,3*0,400</t>
  </si>
  <si>
    <t>(0,925)*1,0*0,400</t>
  </si>
  <si>
    <t>2,265*0,65*2,30</t>
  </si>
  <si>
    <t>zdivo : (3,9)*2,9*0,100</t>
  </si>
  <si>
    <t>(9,1)*2,9*0,150</t>
  </si>
  <si>
    <t>975053141R00</t>
  </si>
  <si>
    <t>Víceřad.podchycení stropů do 3,5 m,do 1500 kg/m2</t>
  </si>
  <si>
    <t>1PP otvor sousedící s novým schodištěm : 2*3,0</t>
  </si>
  <si>
    <t>1PP otvor k novému výtahu : 2,*3,0</t>
  </si>
  <si>
    <t>1PP PS1 : 15,02</t>
  </si>
  <si>
    <t xml:space="preserve">1PP pro nosníky : </t>
  </si>
  <si>
    <t>podpěra stropu m.č.010 : 2</t>
  </si>
  <si>
    <t>strop nad schodištěm m.č.007 : 8</t>
  </si>
  <si>
    <t>strop nad m.č.006 : 4</t>
  </si>
  <si>
    <t>b : 4*2,325</t>
  </si>
  <si>
    <t>a : 2*3,125</t>
  </si>
  <si>
    <t>965082933R00</t>
  </si>
  <si>
    <t>Odstranění násypu tl. do 20 cm, plocha nad 2 m2</t>
  </si>
  <si>
    <t>2NP PS9 : (38,09+15,02)*0,14</t>
  </si>
  <si>
    <t>713103211R00</t>
  </si>
  <si>
    <t>Odstranění tepelné izolace stěn, z desek EPS, tl. do 100 mm</t>
  </si>
  <si>
    <t>1NP pro výtah : (2,05+2,6)*2,20</t>
  </si>
  <si>
    <t>762526811R00</t>
  </si>
  <si>
    <t>Demontáž podlah bez polštářů z dřevotřísky do 2 cm</t>
  </si>
  <si>
    <t>2NP PS9 : 38,09+15,02</t>
  </si>
  <si>
    <t>762522811R00</t>
  </si>
  <si>
    <t>Demontáž podlah s polštáři z prken tl. do 32 mm</t>
  </si>
  <si>
    <t>273321411R00</t>
  </si>
  <si>
    <t>Železobeton základových desek C 25/30</t>
  </si>
  <si>
    <t>1NP S3 : 4,96*0,15</t>
  </si>
  <si>
    <t>273362021R00</t>
  </si>
  <si>
    <t>Výztuž základových desek ze svařovaných sití KARI</t>
  </si>
  <si>
    <t>1NP S3 : 4,96*2*1,1*7,99/1000</t>
  </si>
  <si>
    <t>275321411R00</t>
  </si>
  <si>
    <t>Železobeton základových patek C 25/30</t>
  </si>
  <si>
    <t>rampa : 18*0,40*0,40*0,90</t>
  </si>
  <si>
    <t>275361821R00</t>
  </si>
  <si>
    <t>Výztuž základových patek z betonářské oceli B500B (10 505)</t>
  </si>
  <si>
    <t>rampa : 18*0,008</t>
  </si>
  <si>
    <t>275351215R00</t>
  </si>
  <si>
    <t>Bednění stěn základových patek - zřízení</t>
  </si>
  <si>
    <t>rampa : 18*0,40*4*0,20</t>
  </si>
  <si>
    <t>275351216R00</t>
  </si>
  <si>
    <t>Bednění stěn základových patek - odstranění</t>
  </si>
  <si>
    <t>342254811R00</t>
  </si>
  <si>
    <t>Příčky z desek pórobetonových tl. 150 mm</t>
  </si>
  <si>
    <t>1NP : (2,925+1,225+1,98)*3,375</t>
  </si>
  <si>
    <t>-otvor : -(2,31+1,89)</t>
  </si>
  <si>
    <t>311271177RT6</t>
  </si>
  <si>
    <t>Zdivo z tvárnic pórobetonových  tl. 300 mm</t>
  </si>
  <si>
    <t>1NP : 5,1*3,375</t>
  </si>
  <si>
    <t>310239211RT2</t>
  </si>
  <si>
    <t>Zazdívka otvorů plochy do 4 m2 cihlami na MVC s použitím suché maltové směsi</t>
  </si>
  <si>
    <t>1NP : (2,5*0,5*1,9)-(2,2*0,5*0,900)</t>
  </si>
  <si>
    <t>310271630R00</t>
  </si>
  <si>
    <t>Zazdívka otvorů do 4 m2, pórobet.tvárnice, tl.30cm</t>
  </si>
  <si>
    <t>1NP : (0,80*0,200*1,97)</t>
  </si>
  <si>
    <t>(0,88*0,500*2,07)*2</t>
  </si>
  <si>
    <t>(0,80*0,400*1,85)</t>
  </si>
  <si>
    <t>(0,875*0,500*3,1)</t>
  </si>
  <si>
    <t>(0,90*0,300*1,97)</t>
  </si>
  <si>
    <t>(0,60*0,250*2,9)</t>
  </si>
  <si>
    <t>(0,87*0,250*2,05)</t>
  </si>
  <si>
    <t>(0,80*0,400*2,08)</t>
  </si>
  <si>
    <t>(0,75*0,350*0,30)</t>
  </si>
  <si>
    <t>((0,15+0,15)*0,500*2,30)</t>
  </si>
  <si>
    <t>317941123R00</t>
  </si>
  <si>
    <t>Osazení ocelových válcovaných nosníků  č. 14 - 22</t>
  </si>
  <si>
    <t>1NP a : 3,20*2*26,20/1000</t>
  </si>
  <si>
    <t>1NP b : 3,00*2*26,20/1000</t>
  </si>
  <si>
    <t>1NP c : 2,85*2*26,20/1000</t>
  </si>
  <si>
    <t>1NP d : 2,00*2*26,20/1000</t>
  </si>
  <si>
    <t>1NP e : 2,5*4*14,30/1000</t>
  </si>
  <si>
    <t>1NP f : 1,75*18*14,30/1000</t>
  </si>
  <si>
    <t>1NP g : 1,3*4*14,30/1000</t>
  </si>
  <si>
    <t>1NP schodiště : 5,425*2*31,10/1000</t>
  </si>
  <si>
    <t>13380525R</t>
  </si>
  <si>
    <t>Tyč ocelová I 140, S235JR</t>
  </si>
  <si>
    <t>SPCM</t>
  </si>
  <si>
    <t>Specifikace</t>
  </si>
  <si>
    <t>POL3_</t>
  </si>
  <si>
    <t>13480815R</t>
  </si>
  <si>
    <t>Tyč ocelová I 200, S235JR</t>
  </si>
  <si>
    <t>13480820R</t>
  </si>
  <si>
    <t>Tyč ocelová I 220, S235JR</t>
  </si>
  <si>
    <t>317941121R00</t>
  </si>
  <si>
    <t>Osazení ocelových válcovaných nosníků do č. 12</t>
  </si>
  <si>
    <t>1NP g : 1,55*1*11,10/1000</t>
  </si>
  <si>
    <t>13380520R</t>
  </si>
  <si>
    <t>Tyč ocelová I 120, S235JR</t>
  </si>
  <si>
    <t>317234410RT2</t>
  </si>
  <si>
    <t>Vyzdívka mezi nosníky cihlami pálenými na MC s použitím suché maltové směsi</t>
  </si>
  <si>
    <t>a : 3,2*0,21*0,30</t>
  </si>
  <si>
    <t>b : 3,0*0,21*0,30</t>
  </si>
  <si>
    <t>c : 2,85*0,21*0,30</t>
  </si>
  <si>
    <t>d : 2,0*0,21*0,30</t>
  </si>
  <si>
    <t>e : 2,5*2*0,21*0,30</t>
  </si>
  <si>
    <t>f : 1,75*8*0,13*0,30</t>
  </si>
  <si>
    <t>g : 1,3*2*0,13*0,30</t>
  </si>
  <si>
    <t>346244381RT2</t>
  </si>
  <si>
    <t>Plentování ocelových nosníků výšky do 20 cm s použitím suché maltové směsi</t>
  </si>
  <si>
    <t>1NP a : 3,20*2*0,20</t>
  </si>
  <si>
    <t>1NP b : 3,00*2*0,20</t>
  </si>
  <si>
    <t>1NP c : 2,85*2*0,20</t>
  </si>
  <si>
    <t>1NP d : 2,00*2*0,20</t>
  </si>
  <si>
    <t>1NP e : 2,5*4*0,14</t>
  </si>
  <si>
    <t>1NP f : 1,75*18*0,14</t>
  </si>
  <si>
    <t>1NP g : 1,3*4*0,14</t>
  </si>
  <si>
    <t>1NP g : 1,55*1*0,12</t>
  </si>
  <si>
    <t>1NP schodiště : 5,425*2*0,22</t>
  </si>
  <si>
    <t>317314130R00</t>
  </si>
  <si>
    <t>Podbetonování zhlaví nosníků, zdivo šířky 300 mm</t>
  </si>
  <si>
    <t>44</t>
  </si>
  <si>
    <t>342016221R00</t>
  </si>
  <si>
    <t>Příčka SDK tl.205mm,2x ocel.kce,2x oplášť.,RB 12,5  s minerální izolací tl. 50 mm</t>
  </si>
  <si>
    <t>1NP : 29,05*3,0</t>
  </si>
  <si>
    <t>342016121R00</t>
  </si>
  <si>
    <t>Příčka SDK tl.155mm,2x ocel.kce,2x oplášť.,RB 12,5  s minerální izolací tl. 50 mm</t>
  </si>
  <si>
    <t>1NP : 2,0*3,0</t>
  </si>
  <si>
    <t>342091014R00</t>
  </si>
  <si>
    <t>Příplatek za otvor do 4 m2 v SDK příčce 2x CW,2x opl.</t>
  </si>
  <si>
    <t>342013121R00</t>
  </si>
  <si>
    <t>Příčka SDK tl.100 mm,ocel.kce,2x oplášť.,RB 12,5mm  s minerální izolací tl. 50 mm</t>
  </si>
  <si>
    <t>1NP : 1,9*3,0</t>
  </si>
  <si>
    <t>342091012R00</t>
  </si>
  <si>
    <t xml:space="preserve">Příplatek za otvor do 4 m2 v SDK příčce 1x CW,2x opl. </t>
  </si>
  <si>
    <t>342091082R00</t>
  </si>
  <si>
    <t>Příplatek k příčce sádrokart. za plochu do 5 m2</t>
  </si>
  <si>
    <t>342091061R00</t>
  </si>
  <si>
    <t>Příplatek za vložení vrstvy tepelné izolace</t>
  </si>
  <si>
    <t>63150888R</t>
  </si>
  <si>
    <t>Plsť příčková  tl. 40 mm</t>
  </si>
  <si>
    <t>63150890R</t>
  </si>
  <si>
    <t>Plsť příčková  tl. 60 mm</t>
  </si>
  <si>
    <t>342263310R00</t>
  </si>
  <si>
    <t>Úprava sádrokartonové příčky pro osazení umývadla, ost. prvků</t>
  </si>
  <si>
    <t>342R01</t>
  </si>
  <si>
    <t xml:space="preserve">WC příčky dřevěné lamino stěny tl. 25mm na výšku 2m </t>
  </si>
  <si>
    <t xml:space="preserve">m2    </t>
  </si>
  <si>
    <t>(1,2+1,2)*2,0</t>
  </si>
  <si>
    <t>413941123R00</t>
  </si>
  <si>
    <t>Osazení válcovaných nosníků ve stropech č. 14 - 22</t>
  </si>
  <si>
    <t>6,0*7*26,20/1000</t>
  </si>
  <si>
    <t>5,125*2*21,90/1000</t>
  </si>
  <si>
    <t>4,65*2*21,90/1000</t>
  </si>
  <si>
    <t>13480810R</t>
  </si>
  <si>
    <t>Tyč ocelová I 180, S235JR</t>
  </si>
  <si>
    <t>411354255R00</t>
  </si>
  <si>
    <t>Bednění stropů zabudované z ocelových trapézových plechů pozinkovaných TR 50/260 TL. PLECHU 0,75mm</t>
  </si>
  <si>
    <t>S7a : (5,33+1,87+1,35+1,35+1,96+1,35+10,91)</t>
  </si>
  <si>
    <t>S8 : (9,00+31,95+3,38+3,28)</t>
  </si>
  <si>
    <t>S11 : 4,55*3,55</t>
  </si>
  <si>
    <t>416026122R00</t>
  </si>
  <si>
    <t>Podhled SDK,ocel.dvouúrov.kříž.rošt, 1x RF 12,5 mm</t>
  </si>
  <si>
    <t>1NP : 4,96+31,38+10,47+1,56+24,57+26,52+23,33+12,84+50,49+13,97+3,41+27,21+36,17+13,18</t>
  </si>
  <si>
    <t>1NP : 4,16+1,77+1,04+2,66+1,11+1,11+5,60</t>
  </si>
  <si>
    <t>416072121R00</t>
  </si>
  <si>
    <t>Podhled SDK,ocel.dvouúrov.kříž.rošt, 1x MA 12,5 mm</t>
  </si>
  <si>
    <t>416022123R00</t>
  </si>
  <si>
    <t>Podhled SDK,ocel.dvouúrov.křížový rošt,1x RBI 12,5</t>
  </si>
  <si>
    <t>416091081R00</t>
  </si>
  <si>
    <t>Příplatek k podhledu sádrokart. za plochu do 2 m2</t>
  </si>
  <si>
    <t>1NP : 1,56+1,77+1,04+2,66+1,11+1,11</t>
  </si>
  <si>
    <t>416091082R00</t>
  </si>
  <si>
    <t>Příplatek k podhledu sádrokart. za plochu do 5 m2</t>
  </si>
  <si>
    <t>1NP : 4,96+3,41+4,16</t>
  </si>
  <si>
    <t>416091083R00</t>
  </si>
  <si>
    <t>Příplatek k podhledu sádrokart. za plochu do 10 m2</t>
  </si>
  <si>
    <t>1NP : 5,6</t>
  </si>
  <si>
    <t>342264514RT4</t>
  </si>
  <si>
    <t xml:space="preserve">Revizní dvířka do SDK podhledu, 400x400 mm  požární odolnost EI </t>
  </si>
  <si>
    <t>612421331R00</t>
  </si>
  <si>
    <t>Oprava vápen.omítek stěn do 30 % pl. - štukových</t>
  </si>
  <si>
    <t>1NP : 198,0*2,85</t>
  </si>
  <si>
    <t>612421637R00</t>
  </si>
  <si>
    <t>Omítka vnitřní zdiva, MVC, štuková</t>
  </si>
  <si>
    <t>1NP : 5,1*3,375*2</t>
  </si>
  <si>
    <t xml:space="preserve">schodiště : </t>
  </si>
  <si>
    <t>1NP : (2,925+1,225+1,98)*3,375*2</t>
  </si>
  <si>
    <t>(0,4+1,3)*0,8*2</t>
  </si>
  <si>
    <t>6324510658xR00</t>
  </si>
  <si>
    <t>Potěr cementový  tl. 60 mm</t>
  </si>
  <si>
    <t>1NP S3 : 4,96</t>
  </si>
  <si>
    <t>713191100RT9</t>
  </si>
  <si>
    <t>Položení separační fólie včetně dodávky PE fólie</t>
  </si>
  <si>
    <t>631343831xR00</t>
  </si>
  <si>
    <t>Výplňová vrstva z lehčených směsí  rychlotuhnoucí tl. 20 cm, do 300kg/m3</t>
  </si>
  <si>
    <t>S5 : (4,16+1,77+1,04+2,66+1,11+1,11+31,38+10,47+24,57+5,60)*0,245</t>
  </si>
  <si>
    <t>S5a : (26,52+23,33+36,17+13,18+12,02)*0,480</t>
  </si>
  <si>
    <t>S6 : (50,49+13,97+3,41+15,19)*0,100</t>
  </si>
  <si>
    <t>632411110R00</t>
  </si>
  <si>
    <t>Samonivelační stěrka, ruční zpracování tl. 10 mm</t>
  </si>
  <si>
    <t>S5 : 4,16+1,77+1,04+2,66+1,11+1,11+31,38+10,47+24,57+5,60</t>
  </si>
  <si>
    <t>S5a : 26,52+23,33+36,17+13,18+12,02</t>
  </si>
  <si>
    <t>S6 : 50,49+13,97+3,41+15,19</t>
  </si>
  <si>
    <t>635111022R00</t>
  </si>
  <si>
    <t>Podlaha sádrovláknité desky 12,5 +12,5 mm</t>
  </si>
  <si>
    <t>713191221R00</t>
  </si>
  <si>
    <t>Dilatační pásek podél stěn výšky 100 mm včetně dodávky</t>
  </si>
  <si>
    <t>642941111R00</t>
  </si>
  <si>
    <t>Pouzdro pro posuvné dveře jednostranné, do zdiva</t>
  </si>
  <si>
    <t>1NP tl.150 : 1</t>
  </si>
  <si>
    <t>5533535045R</t>
  </si>
  <si>
    <t>Pouzdro  STANDARD 900 x 2100 mm</t>
  </si>
  <si>
    <t>941955001R00</t>
  </si>
  <si>
    <t>Lešení lehké pomocné, výška podlahy do 1,2 m</t>
  </si>
  <si>
    <t>347014112xR00</t>
  </si>
  <si>
    <t>Opláštění elektroinstalace protipožární SDK ocel. kce CD, 1 x RF 12,5 mm, bez izolace</t>
  </si>
  <si>
    <t>971033341xR00</t>
  </si>
  <si>
    <t>Otvor stěna pl.0,09 m2</t>
  </si>
  <si>
    <t>971028461R00</t>
  </si>
  <si>
    <t>Otvorů stěna pl. 0,25 m2, tl. 60 cm</t>
  </si>
  <si>
    <t>952901111R00</t>
  </si>
  <si>
    <t>Vyčištění budov o výšce podlaží do 4 m</t>
  </si>
  <si>
    <t>923791OA0</t>
  </si>
  <si>
    <t>PIKTOGRAMY na dveřích</t>
  </si>
  <si>
    <t>999281108R00</t>
  </si>
  <si>
    <t>Přesun hmot pro opravy a údržbu do výšky 12 m</t>
  </si>
  <si>
    <t>Přesun hmot</t>
  </si>
  <si>
    <t>POL7_</t>
  </si>
  <si>
    <t>711212002RT3</t>
  </si>
  <si>
    <t>Stěrka hydroizolační, vč. dodávky HI hmoty tl. 2 mm</t>
  </si>
  <si>
    <t>1NP - vodorovná : 4,16+1,77+1,04+2,66+1,11+1,11+31,38+10,47+1,56+13,97+3,41+27,21+13,18+5,60</t>
  </si>
  <si>
    <t>1NP sociálky : (39,80*2,10)</t>
  </si>
  <si>
    <t>-otvor : -((1,47*10)+1,89)</t>
  </si>
  <si>
    <t>711212601RT2</t>
  </si>
  <si>
    <t>Utěsnění detailů při stěrkových hydroizolacích, těsnicí pás do spoje podlaha - stěna  šířka 100 mm</t>
  </si>
  <si>
    <t>1NP : 39,80</t>
  </si>
  <si>
    <t>711212611RT2</t>
  </si>
  <si>
    <t xml:space="preserve">Utěsnění detailů při stěrkových hydroizolacích, těsnicí pás do svislých koutů  šířka 100 mm </t>
  </si>
  <si>
    <t>1NP : 2,1*16</t>
  </si>
  <si>
    <t>711111001RZ1</t>
  </si>
  <si>
    <t xml:space="preserve">Provedení izolace proti vlhkosti na ploše vodorovné, 1x asfaltovým penetračním nátěrem včetně dodávky asfaltového penetračního laku </t>
  </si>
  <si>
    <t>711141559RT1</t>
  </si>
  <si>
    <t>Provedení izolace proti vlhkosti na ploše vodorovné, asfaltovými pásy přitavením 1 vrstva - pásy ve specifikaci</t>
  </si>
  <si>
    <t>62852265R</t>
  </si>
  <si>
    <t>Pás asfaltový modifikovaný 4mm</t>
  </si>
  <si>
    <t>1NP S3 : 4,96*1,1</t>
  </si>
  <si>
    <t>998711101R00</t>
  </si>
  <si>
    <t>Přesun hmot pro izolace proti vodě, výšky do 6 m</t>
  </si>
  <si>
    <t>713131131R00</t>
  </si>
  <si>
    <t>Montáž tepelné izolace stěn lepením</t>
  </si>
  <si>
    <t>S12 svislá : (1,94+2,06+1,94+2,06)*0,2</t>
  </si>
  <si>
    <t>28375704R</t>
  </si>
  <si>
    <t>Deska izolační stabilizovaná EPS 100 1000 x 500 mm</t>
  </si>
  <si>
    <t>S12 svislá : (1,94+2,06+1,94+2,06)*0,2*0,08</t>
  </si>
  <si>
    <t>713141125xR00</t>
  </si>
  <si>
    <t>Montáž tepelné izolace střech, na lepidlo PUK, desky</t>
  </si>
  <si>
    <t>S12 vodorovná : 1,94*2,06*3</t>
  </si>
  <si>
    <t>28375972R</t>
  </si>
  <si>
    <t xml:space="preserve">Deska spádová EPS 150 </t>
  </si>
  <si>
    <t>S12 vodorovná : 1,94*2,06*0,08*1,1</t>
  </si>
  <si>
    <t>28375768.AR</t>
  </si>
  <si>
    <t>Deska izolační polystyrén samozhášivý EPS 150</t>
  </si>
  <si>
    <t>S12 vodorovná : 1,94*2,06*0,22*1,1</t>
  </si>
  <si>
    <t>713R01</t>
  </si>
  <si>
    <t xml:space="preserve">Deska VAKUOVÁ IZOLACE, 180 kPa PŘI 10% STLAČENÍ, ?D = 0,007 [W/(m·K)], TL. 30mm </t>
  </si>
  <si>
    <t xml:space="preserve">dodáváno na míru (bez prořezu) : </t>
  </si>
  <si>
    <t>1PP S1 : (4,925+0,650)*3,05</t>
  </si>
  <si>
    <t>713121111R00</t>
  </si>
  <si>
    <t>Montáž tepelné nebo kročejové izolace podlah na sucho, jednovrstvé</t>
  </si>
  <si>
    <t>28376066R</t>
  </si>
  <si>
    <t>Deska izolační kročejová EPS T 4000 tl. 50 mm</t>
  </si>
  <si>
    <t>713121121RT1</t>
  </si>
  <si>
    <t>Montáž tepelné izolace podlah na sucho, dvouvrstvé materiál ve specifikaci</t>
  </si>
  <si>
    <t>28375706R</t>
  </si>
  <si>
    <t>Deska izolační EPS 200,  stabilizovaná</t>
  </si>
  <si>
    <t>1NP S3 : 4,96*1,1*0,23</t>
  </si>
  <si>
    <t>60715315R</t>
  </si>
  <si>
    <t>Deska dřevovláknitál, tl. 35 mm, P+D</t>
  </si>
  <si>
    <t>S5 : (4,16+1,77+1,04+2,66+1,11+1,11+31,38+10,47+24,57+5,60)*1,1*2</t>
  </si>
  <si>
    <t>S5a : (26,52+23,33+36,17+13,18+12,02)*1,1*2</t>
  </si>
  <si>
    <t>S6 : (50,49+13,97+3,41+15,19)*1,1*2</t>
  </si>
  <si>
    <t>998713102R00</t>
  </si>
  <si>
    <t>Přesun hmot pro izolace tepelné, výšky do 12 m</t>
  </si>
  <si>
    <t>T18</t>
  </si>
  <si>
    <t>D + M intr. dveří HPL Laminát  dle výběru, zárubeň dřev. obložková HPL Laminát 1100/2100 + nadsvětlík + boční světlík, požární odolnost dle PD</t>
  </si>
  <si>
    <t xml:space="preserve">ks    </t>
  </si>
  <si>
    <t>T19</t>
  </si>
  <si>
    <t>D + M intr. dveří HPL Laminát dle výběru, zárubeň dřev. obložková HPL Laminát  1100/2100 + nadsvětlík + boční světlík, požární odolnost dle PD</t>
  </si>
  <si>
    <t>T20</t>
  </si>
  <si>
    <t>D + M intr. dveří HPL Laminát  dle výběru, zárubeň dřev. obložková HPL Laminát  1100/2100 + nadsvětlík , požární odolnost dle PD</t>
  </si>
  <si>
    <t>T21</t>
  </si>
  <si>
    <t>D + M intr. dveří HPL Laminát   dle výběru, zárubeň dřev. obložková HPL Laminát   900/2100 + nadsvětlík , požární odolnost dle PD</t>
  </si>
  <si>
    <t>T25</t>
  </si>
  <si>
    <t xml:space="preserve">D + M intr. dveří HPL Laminát   dle výběru, zárubeň dřev. obložková HPL Laminát   1100/2100 + nadsvětlík </t>
  </si>
  <si>
    <t>T26</t>
  </si>
  <si>
    <t>T27</t>
  </si>
  <si>
    <t>T30</t>
  </si>
  <si>
    <t xml:space="preserve">D + M intr. dveří HPL Laminát   dle výběru, zárubeň dřev. obložková HPL Laminát   900/2100 + nadsvětlík </t>
  </si>
  <si>
    <t>T31</t>
  </si>
  <si>
    <t>T32</t>
  </si>
  <si>
    <t>T36</t>
  </si>
  <si>
    <t>D + M intr. dveří HPL Laminát   dle výběru, zárubeň dřev. obložková HPL Laminát   900/2100 posuvné</t>
  </si>
  <si>
    <t>T37</t>
  </si>
  <si>
    <t xml:space="preserve">D + M intr. dveří HPL Laminát   dle výběru, zárubeň dřev. obložková HPL Laminát   700/2100 + nadsvětlík </t>
  </si>
  <si>
    <t>T38</t>
  </si>
  <si>
    <t>T42</t>
  </si>
  <si>
    <t xml:space="preserve">D + M intr. dveří HPL Laminát   dle výběru, zárubeň dřev. obložková HPL Laminát   700/2100 </t>
  </si>
  <si>
    <t>T43</t>
  </si>
  <si>
    <t>T44</t>
  </si>
  <si>
    <t>T45</t>
  </si>
  <si>
    <t>76612R01</t>
  </si>
  <si>
    <t xml:space="preserve">Informační panel </t>
  </si>
  <si>
    <t>998766202R00</t>
  </si>
  <si>
    <t>Přesun hmot pro truhlářské konstr., výšky do 12 m</t>
  </si>
  <si>
    <t>Z1</t>
  </si>
  <si>
    <t>D + M POZINKOVANÁ MODULÁRNÍ PODSTAVNÁ KONSTRUKCE CHLADÍCÍ JEDNOTKY dle PD</t>
  </si>
  <si>
    <t>Z2</t>
  </si>
  <si>
    <t>D + M POŽÁRNÍ STĚNOVÁ MŘÍŽKA S ODOLNOSTÍ EI 30,  400×300 mm dle PD</t>
  </si>
  <si>
    <t>Z4</t>
  </si>
  <si>
    <t>D + M TĚNOVÁ MŘÍŽKA,  300×300 mm dle PD</t>
  </si>
  <si>
    <t>Z5</t>
  </si>
  <si>
    <t>D + M DVEŘNÍ HLINÍKOVÁ MŘÍŽKA,  500×200 mm dle PD</t>
  </si>
  <si>
    <t>Z6</t>
  </si>
  <si>
    <t>D + M EXTERIÉROVÁ STĚNOVÁ MŘÍŽKA ODVĚTRÁNÍ VÝTAHU,  200×200 mm dle PD</t>
  </si>
  <si>
    <t>Z7</t>
  </si>
  <si>
    <t>D + M EXTERIÉROVÁ STĚNOVÁ MŘÍŽKA VZT POTRUBÍ, D150 mm dle PD</t>
  </si>
  <si>
    <t>Z9</t>
  </si>
  <si>
    <t>D + M OCELOVÉ VENKOVNÍ POZINKOVANÉ ZÁBRADLÍ RAMPY dle PD</t>
  </si>
  <si>
    <t>bm</t>
  </si>
  <si>
    <t>Z10</t>
  </si>
  <si>
    <t>D + M DŘEVĚNÉ JEDNOÚROVŇOVÉ MADLO VNITŘNÍHO SCHODIŠTĚ OBOUSTRANNÉ dle PD</t>
  </si>
  <si>
    <t>Z11</t>
  </si>
  <si>
    <t>D + M POMOCNÉ OCELOVÉ KONSTRUKCE dle PD</t>
  </si>
  <si>
    <t>kg</t>
  </si>
  <si>
    <t>Z12</t>
  </si>
  <si>
    <t>D + M VENKOVNÍ ČISTÍCÍ POZINKOVANÝ ROŠT PŘED VSTUPEM, ROZMĚR ROŠTU 2,5×1,0m dle PD</t>
  </si>
  <si>
    <t>Z13</t>
  </si>
  <si>
    <t>D + M ČISTÍCÍ ZÁTĚŽOVÝ KOBEREC NA CHODBÁCH dle PD</t>
  </si>
  <si>
    <t>2,8*1,6</t>
  </si>
  <si>
    <t>2,0*1,0</t>
  </si>
  <si>
    <t>Z14</t>
  </si>
  <si>
    <t>D + M PŘECHODOVÉ LIŠTY PODLAH dle PD</t>
  </si>
  <si>
    <t>767rampa</t>
  </si>
  <si>
    <t xml:space="preserve">Výroba a montáž rampy - ocelová konstrukce z jeklů-pozink, pororošty pozink, zábradlí pozink </t>
  </si>
  <si>
    <t>soubor</t>
  </si>
  <si>
    <t>998767202R00</t>
  </si>
  <si>
    <t>Přesun hmot pro zámečnické konstr., výšky do 12 m</t>
  </si>
  <si>
    <t>771101101R00</t>
  </si>
  <si>
    <t>Vysávání podlah prům.vysavačem pro pokládku dlažby</t>
  </si>
  <si>
    <t>1NP : 4,16+1,77+1,04+2,66+1,11+1,11+31,38+10,47+1,56+13,97+3,41+27,21+13,18+5,60</t>
  </si>
  <si>
    <t>771101210R00</t>
  </si>
  <si>
    <t>Penetrace podkladu pod dlažby</t>
  </si>
  <si>
    <t>771575118RT2</t>
  </si>
  <si>
    <t>Montáž podlah keram.,hladké, tmel, 60x60 cm</t>
  </si>
  <si>
    <t>dlažba 1NP : 118,63</t>
  </si>
  <si>
    <t>771475014R00</t>
  </si>
  <si>
    <t>Obklad soklíků keram.rovných, tmel,výška 10 cm</t>
  </si>
  <si>
    <t>1NP : 126,34</t>
  </si>
  <si>
    <t>771578011R00</t>
  </si>
  <si>
    <t>Spára podlaha - stěna, silikonem</t>
  </si>
  <si>
    <t>126,34</t>
  </si>
  <si>
    <t>771579793R00</t>
  </si>
  <si>
    <t>Příplatek za spárovací hmotu - plošně,keram.dlažba</t>
  </si>
  <si>
    <t>59764210R</t>
  </si>
  <si>
    <t>Dlažba  dle investora</t>
  </si>
  <si>
    <t>dlažba : 118,63*1,1</t>
  </si>
  <si>
    <t>sokl : (126,34)*0,10*1,5</t>
  </si>
  <si>
    <t>771479001R00</t>
  </si>
  <si>
    <t>Řezání dlaždic keramických pro soklíky</t>
  </si>
  <si>
    <t>998771102R00</t>
  </si>
  <si>
    <t>Přesun hmot pro podlahy z dlaždic, výšky do 12 m</t>
  </si>
  <si>
    <t>776101101R00</t>
  </si>
  <si>
    <t>Vysávání podlah prům.vysavačem pod povlak.podlahy</t>
  </si>
  <si>
    <t>1NP : 24,57+26,52+23,33+50,49+36,17</t>
  </si>
  <si>
    <t>776101121R00</t>
  </si>
  <si>
    <t>Provedení penetrace podkladu pod povlakové podlahové krytiny a samonivelační hmoty</t>
  </si>
  <si>
    <t>1NP : (24,57+26,52+23,33+50,49+36,17)*2</t>
  </si>
  <si>
    <t>1NP S3 : 4,96*2</t>
  </si>
  <si>
    <t>777531023R00</t>
  </si>
  <si>
    <t>Vyrovnání podlah, samonivel. hmota Rovinal tl.3 mm</t>
  </si>
  <si>
    <t>776421100R00</t>
  </si>
  <si>
    <t>Lepení podlahových soklíků z PVC a vinylu</t>
  </si>
  <si>
    <t>1NP : 114,55</t>
  </si>
  <si>
    <t>28342451R</t>
  </si>
  <si>
    <t>Lišta soklová PVC pro vinyl , 58 x 11,8 mm</t>
  </si>
  <si>
    <t>1NP : 114,55*1,1</t>
  </si>
  <si>
    <t>776521200RT1</t>
  </si>
  <si>
    <t>Lepení povlakových podlah z dílců PVC a CV (vinyl) pouze položení - PVC ve specifikaci</t>
  </si>
  <si>
    <t>284102999xR</t>
  </si>
  <si>
    <t>Podlahovina PVC  - ANTISTATICKÉ  DÍLCE</t>
  </si>
  <si>
    <t>RTS 24/ I</t>
  </si>
  <si>
    <t>1NP : 161,08*1,1</t>
  </si>
  <si>
    <t>776572100RV1</t>
  </si>
  <si>
    <t>Lepení povlakových podlah z pásů textilních včetně zátěžového koberce</t>
  </si>
  <si>
    <t>998776102R00</t>
  </si>
  <si>
    <t>Přesun hmot pro podlahy povlakové, výšky do 12 m</t>
  </si>
  <si>
    <t>781101210R00</t>
  </si>
  <si>
    <t>Penetrace podkladu pod obklady</t>
  </si>
  <si>
    <t>1NP sociálky : 39,80*2,85</t>
  </si>
  <si>
    <t>1NP učebny umyvadla : (1,2+1,3+0,9+0,9+1,3+1,3+0,9+2,0+1,05+1,8+0,725+1,2)*1,5</t>
  </si>
  <si>
    <t>781475120RT2</t>
  </si>
  <si>
    <t>Obklad vnitřní stěn keramický, do tmele, 30x60 cm</t>
  </si>
  <si>
    <t>597813752R</t>
  </si>
  <si>
    <t>Obkládačka 30x60</t>
  </si>
  <si>
    <t>1NP : 118,7025*1,1</t>
  </si>
  <si>
    <t>781497121RS4</t>
  </si>
  <si>
    <t>Lišta hliníková rohová k obkladům  profil RB, pro tloušťku obkladu 12,5 mm</t>
  </si>
  <si>
    <t>1NP svislá : 2,1*6</t>
  </si>
  <si>
    <t>1,2*1</t>
  </si>
  <si>
    <t>vodorovná : 0,925+0,925+1,2+1,2+2,7+0,2</t>
  </si>
  <si>
    <t>781578011R00</t>
  </si>
  <si>
    <t>Spára kout - stěna, silikonem</t>
  </si>
  <si>
    <t>1NP : 2,85*16</t>
  </si>
  <si>
    <t>1,5*4</t>
  </si>
  <si>
    <t>998781102R00</t>
  </si>
  <si>
    <t>Přesun hmot pro obklady keramické, výšky do 12 m</t>
  </si>
  <si>
    <t>784011222RT2</t>
  </si>
  <si>
    <t>Zakrytí podlah, včetně odstranění, včetně papírové lepenky</t>
  </si>
  <si>
    <t>784011111R00</t>
  </si>
  <si>
    <t>Oprášení/ometení podkladu</t>
  </si>
  <si>
    <t>564,30+205,1015+297,51+280,06+17,45</t>
  </si>
  <si>
    <t>784161101R00</t>
  </si>
  <si>
    <t>Penetrace podkladu nátěrem  1x</t>
  </si>
  <si>
    <t>784165611R00</t>
  </si>
  <si>
    <t>Malba otěruvzdorná disperzní, bílá, bez penetrace, 1x</t>
  </si>
  <si>
    <t>784165612R00</t>
  </si>
  <si>
    <t>Malba otěruvzdorná/omyvatelná disperzní, bílá, bez penetrace, 2x</t>
  </si>
  <si>
    <t>WC-Vy</t>
  </si>
  <si>
    <t>VYSOUŠEČ rukou dle výpisu PD</t>
  </si>
  <si>
    <t>WC-Mý</t>
  </si>
  <si>
    <t>DÁVKOVAČ MÝDLA A DEZINFEKCE s odkapávací miskou dle výpisu PD</t>
  </si>
  <si>
    <t>WC-PR</t>
  </si>
  <si>
    <t>ZÁSOBNÍK NA PAPÍROVÉ RUČNÍKY dle výpisu PD</t>
  </si>
  <si>
    <t>WC-To</t>
  </si>
  <si>
    <t>ZÁSOBNÍK NA TOALETNÍ PAPÍR dle výpisu PD</t>
  </si>
  <si>
    <t>WC-Dr</t>
  </si>
  <si>
    <t>DRŽÁK WC ŠTĚTKY dle výpisu PD</t>
  </si>
  <si>
    <t>WC-Hy</t>
  </si>
  <si>
    <t>ZÁSOBNÍK NA HYGIENICKÉ SÁČKY dle výpisu PD</t>
  </si>
  <si>
    <t>HC</t>
  </si>
  <si>
    <t>KABINKA Handicap dle výpisu PD</t>
  </si>
  <si>
    <t xml:space="preserve">VODOROVNÉ MADLO PEVNÉ (u stěny) DL. 900 MM ... 1 ks : </t>
  </si>
  <si>
    <t xml:space="preserve">VODOROVNÉ MADLO SKLOPNÉ DL. 900 MM ... 1 ks : </t>
  </si>
  <si>
    <t xml:space="preserve">SVISLÉ MADLO (u umyvadla) DL. 600 MM ... 1 ks : </t>
  </si>
  <si>
    <t xml:space="preserve">HÁČEK NA ODĚVY ... 3 ks : </t>
  </si>
  <si>
    <t xml:space="preserve">ODPADKOVÝ KOŠ ... 1 ks : </t>
  </si>
  <si>
    <t>Zrc</t>
  </si>
  <si>
    <t>ZRCADLA - nad umyvadla Velikost : š.1000 / v.1000 mm dle výpisu PD</t>
  </si>
  <si>
    <t>Zrc-Hc</t>
  </si>
  <si>
    <t>ZRCADLA pro handicap - nad umyvadla Velikost : š.400 / v.600 mm dle výpisu PD</t>
  </si>
  <si>
    <t>1PP S1 : (4,925+0,650)*3,05*7,99*2*1,1/1000</t>
  </si>
  <si>
    <t>274321411R00</t>
  </si>
  <si>
    <t>Železobeton základových pasů C 25/30</t>
  </si>
  <si>
    <t>1PP pod stěnu tl.250 : 7,55*0,500*0,500</t>
  </si>
  <si>
    <t>274361821R00</t>
  </si>
  <si>
    <t>Výztuž základových pasů z betonářské oceli  B500B (10 505)</t>
  </si>
  <si>
    <t>1PP stěna 250 : 0,15</t>
  </si>
  <si>
    <t>1PP : (0,855+1,8+2,625)*2,4</t>
  </si>
  <si>
    <t>311271186RT5</t>
  </si>
  <si>
    <t>Zdivo z pórobetonových tvárnic  tl. 250 mm</t>
  </si>
  <si>
    <t>1PP : 7,55*2,25</t>
  </si>
  <si>
    <t>2NP : (5,6+5,6)*2,9</t>
  </si>
  <si>
    <t>1PP b : 2,5*6*26,20/1000</t>
  </si>
  <si>
    <t>1PP a : 3,125*2*26,20/1000</t>
  </si>
  <si>
    <t>1PP b : 2,5*2*26,20/1000</t>
  </si>
  <si>
    <t>2NP a : 3,20*2*26,20/1000</t>
  </si>
  <si>
    <t>1PP schodiště : 5,425*2*31,10/1000</t>
  </si>
  <si>
    <t>2NP h : 5,1*2*26,20/1000</t>
  </si>
  <si>
    <t>m.č.111 : 5,7*2*26,20/1000</t>
  </si>
  <si>
    <t>b : 2,5*3*0,21*0,30*2</t>
  </si>
  <si>
    <t>a : 3,125*0,21*0,30</t>
  </si>
  <si>
    <t>1PP b : 2,5*6*0,20</t>
  </si>
  <si>
    <t>1PP schodiště : 5,425*2*0,22</t>
  </si>
  <si>
    <t>1PP a : 3,125*2*0,22</t>
  </si>
  <si>
    <t>1PP b : 2,5*2*0,22</t>
  </si>
  <si>
    <t>2NP a : 3,20*2*0,20</t>
  </si>
  <si>
    <t>2NP h : 5,1*2*0,20</t>
  </si>
  <si>
    <t>342012221R00</t>
  </si>
  <si>
    <t>Příčka SDK tl.100 mm,ocel.kce,1x oplášť.,RB 12,5mm</t>
  </si>
  <si>
    <t>dočasná příčka 2NP : 5,2*3,5</t>
  </si>
  <si>
    <t>342091011R00</t>
  </si>
  <si>
    <t>Příplatek za otvor 4 m2 v SDK příčce 1x CW,1x opl.</t>
  </si>
  <si>
    <t>413941121R00</t>
  </si>
  <si>
    <t>Osazení válcovaných nosníků ve stropech do č. 12</t>
  </si>
  <si>
    <t>7,9*2*11,10/1000</t>
  </si>
  <si>
    <t>2,75*2*11,10/1000</t>
  </si>
  <si>
    <t>1,3*4*11,10/1000</t>
  </si>
  <si>
    <t>2NP : 13,26</t>
  </si>
  <si>
    <t>416026124R00</t>
  </si>
  <si>
    <t>Podhled SDK,ocel.dvouúrov.kříž.rošt, 1x RFI 12,5mm</t>
  </si>
  <si>
    <t>1PP : 12,20</t>
  </si>
  <si>
    <t>1PP : (0,855+1,8+2,625)*2,4*2</t>
  </si>
  <si>
    <t>2NP : (0,80+1,5)/2*2</t>
  </si>
  <si>
    <t>1PP S1 : ((4,925+0,650)*2)+3,05</t>
  </si>
  <si>
    <t>642942111RT5</t>
  </si>
  <si>
    <t>Osazení zárubní dveřních ocelových, pl. do 2,5 m2, EW15 včetně dodávky zárubně 900 x 1970 x 100 mm</t>
  </si>
  <si>
    <t>dveře do provizorní příčky 2NP : 1</t>
  </si>
  <si>
    <t>711112001RZ1</t>
  </si>
  <si>
    <t>Provedení izolace proti vlhkosti na ploše svislé, 1x asfaltovým penetračním nátěr včetně dodávky asfaltového laku</t>
  </si>
  <si>
    <t>zrušené schodiště do 1PP : 5,0*2,7</t>
  </si>
  <si>
    <t>711142559RT1</t>
  </si>
  <si>
    <t>Provedení izolace proti vlhkosti na ploše svislé, asfaltovými pásy přitavením 1 vrstva - pásy ve specifikaci</t>
  </si>
  <si>
    <t>1PP S1 : (4,925+0,650)*3,05*1,1</t>
  </si>
  <si>
    <t>zrušené schodiště do 1PP : 5,0*2,7*1,1</t>
  </si>
  <si>
    <t>711823121RT2</t>
  </si>
  <si>
    <t>Montáž nopové fólie svisle včetně dodávky fólie</t>
  </si>
  <si>
    <t>711823129RT2</t>
  </si>
  <si>
    <t xml:space="preserve">Montáž ukončovací lišty k nopové fólii včetně dodávky lišty </t>
  </si>
  <si>
    <t>zrušené schodiště do 1PP : 5,0</t>
  </si>
  <si>
    <t>28600713R</t>
  </si>
  <si>
    <t>Deska systémová tl. 25mm</t>
  </si>
  <si>
    <t>S5 : (4,16+1,77+1,04+2,66+1,11+1,11+31,38+10,47+24,57+5,60)*1,1</t>
  </si>
  <si>
    <t>S5a : (26,52+23,33+36,17+13,18+12,02)*1,1</t>
  </si>
  <si>
    <t>S6 : (50,49+13,97+3,41+15,19)*1,1</t>
  </si>
  <si>
    <t>764411124xR00</t>
  </si>
  <si>
    <t>Oplechování parapetů z tažených Al profilů, š. 265 mm</t>
  </si>
  <si>
    <t>K2 : 2,2*1</t>
  </si>
  <si>
    <t>K3 : 1,2*1</t>
  </si>
  <si>
    <t>764411157R00</t>
  </si>
  <si>
    <t>Boční krytky, AL, pro šířku parapetu 260-360 mm</t>
  </si>
  <si>
    <t>pár</t>
  </si>
  <si>
    <t>K2 : 1</t>
  </si>
  <si>
    <t>K3 : 1</t>
  </si>
  <si>
    <t>998764102R00</t>
  </si>
  <si>
    <t>Přesun hmot pro klempířské konstr., výšky do 12 m</t>
  </si>
  <si>
    <t>T1</t>
  </si>
  <si>
    <t>D+ M  vstupních dřevěných dveří 2300 x 2400-2850 s bočními a horním fixním nadsvětlíkem dle PD, bezpečnostní třída RC3, UD,min. = 1,1 W/m2K</t>
  </si>
  <si>
    <t>T2</t>
  </si>
  <si>
    <t>D+ M  vstupních dřevěných dveří 1250 x 2425  dle PD, bezpečnostní třída RC3, UD,min. = 1,1 W/m2K</t>
  </si>
  <si>
    <t>T4</t>
  </si>
  <si>
    <t>D+ M  dřevěného okna 2200 x 900  4-křídlé okno, horní světlíky FIX. Uw,min. = 0,9 W/m2</t>
  </si>
  <si>
    <t>T8</t>
  </si>
  <si>
    <t>D + M intr. dveří HPL Laminát  dle výběru, zárubeň dřev. obložková HPL Laminát  900/1970, požární odolnost dle PD</t>
  </si>
  <si>
    <t>H1</t>
  </si>
  <si>
    <t>D+ M  dřevěného okna 1200 x 2000 v požární odolnosti Ei30, horni světlík FIX. Uw,min. = 0,9 W/m2K dle PD</t>
  </si>
  <si>
    <t>766661122R00</t>
  </si>
  <si>
    <t>Montáž dveří do zárubně,otevíravých 1kř.nad 0,8 m</t>
  </si>
  <si>
    <t>611653637R</t>
  </si>
  <si>
    <t>Dveře dřevěné protipožární hladké EW15DP3, 900 x 1970 mm L/P, CPL Standard</t>
  </si>
  <si>
    <t>767649191R00</t>
  </si>
  <si>
    <t>Montáž doplňků dveří, samozavírače hydraulického</t>
  </si>
  <si>
    <t>54917040R</t>
  </si>
  <si>
    <t>Zavírač dveří hydraulický C</t>
  </si>
  <si>
    <t>766810010RAD</t>
  </si>
  <si>
    <t>Kuchyňské linky dodávka a montáž vč. spotřebičů, zadní desky, bez dřezu</t>
  </si>
  <si>
    <t>2NP : 9,0+9,03+14,19+14,14+1,35+1,13+31,95+1,82+1,35+1,35+1,96+1,35</t>
  </si>
  <si>
    <t>podesty schodiště : 3,61+4,39</t>
  </si>
  <si>
    <t xml:space="preserve"> schodiště : 11,69</t>
  </si>
  <si>
    <t>39,70+53,675</t>
  </si>
  <si>
    <t>sokl : (39,70)*0,10*1,5</t>
  </si>
  <si>
    <t>stupně : 53,675*0,46*1,15</t>
  </si>
  <si>
    <t>39,70</t>
  </si>
  <si>
    <t>771130211R00</t>
  </si>
  <si>
    <t>Obklad sokl. schodišť. stupňov., TM, v. do 100 mm</t>
  </si>
  <si>
    <t>schodiště : 21*(0,158+0,290)*2</t>
  </si>
  <si>
    <t>23*(0,154+0,30)*2</t>
  </si>
  <si>
    <t>771275511R00</t>
  </si>
  <si>
    <t>Montáž keram.dlaždic a schodovek na stupnice,TM</t>
  </si>
  <si>
    <t>((1,1*4)+(1,25*11)+(1,225*29))</t>
  </si>
  <si>
    <t>771275521R00</t>
  </si>
  <si>
    <t>Montáž keramických dlaždic na podstupnice, TM</t>
  </si>
  <si>
    <t>771478001RT1</t>
  </si>
  <si>
    <t>Montáž lišt schodišťových stupňů i soklíků</t>
  </si>
  <si>
    <t>553720101R</t>
  </si>
  <si>
    <t>Schodový profil Al , délka 2700 mm</t>
  </si>
  <si>
    <t>53,675/2,7*1,2</t>
  </si>
  <si>
    <t>Vyrovnání podlah, samonivel. hmota  tl.3 mm</t>
  </si>
  <si>
    <t>777116041RT1</t>
  </si>
  <si>
    <t>Podlahy lité epoxidové  tl. 3 mm</t>
  </si>
  <si>
    <t>998777101R00</t>
  </si>
  <si>
    <t>Přesun hmot pro podlahy syntetické, výšky do 6 m</t>
  </si>
  <si>
    <t>SDK podhled : 12,2+13,26</t>
  </si>
  <si>
    <t>8.01</t>
  </si>
  <si>
    <t>DIAGONÁLNÍ VENTILÁTOR DO KRUHOVÉHO POTRUBÍ IP44 D 125   IP44 dvouotáčkový ventilátor</t>
  </si>
  <si>
    <t>ks</t>
  </si>
  <si>
    <t>POL1_1</t>
  </si>
  <si>
    <t xml:space="preserve">V=190 m3/hod, p=60Pa : </t>
  </si>
  <si>
    <t xml:space="preserve">Dvouotáčkový : </t>
  </si>
  <si>
    <t>8.02</t>
  </si>
  <si>
    <t>ŽALUZIOVÁ KLAPKA PLASTOVÁ D 150 žaluz.klapka - šedá</t>
  </si>
  <si>
    <t>8.03</t>
  </si>
  <si>
    <t>TALÍŘOVÝ VENTIL univerzální tal. ventil d125 ventil</t>
  </si>
  <si>
    <t>8.04</t>
  </si>
  <si>
    <t>TALÍŘOVÝ VENTIL univerzální tal. ventil d100 ventil</t>
  </si>
  <si>
    <t>8.05</t>
  </si>
  <si>
    <t>ZPĚTNÁ KLAPKA DO POTRUBÍ D 125 Motýlek</t>
  </si>
  <si>
    <t>8.10</t>
  </si>
  <si>
    <t>OHEBNÁ HADICE ZVUKTLUMICÍ tl. izolace 25mm Hliníková s minerální izolací D=150, 10 m</t>
  </si>
  <si>
    <t>8.30</t>
  </si>
  <si>
    <t>KRUHOVÉ POTRUBÍ  do průměru200 30% tvarovek</t>
  </si>
  <si>
    <t>KRUHOVÉ POTRUBÍ  do průměru140 30% tvarovek</t>
  </si>
  <si>
    <t>R-položka</t>
  </si>
  <si>
    <t>POL12_1</t>
  </si>
  <si>
    <t>KRUHOVÉ POTRUBÍ  do průměru100 30% tvarovek</t>
  </si>
  <si>
    <t>8.65</t>
  </si>
  <si>
    <t>TEPELNÉ IZOLACE POTRUBÍ DLEOZNAČENÍ NA VÝKRESU:IZOLACE POTRUBÍ KAUČUKOVOU IZOLACÍ  1x POLEPAL FOLIÍ tl 10 mm, Al polep + samolep</t>
  </si>
  <si>
    <t xml:space="preserve">Izolace výfukového potrubí (EHA) přes stěnu : </t>
  </si>
  <si>
    <t>0,5</t>
  </si>
  <si>
    <t>8.90</t>
  </si>
  <si>
    <t>MONTÁŽNÍ A SPOJOVACÍ MATERIÁL Montážní a spojovací materiál</t>
  </si>
  <si>
    <t>9.01</t>
  </si>
  <si>
    <t>DIAGONÁLNÍ VENTILÁTOR DO KRUHOVÉHO POTRUBÍ IP44 D 100   IP44 dvouotáčkový ventilátor</t>
  </si>
  <si>
    <t xml:space="preserve">V=110 m3/hod, p=60Pa : </t>
  </si>
  <si>
    <t xml:space="preserve">tichý, akustický tlak 34 dB(A) : </t>
  </si>
  <si>
    <t>9.03</t>
  </si>
  <si>
    <t>9.04</t>
  </si>
  <si>
    <t>ZPĚTNÁ KLAPKA DO POTRUBÍ D 100 Motýlek</t>
  </si>
  <si>
    <t>9.10</t>
  </si>
  <si>
    <t>OHEBNÁ HADICE ZVUKTLUMICÍ tl. izolace 25mm Hliníková s minerální izolací D=100, 10 m</t>
  </si>
  <si>
    <t>9.30</t>
  </si>
  <si>
    <t>9.90</t>
  </si>
  <si>
    <t>10.01</t>
  </si>
  <si>
    <t>MALÝ AXIÁLNÍVENTILÁTOR IP45 malý axiální ventilátor d=120</t>
  </si>
  <si>
    <t xml:space="preserve">Odvod: V=150 m3/hod, p=25Pa : </t>
  </si>
  <si>
    <t xml:space="preserve">bílá barva, nástěnné provedení : </t>
  </si>
  <si>
    <t xml:space="preserve">vč. zpětné klpky, kuličková ložiska : </t>
  </si>
  <si>
    <t xml:space="preserve">bez doběhu : </t>
  </si>
  <si>
    <t>10.02</t>
  </si>
  <si>
    <t>ŽALUZIOVÁ KLAPKA PLASTOVÁ D 125  žaluz.klapka-bílá</t>
  </si>
  <si>
    <t xml:space="preserve">s okapničkou : </t>
  </si>
  <si>
    <t>10.30</t>
  </si>
  <si>
    <t>KRUHOVÉ POTRUBÍ  do průměru140 rovné</t>
  </si>
  <si>
    <t>10.61</t>
  </si>
  <si>
    <t>TEPELNÉ IZOLACE POTRUBÍ DLEOZNAČENÍ NA VÝKRESU:IZOLACE POTRUBÍ KAUČUKOVOU IZOLACÍ  1x POLEP AL FOLIÍ tl 10 mm, Al polep + samolep</t>
  </si>
  <si>
    <t xml:space="preserve">Izolace výfukového potrubí (EHA) : </t>
  </si>
  <si>
    <t xml:space="preserve">od výfuku po ventilátor : </t>
  </si>
  <si>
    <t>10.90</t>
  </si>
  <si>
    <t>11.02</t>
  </si>
  <si>
    <t>PROTIDEŠŤOVÁ ŽALUZIEPOZINKOVANÁ PZZN-500x250 se sítem</t>
  </si>
  <si>
    <t>11.03</t>
  </si>
  <si>
    <t>PŘETLAKOVÁ ŽALUZIE PLASTOVÁ Přetlaková žaluzie 500x250</t>
  </si>
  <si>
    <t xml:space="preserve">Osazeno mezi příruby : </t>
  </si>
  <si>
    <t>11.04</t>
  </si>
  <si>
    <t>REGULAČNÍ KLAPKA HLINÍKOVÁ/těsná, ovládaní pro servopohon/ RKT-500x250-S</t>
  </si>
  <si>
    <t>11.04a</t>
  </si>
  <si>
    <t>SERVOPOHON Servopohon, 2-polohový, 230V, 4Nm, pružina</t>
  </si>
  <si>
    <t xml:space="preserve">s havarijní funkcí, minimálně 4Nm, s pomocným kontaktem : </t>
  </si>
  <si>
    <t>11.05</t>
  </si>
  <si>
    <t>VZDUCHOVÝ FILTR KAPSOVÝ 500x250 vč. filtrační kazety G3</t>
  </si>
  <si>
    <t xml:space="preserve">Délka kapes minimálně 350mm : </t>
  </si>
  <si>
    <t>11.06</t>
  </si>
  <si>
    <t>KRYCÍ MŘÍŽKA KM 500x250, Tahokov, bílá</t>
  </si>
  <si>
    <t>11.12</t>
  </si>
  <si>
    <t>ZPĚTNÁ KLAPKA KRUHOVÁ - PLASTOVÁ KLZ 250</t>
  </si>
  <si>
    <t xml:space="preserve">Chemicky odolné slabým kyselinám a zásadám : </t>
  </si>
  <si>
    <t>11.13</t>
  </si>
  <si>
    <t>ŠIKMÝ VÝFUKOVÝ KUS 45° Výfuk 250, 45°, plastové síto</t>
  </si>
  <si>
    <t>11.20</t>
  </si>
  <si>
    <t>ČTYŘHRANNÉ POTRUBÍ SKUPINY I.MATERIÁL POZINKOVANÝ PLECH do obvodu 1500 rovné</t>
  </si>
  <si>
    <t>11.40</t>
  </si>
  <si>
    <t>KRUHOVÉ POTRUBÍ Z PLASTU do průměru 250 30% tvarovek</t>
  </si>
  <si>
    <t xml:space="preserve">vč. 2x zaslepení : </t>
  </si>
  <si>
    <t>11.60</t>
  </si>
  <si>
    <t>TEPELNÉ IZOLACE POTRUBÍ DLEOZNAČENÍ NA VÝKRESU:IZOLACE POTRUBÍ KAUČUKOVOU IZOLACÍ  1x POLEP AL FOLIÍ Izolace kaučuková se samolepem a Al polepem 25mm</t>
  </si>
  <si>
    <t>11.61</t>
  </si>
  <si>
    <t>Mezi VZT jednotkou a venkovním prostorem Izolace kaučuková se samolepem a Al polepem 10mm</t>
  </si>
  <si>
    <t xml:space="preserve">Prostupy stavebními konstrukcemi : </t>
  </si>
  <si>
    <t>11.90</t>
  </si>
  <si>
    <t>MONTÁŽNÍ MATERIÁL MONTÁŽNÍ MATERIÁL</t>
  </si>
  <si>
    <t>12.01</t>
  </si>
  <si>
    <t>DIAGONÁLNÍ VENTILÁTOR DO KRUHOVÉHO POTRUBÍ IP44 D 150   IP44 tříotáčkový ventilátor</t>
  </si>
  <si>
    <t xml:space="preserve">V=360 m3/hod, p=60Pa : </t>
  </si>
  <si>
    <t xml:space="preserve">Tříotáčkový : </t>
  </si>
  <si>
    <t>12.02</t>
  </si>
  <si>
    <t>ŽALUZIOVÁ KLAPKA PLASTOVÁ D 200 žaluz.klapka - šedá</t>
  </si>
  <si>
    <t>12.03</t>
  </si>
  <si>
    <t>TALÍŘOVÝ VENTIL univerzální tal. ventil d150 ventil</t>
  </si>
  <si>
    <t>12.04</t>
  </si>
  <si>
    <t>ZPĚTNÁ KLAPKA DO POTRUBÍ D 150 Motýlek</t>
  </si>
  <si>
    <t>12.10</t>
  </si>
  <si>
    <t>12.15</t>
  </si>
  <si>
    <t>POŽÁRNÍ STĚNOVÝ UZÁVĚR PSU 400x300</t>
  </si>
  <si>
    <t xml:space="preserve">Teplotní a ruční ovládání : </t>
  </si>
  <si>
    <t>12.30</t>
  </si>
  <si>
    <t>12.61</t>
  </si>
  <si>
    <t xml:space="preserve">mimo větraný prostor : </t>
  </si>
  <si>
    <t>6</t>
  </si>
  <si>
    <t>12.90</t>
  </si>
  <si>
    <t>13.01</t>
  </si>
  <si>
    <t xml:space="preserve">V=80 m3/hod, p=60Pa : </t>
  </si>
  <si>
    <t>13.03</t>
  </si>
  <si>
    <t>13.04</t>
  </si>
  <si>
    <t>13.05</t>
  </si>
  <si>
    <t>POŽÁRNÍ KLAPKA KRUHOVÁ d 160</t>
  </si>
  <si>
    <t>13.10</t>
  </si>
  <si>
    <t>13.30</t>
  </si>
  <si>
    <t>13.61</t>
  </si>
  <si>
    <t xml:space="preserve">Prostupy stěnou : </t>
  </si>
  <si>
    <t>13.90</t>
  </si>
  <si>
    <t>20.01</t>
  </si>
  <si>
    <t>VENKOVNÍ KONDENZAČNÍ JEDNOTKA R410a Kondenzační jednotka, Inverter</t>
  </si>
  <si>
    <t xml:space="preserve">VRF systém (mini VRF) : </t>
  </si>
  <si>
    <t xml:space="preserve">Chladicí výkon 15,5 kW, Napětí 400V : </t>
  </si>
  <si>
    <t xml:space="preserve">Topný výkon 18,0 kW, Napětí 400V : </t>
  </si>
  <si>
    <t xml:space="preserve">Chladivo R410a, inverter : </t>
  </si>
  <si>
    <t xml:space="preserve">Příkon max. 4,3 kW : </t>
  </si>
  <si>
    <t xml:space="preserve">Rozměry 990x390x1235 mm (š x h x v) : </t>
  </si>
  <si>
    <t xml:space="preserve">Propojení Cu 10/28 : </t>
  </si>
  <si>
    <t xml:space="preserve">Akustický tlak (1m) max. 51 dB(A) : </t>
  </si>
  <si>
    <t xml:space="preserve">Max. délka Cu - 180m, max. převýšení max. 20m : </t>
  </si>
  <si>
    <t xml:space="preserve">až 13 vnitřních jednotek : </t>
  </si>
  <si>
    <t>20.02</t>
  </si>
  <si>
    <t>VNITŘNÍ VÝPARNÍKOVÁ JEDNOTKA R410a Výparníková jednotka podstropní</t>
  </si>
  <si>
    <t xml:space="preserve">Výkonový velikost 18 : </t>
  </si>
  <si>
    <t xml:space="preserve">Chladicí výkon 5,6 kW, topný výkon 6,3 kW : </t>
  </si>
  <si>
    <t xml:space="preserve">Rozměry 950x690x235 mm (š x h x v) : </t>
  </si>
  <si>
    <t xml:space="preserve">Propojení Cu 6/12 : </t>
  </si>
  <si>
    <t>20.03</t>
  </si>
  <si>
    <t>VNITŘNÍ VÝPARNÍKOVÁ JEDNOTKA R410a Výparníková jednotka nástěnná</t>
  </si>
  <si>
    <t xml:space="preserve">Výkonový velikost 15 : </t>
  </si>
  <si>
    <t xml:space="preserve">Chladicí výkon 4,5 kW, topný výkon 5,0 kW : </t>
  </si>
  <si>
    <t xml:space="preserve">Rozměry 1050x250x320 mm (š x h x v) : </t>
  </si>
  <si>
    <t>20.04</t>
  </si>
  <si>
    <t xml:space="preserve">Výkonový velikost 12 : </t>
  </si>
  <si>
    <t xml:space="preserve">Chladicí výkon 3,6 kW, topný výkon 4,0 kW : </t>
  </si>
  <si>
    <t xml:space="preserve">Rozměry 798x230x293 mm (š x h x v) : </t>
  </si>
  <si>
    <t xml:space="preserve">Propojení Cu 6/10 : </t>
  </si>
  <si>
    <t>20.05</t>
  </si>
  <si>
    <t xml:space="preserve">Výkonový velikost 09 : </t>
  </si>
  <si>
    <t xml:space="preserve">Chladicí výkon 2,8 kW, topný výkon 3,2 kW : </t>
  </si>
  <si>
    <t>20.06</t>
  </si>
  <si>
    <t xml:space="preserve">Výkonový velikost 07 : </t>
  </si>
  <si>
    <t xml:space="preserve">Chladicí výkon 2,2 kW, topný výkon 2,5 kW : </t>
  </si>
  <si>
    <t>20.10</t>
  </si>
  <si>
    <t>ROZBOČOVAČ CHLADIVA Rozbočovač Y</t>
  </si>
  <si>
    <t xml:space="preserve">pro max. 18 kW, pro 2-trubkový systém : </t>
  </si>
  <si>
    <t>20.12</t>
  </si>
  <si>
    <t>OVLADAČ Zjednodušený kabelový ovladač s LCD displejem</t>
  </si>
  <si>
    <t xml:space="preserve">tzv. hotelový ovladač, pro jednoduché ovládání : </t>
  </si>
  <si>
    <t xml:space="preserve">Přesné umístění určit při realizaci : </t>
  </si>
  <si>
    <t>20.13</t>
  </si>
  <si>
    <t>KABELÁŽE Kabeláže MaR</t>
  </si>
  <si>
    <t xml:space="preserve">Prokabelování ovladačů, vč. trubek a instalačního materiálu : </t>
  </si>
  <si>
    <t>20.50</t>
  </si>
  <si>
    <t>PROPOJENÍ Cu POTRUBÍM Cu propojení 10/22 mm, vč. komunikace,izolace, případné lišty</t>
  </si>
  <si>
    <t>PROPOJENÍ Cu POTRUBÍM Cu propojení 10/16 mm, vč. komunikace,izolace, případné lišty</t>
  </si>
  <si>
    <t>PROPOJENÍ Cu POTRUBÍM Cu propojení 10/12 mm, vč. komunikace,izolace, případné lišty</t>
  </si>
  <si>
    <t>PROPOJENÍ Cu POTRUBÍM Cu propojení 6/12 mm, vč. komunikace,izolace, případné lišty</t>
  </si>
  <si>
    <t>PROPOJENÍ Cu POTRUBÍM Cu propojení 6/10 mm, vč. komunikace,izolace, případné lišty</t>
  </si>
  <si>
    <t>20.90</t>
  </si>
  <si>
    <t xml:space="preserve">vč. vyvýšené konstrukce na monobloky : </t>
  </si>
  <si>
    <t xml:space="preserve">vč. dusíku apod. : </t>
  </si>
  <si>
    <t>80</t>
  </si>
  <si>
    <t>20.91</t>
  </si>
  <si>
    <t>MONTÁŽNÍ A SPOJOVACÍ MATERIÁL Pryžový monoblok 1000mm</t>
  </si>
  <si>
    <t>20.92</t>
  </si>
  <si>
    <t>MONTÁŽNÍ A SPOJOVACÍ MATERIÁL Samoregulační topný kabel</t>
  </si>
  <si>
    <t xml:space="preserve">na odvod kondenzátu : </t>
  </si>
  <si>
    <t>20.95</t>
  </si>
  <si>
    <t>Chladiva,oleje CHO Chladivo R410a</t>
  </si>
  <si>
    <t>20.1000</t>
  </si>
  <si>
    <t>Cu potrubí 10/22 pro chlazení - dopojení v podhledu 1NP D+M</t>
  </si>
  <si>
    <t xml:space="preserve">m     </t>
  </si>
  <si>
    <t>Pol__0084</t>
  </si>
  <si>
    <t>Výrobky přesně specifikované jsou brány jako technický vzor</t>
  </si>
  <si>
    <t>N.01</t>
  </si>
  <si>
    <t>Zvedací mechanizmy</t>
  </si>
  <si>
    <t>sa</t>
  </si>
  <si>
    <t>POL3_0</t>
  </si>
  <si>
    <t>N.02</t>
  </si>
  <si>
    <t>Lešení</t>
  </si>
  <si>
    <t>N.03</t>
  </si>
  <si>
    <t>Doprava</t>
  </si>
  <si>
    <t>N.04</t>
  </si>
  <si>
    <t>Vnitrostaveništní přesuny</t>
  </si>
  <si>
    <t>POL1_9</t>
  </si>
  <si>
    <t>N.05</t>
  </si>
  <si>
    <t>Přidružené a pomocné výkony (blíže nespicifikované, ale potřebné práce nutné ke zhotovení díla)</t>
  </si>
  <si>
    <t>N.06</t>
  </si>
  <si>
    <t>Proškolení obsluhy</t>
  </si>
  <si>
    <t>N.07</t>
  </si>
  <si>
    <t>Zednické výpomoci (vysekání drážek, prostupů apod.)</t>
  </si>
  <si>
    <t>N.08</t>
  </si>
  <si>
    <t>Komplexní zkoušky, zaregulování</t>
  </si>
  <si>
    <t>N.09</t>
  </si>
  <si>
    <t>Kompletační činnosti (koordinace apod.)</t>
  </si>
  <si>
    <t>N.10</t>
  </si>
  <si>
    <t>Dodavatelská dokumentace</t>
  </si>
  <si>
    <t>N.11</t>
  </si>
  <si>
    <t>Předávací dokumentace (návody, fotodokumentace apod.)</t>
  </si>
  <si>
    <t>N.12</t>
  </si>
  <si>
    <t>Projekt skutečného provedení stavby</t>
  </si>
  <si>
    <t>N.13</t>
  </si>
  <si>
    <t>Revize</t>
  </si>
  <si>
    <t>132201211R00</t>
  </si>
  <si>
    <t>Hloubení rýh šířky do 200 cm v hor.3 do 100 m3</t>
  </si>
  <si>
    <t>0,8*(8,4+5)</t>
  </si>
  <si>
    <t>132201219R00</t>
  </si>
  <si>
    <t>Příplatek za lepivost - hloubení rýh 200cm v hor.3</t>
  </si>
  <si>
    <t>151101101R00</t>
  </si>
  <si>
    <t>Pažení a rozepření stěn rýh - příložné - hl. do 2m</t>
  </si>
  <si>
    <t>2*(8,4+5)</t>
  </si>
  <si>
    <t>151101111R00</t>
  </si>
  <si>
    <t>Odstranění pažení stěn rýh - příložné - hl. do 2 m</t>
  </si>
  <si>
    <t>162201102R00</t>
  </si>
  <si>
    <t>Vodorovné přemístění výkopku z hor.1-4 do 50 m</t>
  </si>
  <si>
    <t>162701105R00</t>
  </si>
  <si>
    <t>Vodorovné přemístění výkopku z hor.1-4 do 10000 m</t>
  </si>
  <si>
    <t>2*4,4</t>
  </si>
  <si>
    <t>167101101R00</t>
  </si>
  <si>
    <t>Nakládání výkopku z hor.1-4 v množství do 100 m3</t>
  </si>
  <si>
    <t>10,27-5,87</t>
  </si>
  <si>
    <t>174101101R00</t>
  </si>
  <si>
    <t>Zásyp jam, rýh, šachet se zhutněním</t>
  </si>
  <si>
    <t>10,27-0,66-2,32</t>
  </si>
  <si>
    <t>-3,14*1,1*1,1/4*1,5</t>
  </si>
  <si>
    <t>175101101RT2</t>
  </si>
  <si>
    <t>Obsyp potrubí bez prohození sypaniny, s dodáním štěrkopísku frakce 0 - 22 mm</t>
  </si>
  <si>
    <t>0,8*0,35*(2,9+3,9+1,5)</t>
  </si>
  <si>
    <t>Poplatek za skládku horniny 1- 4</t>
  </si>
  <si>
    <t>273321321R00</t>
  </si>
  <si>
    <t>Železobeton základových desek C 20/25</t>
  </si>
  <si>
    <t>1,5*1,5*0,15</t>
  </si>
  <si>
    <t>273361921RT2</t>
  </si>
  <si>
    <t>Výztuž základových desek ze svařovaných sítí, průměr drátu  5,0, oka 100/100 mm KD35</t>
  </si>
  <si>
    <t>2*1,5*1,5*0,003</t>
  </si>
  <si>
    <t>346244361RT2</t>
  </si>
  <si>
    <t>Zazdívka rýh, potrubí, kapes cihlami tl. 6,5 cm, s použitím suché maltové směsi</t>
  </si>
  <si>
    <t>15*0,1+10*0,15+0,2*(12+12)</t>
  </si>
  <si>
    <t>451573111R00</t>
  </si>
  <si>
    <t>Lože pod potrubí ze štěrkopísku do 63 mm</t>
  </si>
  <si>
    <t>0,1*0,8*(2,9+3,9+1,5)</t>
  </si>
  <si>
    <t>894421111RT1</t>
  </si>
  <si>
    <t>Osazení betonových dílců šachet, skruže rovné, na kroužek, do 0,5 t</t>
  </si>
  <si>
    <t>894422111RT1</t>
  </si>
  <si>
    <t>Osazení betonových dílců šachet, skruže přechodové, na kroužek</t>
  </si>
  <si>
    <t>894423111RT1</t>
  </si>
  <si>
    <t>Osazení betonových dílců šachet, šachtová dna, na kroužek, do 2,0 t</t>
  </si>
  <si>
    <t>899103111RT2</t>
  </si>
  <si>
    <t>Osazení poklopu s rámem do 150 kg, včetně dodávky poklopu lit. kruhového D 600</t>
  </si>
  <si>
    <t>59224172R</t>
  </si>
  <si>
    <t>Skruž přechodová TBR-Q 625/600/120/SPK (SLK)</t>
  </si>
  <si>
    <t>RTS 23/ II</t>
  </si>
  <si>
    <t>59224174.AR</t>
  </si>
  <si>
    <t>Prstenec vyrovnávací TBW-Q 625/40/120</t>
  </si>
  <si>
    <t>59224367.AR</t>
  </si>
  <si>
    <t>Dno šachetní přímé TBZ-Q.1 100/80 V max. 50</t>
  </si>
  <si>
    <t>59224373.AR</t>
  </si>
  <si>
    <t>Těsnění elastom pro šach díly EMT - DN 1000</t>
  </si>
  <si>
    <t>970031060R00</t>
  </si>
  <si>
    <t>Vrtání jádrové do zdiva cihelného do D 60 mm</t>
  </si>
  <si>
    <t>0,5*(3+3+2+2+23+2+3+2)+17,6</t>
  </si>
  <si>
    <t>970031160R00</t>
  </si>
  <si>
    <t>Vrtání jádrové do zdiva cihelného do D 160 mm</t>
  </si>
  <si>
    <t>0,5*6+8,8</t>
  </si>
  <si>
    <t>970036060R00</t>
  </si>
  <si>
    <t>Příp. jádr. vrt. stropu cihelného do D 60 mm</t>
  </si>
  <si>
    <t>0,4*(12*3+4*2)</t>
  </si>
  <si>
    <t>970036160R00</t>
  </si>
  <si>
    <t>Příp. jádr. vrt. stropu cihelného do D 160 mm</t>
  </si>
  <si>
    <t>0,4*22</t>
  </si>
  <si>
    <t>974031142R00</t>
  </si>
  <si>
    <t>Vysekání rýh ve zdi cihelné 7 x 7 cm</t>
  </si>
  <si>
    <t>1+1+3+3+3+3+1</t>
  </si>
  <si>
    <t>974031143R00</t>
  </si>
  <si>
    <t>Vysekání rýh ve zdi cihelné 7 x 10 cm</t>
  </si>
  <si>
    <t>6*1+4*1</t>
  </si>
  <si>
    <t>974031144R00</t>
  </si>
  <si>
    <t>Vysekání rýh ve zdi cihelné 7 x 15 cm</t>
  </si>
  <si>
    <t>2+1+2+1+3+1+2</t>
  </si>
  <si>
    <t>998276101R00</t>
  </si>
  <si>
    <t>Přesun hmot, trubní vedení plastová, otevř. výkop</t>
  </si>
  <si>
    <t xml:space="preserve">Hmotnosti z položek s pořadovými čísly: : </t>
  </si>
  <si>
    <t xml:space="preserve">3,10,12,13,14,15,19,20,21,22,23,26,27,28,29,30,31, : </t>
  </si>
  <si>
    <t>Součet: : 9,84232</t>
  </si>
  <si>
    <t>711212241R00</t>
  </si>
  <si>
    <t xml:space="preserve">Těsnění prostupů těsnicí manžetou </t>
  </si>
  <si>
    <t>27344402R</t>
  </si>
  <si>
    <t>Těsnění kruhové pro tlakovou vodu HRD 100-2-1/(d), pryž/kov, uzavřené, nerozebíratelné</t>
  </si>
  <si>
    <t>27344403R</t>
  </si>
  <si>
    <t>Těsnění kruhové pro tlakovou vodu HRD 150-2-1/(d), pryž/kov, uzavřené, nerozebíratelné</t>
  </si>
  <si>
    <t>998711192R00</t>
  </si>
  <si>
    <t>Příplatek zvětš. přesun, izol. proti vodě do 100 m</t>
  </si>
  <si>
    <t>POL1_7</t>
  </si>
  <si>
    <t xml:space="preserve">33,34,35, : </t>
  </si>
  <si>
    <t>Součet: : 0,01614</t>
  </si>
  <si>
    <t>713411121R00</t>
  </si>
  <si>
    <t>Izolace tepelná potrubí pásy LSP a drátem, 1vrstvá</t>
  </si>
  <si>
    <t>3,14*0,11*22,4</t>
  </si>
  <si>
    <t>713491111R00</t>
  </si>
  <si>
    <t>Izolace -  montáž oplechování pevného potrubí</t>
  </si>
  <si>
    <t>713571111R00</t>
  </si>
  <si>
    <t>Požárně ochranná manžeta hl. 60 mm, EI 90, D 50 mm</t>
  </si>
  <si>
    <t>12+23</t>
  </si>
  <si>
    <t>713571113R00</t>
  </si>
  <si>
    <t>Požárně ochranná manžeta hl. 60 mm, EI 90, D 75 mm</t>
  </si>
  <si>
    <t>713571115R00</t>
  </si>
  <si>
    <t>Požárně ochranná manžeta hl. 60mm, EI 90, D 110 mm</t>
  </si>
  <si>
    <t>713571116R00</t>
  </si>
  <si>
    <t>Požárně ochranná manžeta hl. 60mm, EI 90, D 125 mm</t>
  </si>
  <si>
    <t>13814185R</t>
  </si>
  <si>
    <t>Plech Pz jakost 10004.2 tl.0,60 mm, povlak 275g/m2</t>
  </si>
  <si>
    <t>T</t>
  </si>
  <si>
    <t>POL3_7</t>
  </si>
  <si>
    <t>7,11*0,0047</t>
  </si>
  <si>
    <t>63143083R</t>
  </si>
  <si>
    <t>Pouzdro potrubní minerální KPS 041 AluR 43/30 mm</t>
  </si>
  <si>
    <t>22,4</t>
  </si>
  <si>
    <t>998713101R00</t>
  </si>
  <si>
    <t>Přesun hmot pro izolace tepelné, výšky do 6 m</t>
  </si>
  <si>
    <t xml:space="preserve">37,38,39,40,41,42,43,44,45,46, : </t>
  </si>
  <si>
    <t>Součet: : 0,06993</t>
  </si>
  <si>
    <t>998713194R00</t>
  </si>
  <si>
    <t>Příplatek zvětš. přesun, izolace tepelné do 1 km</t>
  </si>
  <si>
    <t>998713199R00</t>
  </si>
  <si>
    <t>Příplatek zvětš. přesun, izolace tepelné další 1km</t>
  </si>
  <si>
    <t>Součet: : 0,69930</t>
  </si>
  <si>
    <t>721110207R00</t>
  </si>
  <si>
    <t>Potrubí z kamen.trub těsněných gum.kroužky DN 150</t>
  </si>
  <si>
    <t>721140806R00</t>
  </si>
  <si>
    <t>Demontáž potrubí litinového DN 200</t>
  </si>
  <si>
    <t>721176101R00</t>
  </si>
  <si>
    <t>Potrubí HT připojovací D 32 x 1,8 mm</t>
  </si>
  <si>
    <t>5,3+0,5+1,5+5,5+0,3+2,1</t>
  </si>
  <si>
    <t>721176102R00</t>
  </si>
  <si>
    <t>Potrubí HT připojovací DN 40 x 1,8 mm</t>
  </si>
  <si>
    <t>0,8+0,5+0,7+1,2+0,5+0,6+0,7+0,7+1,9+0,7</t>
  </si>
  <si>
    <t>721176103R00</t>
  </si>
  <si>
    <t>Potrubí HT připojovací D 50 x 1,8 mm</t>
  </si>
  <si>
    <t>3,3+0,4+0,8+4,8+1,1+0,3+1,2+0,8+0,8+0,8+3+3,1+2,9+2,3+1,6+1,5+1,3+4,3</t>
  </si>
  <si>
    <t>721176105R00</t>
  </si>
  <si>
    <t>Potrubí HT připojovací D 110 x 2,7 mm</t>
  </si>
  <si>
    <t>0,7+1,7+0,7+0,5+0,7+0,6+0,8</t>
  </si>
  <si>
    <t>721176135R00</t>
  </si>
  <si>
    <t>Potrubí HT svodné (ležaté) zavěšené D 110 x 2,7 mm</t>
  </si>
  <si>
    <t>1,5+2,1+3,4+1,8+1,8</t>
  </si>
  <si>
    <t>721176136R00</t>
  </si>
  <si>
    <t>Potrubí HT svodné (ležaté) zavěšené D 125 x 3,1 mm</t>
  </si>
  <si>
    <t>2,1+9,8+2,5+5,4+1,7</t>
  </si>
  <si>
    <t>721176222R00</t>
  </si>
  <si>
    <t>Potrubí KG svodné (ležaté) v zemi DN 100 x 3,2 mm</t>
  </si>
  <si>
    <t>721176223R00</t>
  </si>
  <si>
    <t>Potrubí KG svodné (ležaté) v zemi DN 125 x 3,2 mm</t>
  </si>
  <si>
    <t>721152218R00</t>
  </si>
  <si>
    <t>Čisticí kus Geberit PE,pro odpadní svislé D 110 mm</t>
  </si>
  <si>
    <t>721194103R00</t>
  </si>
  <si>
    <t>Vyvedení odpadních výpustek D 32 x 1,8</t>
  </si>
  <si>
    <t>721194104R00</t>
  </si>
  <si>
    <t>Vyvedení odpadních výpustek D 40 x 1,8</t>
  </si>
  <si>
    <t>721194105R00</t>
  </si>
  <si>
    <t>Vyvedení odpadních výpustek D 50 x 1,8</t>
  </si>
  <si>
    <t>721194109R00</t>
  </si>
  <si>
    <t>Vyvedení odpadních výpustek D 110 x 2,3</t>
  </si>
  <si>
    <t>721290111R00</t>
  </si>
  <si>
    <t>Zkouška těsnosti kanalizace vodou DN 125</t>
  </si>
  <si>
    <t>2,9+3,9</t>
  </si>
  <si>
    <t>721290112R00</t>
  </si>
  <si>
    <t>Zkouška těsnosti kanalizace vodou DN 200</t>
  </si>
  <si>
    <t>721290123R00</t>
  </si>
  <si>
    <t>Zkouška těsnosti kanalizace kouřem DN 300</t>
  </si>
  <si>
    <t>15,2+8,3+34,3+5,7+10,6+21,5</t>
  </si>
  <si>
    <t>998721101R00</t>
  </si>
  <si>
    <t>Přesun hmot pro vnitřní kanalizaci, výšky do 6 m</t>
  </si>
  <si>
    <t xml:space="preserve">50,52,53,54,55,56,57,58,59,60,61,62,67, : </t>
  </si>
  <si>
    <t>Součet: : 0,17632</t>
  </si>
  <si>
    <t>998721194R00</t>
  </si>
  <si>
    <t>Příplatek zvětš. přesun, vnitřní kanaliz. do 1 km</t>
  </si>
  <si>
    <t>998721199R00</t>
  </si>
  <si>
    <t>Příplatek zvětš. přesun, vnitřní kanal. další 1km</t>
  </si>
  <si>
    <t>Součet: : 1,76320</t>
  </si>
  <si>
    <t>722172411R00</t>
  </si>
  <si>
    <t>Potrubí z PPR , D 20 x 2,8 mm, PN 16</t>
  </si>
  <si>
    <t>26,4+154,4</t>
  </si>
  <si>
    <t>722172412R00</t>
  </si>
  <si>
    <t>Potrubí z PPR , D 25 x 3,5 mm, PN 16</t>
  </si>
  <si>
    <t>722172413R00</t>
  </si>
  <si>
    <t>Potrubí z PPR , D 32 x 4,4 mm, PN 16</t>
  </si>
  <si>
    <t>722172414R00</t>
  </si>
  <si>
    <t>Potrubí z PPR , D 40 x 5,5 mm, PN 16</t>
  </si>
  <si>
    <t>sv : 4,1+30,1</t>
  </si>
  <si>
    <t>tv : 22,4</t>
  </si>
  <si>
    <t>722181211RT7</t>
  </si>
  <si>
    <t>Izolace návleková  PRO tl. stěny 6 mm, vnitřní průměr 22 mm</t>
  </si>
  <si>
    <t>4+2,8+3,1+1,3+3*1+1,8+1,5+2,6+2,5+1+1+1+0,8</t>
  </si>
  <si>
    <t>722181213RV9</t>
  </si>
  <si>
    <t>Izolace návleková  PRO tl. stěny 13 mm, vnitřní průměr 40 mm</t>
  </si>
  <si>
    <t>722181214RT7</t>
  </si>
  <si>
    <t>Izolace návleková  PRO tl. stěny 20 mm, vnitřní průměr 22 mm</t>
  </si>
  <si>
    <t>SV : 4+4,4+2,2+6,2+7,6+5,7</t>
  </si>
  <si>
    <t>CV : 26,4+4,7+9,2+16,7+9,6+4,2</t>
  </si>
  <si>
    <t>TV : 2,8+4+4,4+2,2+1,3+3*1+6,2+1,8+1,5+7,6+2+2,6+5,7+3+2,5+2,9</t>
  </si>
  <si>
    <t>722181214RT8</t>
  </si>
  <si>
    <t>Izolace návleková  PRO tl. stěny 20 mm, vnitřní průměr 25 mm</t>
  </si>
  <si>
    <t>sv : 5+6,5+2+1+4,6+2,9</t>
  </si>
  <si>
    <t>tv : 5+6,5+1+4,6</t>
  </si>
  <si>
    <t>722181214RU1</t>
  </si>
  <si>
    <t>Izolace návleková  PRO tl. stěny 20 mm, vnitřní průměr 32 mm</t>
  </si>
  <si>
    <t>sv : 3,5+1,8</t>
  </si>
  <si>
    <t>tv : 3,5+3,7+1,8</t>
  </si>
  <si>
    <t>722181214RV9</t>
  </si>
  <si>
    <t>Izolace návleková  PRO tl. stěny 20 mm, vnitřní průměr 40 mm</t>
  </si>
  <si>
    <t>22,4+3,7+3+1</t>
  </si>
  <si>
    <t>722220121R00</t>
  </si>
  <si>
    <t>Nástěnka K 247, pro baterii G 1/2</t>
  </si>
  <si>
    <t>722224111R00</t>
  </si>
  <si>
    <t>Kohouty plnicí a vypouštěcí DN 15</t>
  </si>
  <si>
    <t>9+2+6+3</t>
  </si>
  <si>
    <t>722229102R00</t>
  </si>
  <si>
    <t>Montáž vodovodních armatur,1závit, G 3/4</t>
  </si>
  <si>
    <t>722235111R00</t>
  </si>
  <si>
    <t>Kohout kulový, vnitř.-vnitř.z.  DN 15</t>
  </si>
  <si>
    <t>722235113R00</t>
  </si>
  <si>
    <t>Kohout kulový, vnitř.-vnitř.z.  DN 25</t>
  </si>
  <si>
    <t>722235114R00</t>
  </si>
  <si>
    <t>Kohout kulový, vnitř.-vnitř.z.  DN 32</t>
  </si>
  <si>
    <t>722235521R00</t>
  </si>
  <si>
    <t>Filtr, vnitřní-vnitřní z. .08412 DN 15</t>
  </si>
  <si>
    <t>722239101R00</t>
  </si>
  <si>
    <t>Montáž vodovodních armatur 2závity, G 1/2</t>
  </si>
  <si>
    <t>17+10+1+4</t>
  </si>
  <si>
    <t>722239103R00</t>
  </si>
  <si>
    <t>Montáž vodovodních armatur 2závity, G 1</t>
  </si>
  <si>
    <t>10+5+2</t>
  </si>
  <si>
    <t>722239104R00</t>
  </si>
  <si>
    <t>Montáž vodovodních armatur 2závity, G 5/4</t>
  </si>
  <si>
    <t>11+1+4+5+1</t>
  </si>
  <si>
    <t>722290226R00</t>
  </si>
  <si>
    <t>Zkouška tlaku potrubí závitového DN 50</t>
  </si>
  <si>
    <t>180,8+39,1+14,3+16,6</t>
  </si>
  <si>
    <t>722290234R00</t>
  </si>
  <si>
    <t>Proplach a dezinfekce vodovod.potrubí DN 80</t>
  </si>
  <si>
    <t>R723237273</t>
  </si>
  <si>
    <t>Kohout kulov.rohový,2xvnitřní,chrom, PN10 DN 15</t>
  </si>
  <si>
    <t>28654305R</t>
  </si>
  <si>
    <t>Přechodka dGK kovový závit vnitřní d 20x1/2" PPR</t>
  </si>
  <si>
    <t>28654308R</t>
  </si>
  <si>
    <t>Přechodka dGK kovový závit vnitřní d 32x1" PPR</t>
  </si>
  <si>
    <t>28654309R</t>
  </si>
  <si>
    <t>Přechodka dGK kovový závit vnitřní d 40x5/4" PPR</t>
  </si>
  <si>
    <t>28655190R</t>
  </si>
  <si>
    <t>Spojka s vnitřním závitem - rychlospojka -40x5/4"</t>
  </si>
  <si>
    <t>31945142R</t>
  </si>
  <si>
    <t>Vsuvka 1552G   1/2" x 1/2"  mosazné</t>
  </si>
  <si>
    <t>31945144R</t>
  </si>
  <si>
    <t>Vsuvka 1552G   1" x 1"  mosazné</t>
  </si>
  <si>
    <t>31945145R</t>
  </si>
  <si>
    <t>Vsuvka 1552G   5/4" x 5/4"  mosazné</t>
  </si>
  <si>
    <t>31945153R</t>
  </si>
  <si>
    <t>Vsuvka redukovaná 1552G   1" x 1/2"  mosazné</t>
  </si>
  <si>
    <t>31945155R</t>
  </si>
  <si>
    <t>Vsuvka redukovaná 1552G   5/4" x 1"  mosazné</t>
  </si>
  <si>
    <t>551100210R</t>
  </si>
  <si>
    <t>Klapka zpětná kontrolovatelná 1/2", třída ochrany EA</t>
  </si>
  <si>
    <t>551100213LS</t>
  </si>
  <si>
    <t>Klapka zpětnákontrolovatelná 5/4", třída ochrany EA</t>
  </si>
  <si>
    <t>55111401R</t>
  </si>
  <si>
    <t>TE-1847 pojistný ventil DN20, k elektrickému bojleru</t>
  </si>
  <si>
    <t>R7221-1</t>
  </si>
  <si>
    <t>Termostatický ventil automatický DN15</t>
  </si>
  <si>
    <t>998722101R00</t>
  </si>
  <si>
    <t>Přesun hmot pro vnitřní vodovod, výšky do 6 m</t>
  </si>
  <si>
    <t xml:space="preserve">74,75,76,77,78,79,80,81,82,83,84,85,86,87,88,89,94,95,96,97,98,99,106,107,108,109, : </t>
  </si>
  <si>
    <t>Součet: : 0,29423</t>
  </si>
  <si>
    <t>998722194R00</t>
  </si>
  <si>
    <t>Příplatek zvětš. přesun, vnitřní vodovod do 1 km</t>
  </si>
  <si>
    <t>998722199R00</t>
  </si>
  <si>
    <t>Příplatek zvětš. přesun, vnitřní vodovod další 1km</t>
  </si>
  <si>
    <t>Součet: : 2,94230</t>
  </si>
  <si>
    <t>725014141R00</t>
  </si>
  <si>
    <t>Klozet závěsný  ZTP + sedátko, bílý</t>
  </si>
  <si>
    <t>725014171R00</t>
  </si>
  <si>
    <t>Klozet závěsný  + sedátko, bílý</t>
  </si>
  <si>
    <t>725119402R00</t>
  </si>
  <si>
    <t>Montáž předstěnových systémů do sádrokartonu</t>
  </si>
  <si>
    <t>725122231R00</t>
  </si>
  <si>
    <t>Pisoár  s radarovým splachovačem, SLP 19RS</t>
  </si>
  <si>
    <t>725017153R00</t>
  </si>
  <si>
    <t>Umyvadlo invalidní  64 x 55 cm, bílé</t>
  </si>
  <si>
    <t>725017180R00</t>
  </si>
  <si>
    <t>Umyvadlo na šrouby  50 x 42 cm, bílé</t>
  </si>
  <si>
    <t>725219401R00</t>
  </si>
  <si>
    <t>Montáž umyvadel na šrouby do zdiva</t>
  </si>
  <si>
    <t>725017187R00</t>
  </si>
  <si>
    <t>Kryt sifonu umyvadel , bílý</t>
  </si>
  <si>
    <t>725319201R00</t>
  </si>
  <si>
    <t>Montáž ostatních typů dřezů velkokuchyňských</t>
  </si>
  <si>
    <t>725019101R00</t>
  </si>
  <si>
    <t>Výlevka stojící  5104.6 s plastovou mřížkou</t>
  </si>
  <si>
    <t>725334301R00</t>
  </si>
  <si>
    <t>Nálevka se sifonem PP HL21, DN 32</t>
  </si>
  <si>
    <t>725823111RT1</t>
  </si>
  <si>
    <t>Baterie umyvadlová stoján. ruční, bez otvír.odpadu, standardní</t>
  </si>
  <si>
    <t>725823114RT1</t>
  </si>
  <si>
    <t>Baterie dřezová stojánková ruční, bez otvír.odpadu, standardní</t>
  </si>
  <si>
    <t>725825114RT0</t>
  </si>
  <si>
    <t>Baterie dřezová nástěnná ruční, základní</t>
  </si>
  <si>
    <t>725860168R00</t>
  </si>
  <si>
    <t>Zápachová uzávěrka pro pisoáry HL430, D 40, 50 mm</t>
  </si>
  <si>
    <t>725860202R00</t>
  </si>
  <si>
    <t>Sifon dřezový HL100G, D 40, 50 mm, 6/4"</t>
  </si>
  <si>
    <t>725860213R00</t>
  </si>
  <si>
    <t>Sifon umyvadlový HL132, D 32, 40 mm</t>
  </si>
  <si>
    <t>725039122RLS</t>
  </si>
  <si>
    <t>Dřez laboratorní</t>
  </si>
  <si>
    <t>286967581R</t>
  </si>
  <si>
    <t>Modul-WC,ovl. zepředu,odsáv. UP320, h=112cm, s odsáváním, pro suchý proces, pro zabudování do stěny, 2 objemy splachování</t>
  </si>
  <si>
    <t>286967610R</t>
  </si>
  <si>
    <t>Modul-pisoár  Universal, h=112-130 cm skryté, skryté ovládání, nastavitelné pozinkované podpěry, pro suchý proces, pro zabudování do stěny</t>
  </si>
  <si>
    <t>55231400R</t>
  </si>
  <si>
    <t>Výlevka nerez SLVN 01 nástěnná, zadní stěna mřížka</t>
  </si>
  <si>
    <t>998725101R00</t>
  </si>
  <si>
    <t>Přesun hmot pro zařizovací předměty, výšky do 6 m</t>
  </si>
  <si>
    <t xml:space="preserve">113,114,116,117,118,119,120,121,122,123,124,125,126,127,128,129,130,131,132,133,134,135, : </t>
  </si>
  <si>
    <t>Součet: : 0,39421</t>
  </si>
  <si>
    <t>998725194R00</t>
  </si>
  <si>
    <t>Příplatek zvětš. přesun, zařiz. předměty do 1 km</t>
  </si>
  <si>
    <t>998725199R00</t>
  </si>
  <si>
    <t>Příplatek zvětš. přesun, zařiz. předměty další 1km</t>
  </si>
  <si>
    <t>Součet: : 3,94210</t>
  </si>
  <si>
    <t>732339102R00</t>
  </si>
  <si>
    <t>Montáž nádoby expanzní tlakové 25 l.</t>
  </si>
  <si>
    <t>732429111R00</t>
  </si>
  <si>
    <t>Montáž čerpadel oběhových spirálních, DN 25</t>
  </si>
  <si>
    <t>734421160R00</t>
  </si>
  <si>
    <t>Tlakoměr deformační 0-10 MPa č. 03322, D 100</t>
  </si>
  <si>
    <t>904      R01</t>
  </si>
  <si>
    <t>Hzs-zkousky v ramci montaz.praci, Komplexni vyzkouseni</t>
  </si>
  <si>
    <t>h</t>
  </si>
  <si>
    <t>Prav.M</t>
  </si>
  <si>
    <t>HZS</t>
  </si>
  <si>
    <t>POL10_</t>
  </si>
  <si>
    <t>1028T</t>
  </si>
  <si>
    <t>Čerpadlo cirkulační s inteligentním řízením</t>
  </si>
  <si>
    <t>48466603R</t>
  </si>
  <si>
    <t>Nádoba expanzní vodárenská s vakem DE 18/10</t>
  </si>
  <si>
    <t>RTS 23/ I</t>
  </si>
  <si>
    <t>998732101R00</t>
  </si>
  <si>
    <t>Přesun hmot pro strojovny, výšky do 6 m</t>
  </si>
  <si>
    <t xml:space="preserve">139,141,143,144, : </t>
  </si>
  <si>
    <t>Součet: : 0,01650</t>
  </si>
  <si>
    <t>998732194R00</t>
  </si>
  <si>
    <t>Příplatek zvětšený přesun, strojovny do 1 km</t>
  </si>
  <si>
    <t>998732199R00</t>
  </si>
  <si>
    <t>Příplatek zvětšený přesun, strojovny další 1 km</t>
  </si>
  <si>
    <t>Součet: : 0,16500</t>
  </si>
  <si>
    <t>460490012R00</t>
  </si>
  <si>
    <t>Fólie výstražná z PVC, šířka 33 cm</t>
  </si>
  <si>
    <t>283141494R</t>
  </si>
  <si>
    <t>Fólie výstražná pro kanal. VF-300K š. 300 mm šedá</t>
  </si>
  <si>
    <t>2,9+3,9+1,5</t>
  </si>
  <si>
    <t>979011221R00</t>
  </si>
  <si>
    <t>Svislá doprava suti a vybour. hmot za 1.PP nošením</t>
  </si>
  <si>
    <t xml:space="preserve">Demontážní hmotnosti z položek s pořadovými čísly: : </t>
  </si>
  <si>
    <t xml:space="preserve">24,25,28,29,30,31,51, : </t>
  </si>
  <si>
    <t>Součet: : 1,69172</t>
  </si>
  <si>
    <t>Součet: : 16,91716</t>
  </si>
  <si>
    <t>979990001R00</t>
  </si>
  <si>
    <t>Poplatek za skládku stavební suti</t>
  </si>
  <si>
    <t>974031164R00</t>
  </si>
  <si>
    <t>Vysekání rýh ve zdi cihelné 15 x 15 cm</t>
  </si>
  <si>
    <t>4*3</t>
  </si>
  <si>
    <t>3,14*(0,16*7,5+0,19*5,6)</t>
  </si>
  <si>
    <t>63143061R</t>
  </si>
  <si>
    <t>Pouzdro potrubní  KPS 041 Al 115/25 mm</t>
  </si>
  <si>
    <t>2,7+2,4+2,4</t>
  </si>
  <si>
    <t>63143121R</t>
  </si>
  <si>
    <t>Pouzdro potrubní  KPS 041 Al 115/40 mm</t>
  </si>
  <si>
    <t>1,9+1,8+1,9</t>
  </si>
  <si>
    <t>721176114R00</t>
  </si>
  <si>
    <t>Potrubí HT odpadní svislé D 75 x 1,9 mm</t>
  </si>
  <si>
    <t>1,1</t>
  </si>
  <si>
    <t>721176115R00</t>
  </si>
  <si>
    <t>Potrubí HT odpadní svislé D 110 x 2,7 mm</t>
  </si>
  <si>
    <t>8,4+8,6+8,7</t>
  </si>
  <si>
    <t>721273200RT3</t>
  </si>
  <si>
    <t>Souprava ventilační střešní HL, souprava větrací hlavice PP HL810  DN 100</t>
  </si>
  <si>
    <t>1,1+25,7</t>
  </si>
  <si>
    <t>725319101R00</t>
  </si>
  <si>
    <t>Montáž dřezů jednoduchých</t>
  </si>
  <si>
    <t>55231082R</t>
  </si>
  <si>
    <t>Dřez nerez s odkládací plochou typ 548 Mono 1a</t>
  </si>
  <si>
    <t>722181213RT9</t>
  </si>
  <si>
    <t>Izolace návleková  tl. stěny 13 mm vnitřní průměr 28 mm</t>
  </si>
  <si>
    <t>722181213RU2</t>
  </si>
  <si>
    <t>Izolace návleková  tl. stěny 13 mm vnitřní průměr 35 mm</t>
  </si>
  <si>
    <t>ic001</t>
  </si>
  <si>
    <t>MTž izolačních pouzder s AL</t>
  </si>
  <si>
    <t>631547115R</t>
  </si>
  <si>
    <t>Pouzdro potrubní izolační  - 35/30 mm</t>
  </si>
  <si>
    <t>631547116R</t>
  </si>
  <si>
    <t>Pouzdro potrubní izolační - 42/30 mm</t>
  </si>
  <si>
    <t>998713203R00</t>
  </si>
  <si>
    <t>Přesun hmot pro izolace tepelné, výšky do 24 m</t>
  </si>
  <si>
    <t>904      R02</t>
  </si>
  <si>
    <t>Hzs-zkousky v ramci montaz.praci Topná zkouška</t>
  </si>
  <si>
    <t>909      R00</t>
  </si>
  <si>
    <t>Hzs-nezmeritelne stavebni prace</t>
  </si>
  <si>
    <t>732119193R00</t>
  </si>
  <si>
    <t>Montáž rozdělovačů a sběračů DN 80/125 dl 1m</t>
  </si>
  <si>
    <t>732199100RM1</t>
  </si>
  <si>
    <t>Montáž orientačního štítku včetně dodávky štítku</t>
  </si>
  <si>
    <t>cs01</t>
  </si>
  <si>
    <t>Kombinovaný rozdělovač se sběračem HV80/125, tři okruhy, izolace, konzoly na zeď</t>
  </si>
  <si>
    <t>cs02</t>
  </si>
  <si>
    <t>Anuloid průtok do 7 m3/h, dod+mtž, vč. držáku na zeď a izolace</t>
  </si>
  <si>
    <t>sc03</t>
  </si>
  <si>
    <t>Čerpadlová skupina se směšovačem, kv 6,3, pohon, čerpadlo pož. průtok 2,6 m3/h, výtlak 45 kPa</t>
  </si>
  <si>
    <t>sc04</t>
  </si>
  <si>
    <t>Čerpadlová skupina se směšovačem, kv 6,3, pohon, čerp. pož.průtok 0,9m3/h, výtlak 40 kPa</t>
  </si>
  <si>
    <t>998732201R00</t>
  </si>
  <si>
    <t>733110806R00</t>
  </si>
  <si>
    <t>Demontáž potrubí ocelového závitového do DN 15-32</t>
  </si>
  <si>
    <t>733110808R00</t>
  </si>
  <si>
    <t>Demontáž potrubí ocelového závitového do DN 32-50</t>
  </si>
  <si>
    <t>733163105R00</t>
  </si>
  <si>
    <t>Potrubí z měděných trubek vytápění D 28 x 1,5 mm</t>
  </si>
  <si>
    <t>733163106R00</t>
  </si>
  <si>
    <t>Potrubí z měděných trubek vytápění D 35 x 1,5 mm</t>
  </si>
  <si>
    <t>733163107R00</t>
  </si>
  <si>
    <t>Potrubí z měděných trubek vytápění D 42 x 1,5 mm</t>
  </si>
  <si>
    <t>733190306R00</t>
  </si>
  <si>
    <t>Tlaková zkouška Cu potrubí do D 35</t>
  </si>
  <si>
    <t>733890801R00</t>
  </si>
  <si>
    <t>Přemístění vybouraných hmot - potrubí, H do 6 m</t>
  </si>
  <si>
    <t>cp01</t>
  </si>
  <si>
    <t>Předizolované potrubí - twin 2*50*4,6/175+příslušenství - koncová zátka, st.průchodky vč. přechodových spojek, dod+mtž</t>
  </si>
  <si>
    <t>733RR01</t>
  </si>
  <si>
    <t xml:space="preserve">Napojení na stávající rozvody D+M </t>
  </si>
  <si>
    <t>kpl</t>
  </si>
  <si>
    <t>998733201R00</t>
  </si>
  <si>
    <t>Přesun hmot pro rozvody potrubí, výšky do 6 m</t>
  </si>
  <si>
    <t>734200822R00</t>
  </si>
  <si>
    <t>Demontáž armatur se 2závity do G 1</t>
  </si>
  <si>
    <t>734235125R00</t>
  </si>
  <si>
    <t>Kohout kulový,2xvnitřní záv.  DN 40</t>
  </si>
  <si>
    <t>734295321R00</t>
  </si>
  <si>
    <t>Kohout kul.vypouštěcí,komplet, DN 15</t>
  </si>
  <si>
    <t>734415113R00</t>
  </si>
  <si>
    <t>Teploměr s jímkou D 63 mm,  DN 15</t>
  </si>
  <si>
    <t>998734201R00</t>
  </si>
  <si>
    <t>Přesun hmot pro armatury, výšky do 6 m</t>
  </si>
  <si>
    <t>735111810R00</t>
  </si>
  <si>
    <t>Demontáž těles otopných litinových článkových</t>
  </si>
  <si>
    <t>735191910R00</t>
  </si>
  <si>
    <t>Napuštění vody do otopného systému - bez kotle</t>
  </si>
  <si>
    <t>735494811R00</t>
  </si>
  <si>
    <t>Vypuštění vody z otopných těles</t>
  </si>
  <si>
    <t>735890801R00</t>
  </si>
  <si>
    <t>Přemístění demont. hmot - otop. těles, H do 6 m</t>
  </si>
  <si>
    <t>998735201R00</t>
  </si>
  <si>
    <t>Přesun hmot pro otopná tělesa, výšky do 6 m</t>
  </si>
  <si>
    <t>cpdl01</t>
  </si>
  <si>
    <t>Podlahové vytápění na systémovou desku s izolací tl. 30 mm, potrubí PE-Xa 16x2</t>
  </si>
  <si>
    <t>cpdl04</t>
  </si>
  <si>
    <t>Modulární plastový rozdělovač, s průtokoměry, 11 okruhů, skříň pod omítku+mtž</t>
  </si>
  <si>
    <t>cpdl05</t>
  </si>
  <si>
    <t>Modulární plastový rozdělovač, s průtokoměry, 13 okruhů, skříň pod omítku+mtž</t>
  </si>
  <si>
    <t>cpdl06</t>
  </si>
  <si>
    <t>Řídící jednotka X-245 + regulátor R-208</t>
  </si>
  <si>
    <t>cpdl07</t>
  </si>
  <si>
    <t>Řídící jednotka X-245</t>
  </si>
  <si>
    <t>cpdl08</t>
  </si>
  <si>
    <t>Rozšiřující modul M-242</t>
  </si>
  <si>
    <t>cpdl09</t>
  </si>
  <si>
    <t>Termopohon, 24V</t>
  </si>
  <si>
    <t>cpdl10</t>
  </si>
  <si>
    <t>Dgitální termostat T146 Bus, drátový</t>
  </si>
  <si>
    <t>998736201R00</t>
  </si>
  <si>
    <t>Přesun hmot pro podlahové vytápění, výšky do 6 m</t>
  </si>
  <si>
    <t>CXKH-R-J5X4</t>
  </si>
  <si>
    <t>KABEL CXKH-R-J 5x4 B2s1d0</t>
  </si>
  <si>
    <t>M</t>
  </si>
  <si>
    <t>CSKH-V180-O-PH1</t>
  </si>
  <si>
    <t>KABEL CSKH-V180-PH120-O 3x1,5</t>
  </si>
  <si>
    <t>CXKH-R-J+5X2,5</t>
  </si>
  <si>
    <t>KABEL CXKH-R-J+ 5x2,5 B2s1d0  (ZEMNI)</t>
  </si>
  <si>
    <t>CXKH-R-J3X4</t>
  </si>
  <si>
    <t>KABEL CXKH-R-J 3X4 B2s1d0</t>
  </si>
  <si>
    <t>CXKH-R-J5X2,5</t>
  </si>
  <si>
    <t>KABEL CXKH-R-J 5x2,5 B2s1d0</t>
  </si>
  <si>
    <t>CXKHRJ1X25</t>
  </si>
  <si>
    <t>KABEL CXKH-R-J 1X25 ZZL B2s1d0</t>
  </si>
  <si>
    <t>CXKH-R-J+1X10</t>
  </si>
  <si>
    <t>KABEL CXKH-R-J+ 1X10 ZZL B2s1d0</t>
  </si>
  <si>
    <t>CXKHRJ1X10</t>
  </si>
  <si>
    <t>KABEL CXKH-R-J 1X10 ZZL B2s1d0</t>
  </si>
  <si>
    <t>CXKHRJ4X70</t>
  </si>
  <si>
    <t>KABEL CXKH-R-J 4x70  B2s1d0</t>
  </si>
  <si>
    <t>CXKH-R-J1X6</t>
  </si>
  <si>
    <t>KABEL CXKH-R-J 1X6 ZZL B2s1d0</t>
  </si>
  <si>
    <t>SXKD-6-FTP-LSOH</t>
  </si>
  <si>
    <t>KABEL 4x2xAWG23 FTP cat.6  LSOH</t>
  </si>
  <si>
    <t>FOLIE330MM</t>
  </si>
  <si>
    <t>FOLIE VYSTRAZNA CEZ 330MM 250</t>
  </si>
  <si>
    <t>CXKH-R-J3X2,5</t>
  </si>
  <si>
    <t>KABEL CXKH-R-J 3x2,5 B2s1d0</t>
  </si>
  <si>
    <t>CXKH-R-J3X1,5</t>
  </si>
  <si>
    <t>KABEL CXKH-R-J 3x1,5 B2s1d0</t>
  </si>
  <si>
    <t>Pol__0015</t>
  </si>
  <si>
    <t>Kabelový rozvod MaR</t>
  </si>
  <si>
    <t>soub</t>
  </si>
  <si>
    <t>AYKY-J3X240+120</t>
  </si>
  <si>
    <t>KABEL AYKY-J 3x240+120   KS</t>
  </si>
  <si>
    <t>CXKHRJ5X10</t>
  </si>
  <si>
    <t>KABEL CXKH-R-J 5x10 B2s1d0</t>
  </si>
  <si>
    <t>CXKH-R-O3X1,5</t>
  </si>
  <si>
    <t>KABEL CXKH-R-O 3x1,5 B2s1d0</t>
  </si>
  <si>
    <t>CXKH-R-J5X1,5</t>
  </si>
  <si>
    <t>KABEL CXKH-R-J 5x1,5 B2s1d0</t>
  </si>
  <si>
    <t>CXKH-R-J+3X2,5</t>
  </si>
  <si>
    <t>KABEL CXKH-R-J+ 3x2,5 B2s1d0 (ZEMNI)</t>
  </si>
  <si>
    <t>CXKHRJ5X25</t>
  </si>
  <si>
    <t>KABEL CXKH-R-J 5x25 B2s1d0</t>
  </si>
  <si>
    <t>E000000684780</t>
  </si>
  <si>
    <t>KONCOVKA KAB. FMKZ4+ 16- 50</t>
  </si>
  <si>
    <t>KS</t>
  </si>
  <si>
    <t>I142708</t>
  </si>
  <si>
    <t>PASEK CU 15X500MM K ZSA16</t>
  </si>
  <si>
    <t>273-104</t>
  </si>
  <si>
    <t>SVORKA KRABICOVA 3X1-2,5MM</t>
  </si>
  <si>
    <t>25X8ALU-F</t>
  </si>
  <si>
    <t>OKO KABELOVE 25X8 ALU-F</t>
  </si>
  <si>
    <t>E000000684900</t>
  </si>
  <si>
    <t>KONCOVKA KAB. FMKZ4+ 185-240</t>
  </si>
  <si>
    <t>E000000684820</t>
  </si>
  <si>
    <t>KONCOVKA KAB. FMKZ4+ 70- 95</t>
  </si>
  <si>
    <t>70X10KU-L</t>
  </si>
  <si>
    <t>OKO KABELOVE 70X10 KU-L</t>
  </si>
  <si>
    <t>240X12ALU-F</t>
  </si>
  <si>
    <t>OKO KABELOVE 240x12 ALU-F</t>
  </si>
  <si>
    <t>120X10ALU-F</t>
  </si>
  <si>
    <t>OKO KABELOVE 120X10 ALU-F</t>
  </si>
  <si>
    <t>I131307</t>
  </si>
  <si>
    <t>SVORKA ZEMNICI BECOV  ZSA16</t>
  </si>
  <si>
    <t>25X10KU-L</t>
  </si>
  <si>
    <t>OKO KABELOVE 25X10 KU-L</t>
  </si>
  <si>
    <t>10X10KU-L</t>
  </si>
  <si>
    <t>OKO KABELOVE 10X10 KU-L</t>
  </si>
  <si>
    <t>6X8KU-L</t>
  </si>
  <si>
    <t>OKO KABELOVE 6X8 KU-L</t>
  </si>
  <si>
    <t>SN</t>
  </si>
  <si>
    <t>SADA NIVELACNI  4KS</t>
  </si>
  <si>
    <t>PP80/3</t>
  </si>
  <si>
    <t>PODLOZKA PRISTROJOVA PP80/3</t>
  </si>
  <si>
    <t>KUP80</t>
  </si>
  <si>
    <t>KRABICE PODLAHOVA UNIVERZALNI</t>
  </si>
  <si>
    <t>KPP80</t>
  </si>
  <si>
    <t>KRABICE PRISTROJOVA PODLAHOVA</t>
  </si>
  <si>
    <t>KOPOBOX80</t>
  </si>
  <si>
    <t>RAM PODLAHOVE KRABICE</t>
  </si>
  <si>
    <t>6716EZNCRPO</t>
  </si>
  <si>
    <t>PRICHYTKA KABELOVA 6716E ZNCRPO</t>
  </si>
  <si>
    <t>SB63X35ZNCR</t>
  </si>
  <si>
    <t>SROUB DO BETONU SB6,3X35ZNCR</t>
  </si>
  <si>
    <t>1425</t>
  </si>
  <si>
    <t>TRUBKA M-FLEX 320N 1425</t>
  </si>
  <si>
    <t>1420</t>
  </si>
  <si>
    <t>TRUBKA M-FLEX 320N 1420</t>
  </si>
  <si>
    <t>KU68-1902</t>
  </si>
  <si>
    <t>KRABICE UNIVERZALNI 1902 KU 68</t>
  </si>
  <si>
    <t>KF09075</t>
  </si>
  <si>
    <t>TRUBKA ZEMNI DN75</t>
  </si>
  <si>
    <t>LHD40X40HD</t>
  </si>
  <si>
    <t>ZLAB KABELOVY LHD 40X40 2M</t>
  </si>
  <si>
    <t>KU68-1901</t>
  </si>
  <si>
    <t>KRABICE UNIVERZALNI 1901 KU 68</t>
  </si>
  <si>
    <t>KF09110</t>
  </si>
  <si>
    <t>TRUBKA K-FLEX 110</t>
  </si>
  <si>
    <t>3054</t>
  </si>
  <si>
    <t>PRICHYTKA KABEL.SVAZKU SH 30</t>
  </si>
  <si>
    <t>KPR68</t>
  </si>
  <si>
    <t>KRABICE PRISTROJOVA KPR 68</t>
  </si>
  <si>
    <t>HMOZDINKA8/100M</t>
  </si>
  <si>
    <t>HMOZDINKA 8/100MMZATLOUK. NH</t>
  </si>
  <si>
    <t>V68</t>
  </si>
  <si>
    <t>VICKO KRABICE V68 NA SROUBKY</t>
  </si>
  <si>
    <t>VLZ000110</t>
  </si>
  <si>
    <t>Betonová směs C25/30</t>
  </si>
  <si>
    <t>VLZ000040</t>
  </si>
  <si>
    <t>Obalovaná drť 6cm</t>
  </si>
  <si>
    <t>VLZ000010</t>
  </si>
  <si>
    <t>Písek kopaný</t>
  </si>
  <si>
    <t>CZ-275A</t>
  </si>
  <si>
    <t>SVODIC CZ-275A</t>
  </si>
  <si>
    <t>E000008180780</t>
  </si>
  <si>
    <t>Akustické orientační majáčky OZM (zařízení pro nedoslýchavé/neslyšící).</t>
  </si>
  <si>
    <t>SLZ01Y</t>
  </si>
  <si>
    <t>ZDROJ SLZ01Y</t>
  </si>
  <si>
    <t>7241</t>
  </si>
  <si>
    <t>POJISTKA NOZOVA PN01 160A GG</t>
  </si>
  <si>
    <t>7285</t>
  </si>
  <si>
    <t>POJISTKA NOZOVA PN02 250A GG</t>
  </si>
  <si>
    <t>8,59519E+12</t>
  </si>
  <si>
    <t>RELE MULTIFUNKCNI SMR-T SUPER</t>
  </si>
  <si>
    <t>FEH1001</t>
  </si>
  <si>
    <t>MODUL KONTROLNI S TLACITKEM</t>
  </si>
  <si>
    <t>FAP2001</t>
  </si>
  <si>
    <t>TLACITKO SIGNALNI</t>
  </si>
  <si>
    <t>5519A-A02357B</t>
  </si>
  <si>
    <t>ZASUVKA 1NAS. BEZS. S CLON. TA</t>
  </si>
  <si>
    <t>FEH2001</t>
  </si>
  <si>
    <t>MODUL KONTROLNI S ALARMEM    *</t>
  </si>
  <si>
    <t>FAP3002</t>
  </si>
  <si>
    <t>SPINAC C.1/0 TAHOVE ALP.BILA *</t>
  </si>
  <si>
    <t>5599A-A02357B</t>
  </si>
  <si>
    <t>ZASUVKA BILA S PREP.OCHRANOU</t>
  </si>
  <si>
    <t>FLM1000</t>
  </si>
  <si>
    <t>TRANSFORMATOR                *</t>
  </si>
  <si>
    <t>3558A06940B</t>
  </si>
  <si>
    <t>SPINAC C.6 BILA IP44        TA</t>
  </si>
  <si>
    <t>3559-A88345</t>
  </si>
  <si>
    <t>PRISTROJ SPIN.1/0+1/0 ZALUZIE</t>
  </si>
  <si>
    <t>1725-0-1494</t>
  </si>
  <si>
    <t>RAMECEK 1NAS.PRO KANAL.ROZ. RE</t>
  </si>
  <si>
    <t>3901A-B10B</t>
  </si>
  <si>
    <t>RAMECEK 1NASOBNY BILA       TA</t>
  </si>
  <si>
    <t>3559-A01345</t>
  </si>
  <si>
    <t>SPINAC C.1 BEZSROUBOVY</t>
  </si>
  <si>
    <t>3558A-A662B</t>
  </si>
  <si>
    <t>KOLEBKA ZALUZIE BILA</t>
  </si>
  <si>
    <t>3558A-A651B</t>
  </si>
  <si>
    <t>KOLEBKA JEDNOD. BILA        TA</t>
  </si>
  <si>
    <t>3558A-A652B</t>
  </si>
  <si>
    <t>KOLEBKA DELENA  BILA        TA</t>
  </si>
  <si>
    <t>3559-A91345</t>
  </si>
  <si>
    <t>SPINAC C.1/0SO BEZSROUBOVY</t>
  </si>
  <si>
    <t>3938A-A106B</t>
  </si>
  <si>
    <t>ROZVODKA BILA</t>
  </si>
  <si>
    <t>3559-A07345</t>
  </si>
  <si>
    <t>SPINAC C.7 BEZSROUBOVY</t>
  </si>
  <si>
    <t>3559-A05345</t>
  </si>
  <si>
    <t>SPINAC C.5 BEZSROUBOVY</t>
  </si>
  <si>
    <t>3559-A06345</t>
  </si>
  <si>
    <t>SPINAC C.6 BEZSROUBOVY</t>
  </si>
  <si>
    <t>3299UA00006</t>
  </si>
  <si>
    <t>Přístroj spínací pro snímače pohybu - relé</t>
  </si>
  <si>
    <t>3299A-A02180 B</t>
  </si>
  <si>
    <t>Snímač spínače automatického (rovina, úhel 180°)</t>
  </si>
  <si>
    <t>SS200/NVE1P-C</t>
  </si>
  <si>
    <t>SKRIN PRIPOJ.SS200/NVE1P-C</t>
  </si>
  <si>
    <t>SS100/NKE</t>
  </si>
  <si>
    <t>SKRIN SS100/NKE8P PLAST EP2</t>
  </si>
  <si>
    <t>E000000000019</t>
  </si>
  <si>
    <t>Rozváděč RMS1 dle PD D.1.4.5-13</t>
  </si>
  <si>
    <t>GW42201</t>
  </si>
  <si>
    <t>SKRIN NOUZ.VYP. 1NA+1NC IP55</t>
  </si>
  <si>
    <t>OZN/ETE/3W/C/1/</t>
  </si>
  <si>
    <t>Typ svítidla N1 - svítidlo nouzové LED přisazené 1x3W, 410lm, 1hod, IP65, autotest, svítící při výpadku, včetně baterie Ni-Cd 3,6V, korpus plastový, barvy bílé, polykarbonátový kryt, rozměry 332 x</t>
  </si>
  <si>
    <t>SK3000XM4ND/B</t>
  </si>
  <si>
    <t>Typ svítidla F - svítidlo LED přisazené liniové, nestmívatelné, 1x19W, korpus hliník, barvy bílé, opálový kryt, IP40, 2900lm, 4000K, CRI 80-89, extrémní širokozářič &gt;80°, distribuce světla</t>
  </si>
  <si>
    <t>Typ svítidla N3 - svítidlo nouzové LED přisazené s piktogramem nad hasícími prostředky 1x3W, 410lm, 1hod, IP65, autotest, svítící při výpadku, včetně baterie Ni-Cd 3,6V, korpus plastový, barvy bílé,</t>
  </si>
  <si>
    <t>POL12_0</t>
  </si>
  <si>
    <t>Typ svítidla N2 - svítidlo nouzové LED přisazené s piktogramem 1x3W, 410lm, 1hod, IP65, autotest, svítící při výpadku, včetně baterie Ni-Cd 3,6V, korpus plastový, barvy bílé, polykarbonátový kryt,</t>
  </si>
  <si>
    <t>53923</t>
  </si>
  <si>
    <t>Typ svítidla B - svítidlo LED přisazené liniové, nestmívatelné, 1x33W, bílý ocelový korpus, opálový polykarbonátový kryt, IP54, IK10, 3400lm, 4000K, CRI &gt;80, rozměry 400 x 400 x 76 mm</t>
  </si>
  <si>
    <t>LLL4000RM2KV4ND</t>
  </si>
  <si>
    <t>Typ svítidla A - svítidlo LED přisazené liniové, nestmívatelné, 1x37W, zdroj 350 mA, bílý ocelový korpus, lesklá mřížka, opálový kryt, IP20, 3950lm, 4000K, CRI 90-100, širokozářič 41-80°, symetrická</t>
  </si>
  <si>
    <t>34341/11/P0</t>
  </si>
  <si>
    <t>Typ svítidla D - svítidlo LED přisazené liniové, nestmívatelné, 1x9W, korpus ocelový, barvy chromové , opálový kryt, IP44, třída ochrany II, 1000lm, rozměry 360 x 95 x 37 mm</t>
  </si>
  <si>
    <t>Typ svítidla C - svítidlo LED přisazené liniové, nestmívatelné, 1x33W, bílý ocelový korpus, opálový polykarbonátový kryt, IP54, IK10, 3400lm, 4000K, CRI &gt;80, rozměry 400 x 400 x 76 mm</t>
  </si>
  <si>
    <t>VLP000013</t>
  </si>
  <si>
    <t>požární ucpávka nad 1dm2 dle PBŘ EI30</t>
  </si>
  <si>
    <t>VLP000012</t>
  </si>
  <si>
    <t>požární ucpávka do 1dm2 dle PBŘ EI30</t>
  </si>
  <si>
    <t>741000002</t>
  </si>
  <si>
    <t>Přesun hmot (vnitrostaveništní i mimostaveništní dopravu, přesuny hmot všech jednotlivých dílů dilčích rozpočtů)</t>
  </si>
  <si>
    <t>741000003</t>
  </si>
  <si>
    <t>Pomocné práce (vysekání kapes pro kotvicí šrouby vodítek a prostupů pro rozvody a jejich zazdění nebo zabetonování ve zdech nebo stropech; osazení, zazdění nebo zabetonování konzol, podpěr, závěsů,</t>
  </si>
  <si>
    <t>741000005</t>
  </si>
  <si>
    <t>Pomocný drobný materiál (drobný spojovací a kotvicí materiál, související doplňkový, podružný a montážní materiál. Součástí jsou veškeré komponenty, upevňovací prvky, podpory apod.)</t>
  </si>
  <si>
    <t>746214160</t>
  </si>
  <si>
    <t>Ukončení vodičů kabelov okem 120mm2</t>
  </si>
  <si>
    <t>746214190</t>
  </si>
  <si>
    <t>Ukončení vodičů kabelov okem 240mm2</t>
  </si>
  <si>
    <t>746214110</t>
  </si>
  <si>
    <t>Ukončení vodičů kabelov okem -25mm2</t>
  </si>
  <si>
    <t>746214140</t>
  </si>
  <si>
    <t>Ukončení vodičů kabelov okem 70 mm2</t>
  </si>
  <si>
    <t>746428114</t>
  </si>
  <si>
    <t>Ukonč kabel konc Raych 1kV 502k026</t>
  </si>
  <si>
    <t>747111211</t>
  </si>
  <si>
    <t>Montáž vypínačů nástěn venk 1-1pól</t>
  </si>
  <si>
    <t>746428112</t>
  </si>
  <si>
    <t>Ukonč kabel konc Raych 1kV 502k046</t>
  </si>
  <si>
    <t>746428113</t>
  </si>
  <si>
    <t>Ukonč kabel konc Raych 1kV 502k016</t>
  </si>
  <si>
    <t>745441160</t>
  </si>
  <si>
    <t>Mont kabel Al-1kV pevně sk.1 -4,0kg</t>
  </si>
  <si>
    <t>745904111</t>
  </si>
  <si>
    <t>Příplat za zatahování kabelů-0,75kg</t>
  </si>
  <si>
    <t>744742810</t>
  </si>
  <si>
    <t>Montáž kabel sděl pevně sk.18-0,4kg</t>
  </si>
  <si>
    <t>745431150</t>
  </si>
  <si>
    <t>Mont kabel Al-1kV volně sk.1 -2,5kg</t>
  </si>
  <si>
    <t>745904123</t>
  </si>
  <si>
    <t>Příplatek za zatahování kabelů-24kg</t>
  </si>
  <si>
    <t>746212110</t>
  </si>
  <si>
    <t>Ukončení vodičů na svorkov 2,5 mm2</t>
  </si>
  <si>
    <t>745904112</t>
  </si>
  <si>
    <t>Příplatek za zatahování kabelů-2kg</t>
  </si>
  <si>
    <t>745904116</t>
  </si>
  <si>
    <t>Příplatek za zatahování kabelů-10kg</t>
  </si>
  <si>
    <t>747221320</t>
  </si>
  <si>
    <t>Montáž bleskojistek do 25 kV 10 kA</t>
  </si>
  <si>
    <t>747411300</t>
  </si>
  <si>
    <t>mtz ovladac monp</t>
  </si>
  <si>
    <t>747161240</t>
  </si>
  <si>
    <t>Mont zásuv domov zapušt 2P+Z 2zapoj</t>
  </si>
  <si>
    <t>747219520</t>
  </si>
  <si>
    <t>Montáž pojist patron nožových</t>
  </si>
  <si>
    <t>789942223</t>
  </si>
  <si>
    <t>mtz. požární ucpávky do 1dm2</t>
  </si>
  <si>
    <t>789942224</t>
  </si>
  <si>
    <t>mtz. požární ucpávky nad 1dm2</t>
  </si>
  <si>
    <t>747529500</t>
  </si>
  <si>
    <t>mtz translatoru ul11</t>
  </si>
  <si>
    <t>748122114</t>
  </si>
  <si>
    <t>mtz svit zariv pru str pris 2zdkryt</t>
  </si>
  <si>
    <t>747112211</t>
  </si>
  <si>
    <t>Mont ovlad 1pól zapušt 0/1-tlač vyp</t>
  </si>
  <si>
    <t>747112451</t>
  </si>
  <si>
    <t>Mont přepínač zapuštěn 5A-seriových</t>
  </si>
  <si>
    <t>747112111</t>
  </si>
  <si>
    <t>Montáž vypínačů zapuštěných 1-1pól</t>
  </si>
  <si>
    <t>747112121</t>
  </si>
  <si>
    <t>Montáž vypínačů zapuštěných 2-2pól</t>
  </si>
  <si>
    <t>747131310</t>
  </si>
  <si>
    <t>Mont spínačů s dálk ovlad 1kontakt</t>
  </si>
  <si>
    <t>747131320</t>
  </si>
  <si>
    <t>Mont spínačů s dálk ovlad 2kontakt</t>
  </si>
  <si>
    <t>747112461</t>
  </si>
  <si>
    <t>Mont přepínač zapuštěn 6-střídavých</t>
  </si>
  <si>
    <t>747112471</t>
  </si>
  <si>
    <t>Mont přepínač zapuštěn 7-křížových</t>
  </si>
  <si>
    <t>744441400</t>
  </si>
  <si>
    <t>Mont kabel Cu-1kV pevně sk.1 -1,6kg</t>
  </si>
  <si>
    <t>740999915</t>
  </si>
  <si>
    <t>Geodetické zaměření</t>
  </si>
  <si>
    <t>740999916</t>
  </si>
  <si>
    <t>Vytýčení sítí</t>
  </si>
  <si>
    <t>740999912</t>
  </si>
  <si>
    <t>Oprava proj. dokumentace dle skut.stavu dle vyhl. 499/2006 S</t>
  </si>
  <si>
    <t>740999914</t>
  </si>
  <si>
    <t>Montážní stroje a mechanismy</t>
  </si>
  <si>
    <t>742311330</t>
  </si>
  <si>
    <t>Montáž pilířů skříní PRIS 3,7</t>
  </si>
  <si>
    <t>742811110</t>
  </si>
  <si>
    <t>Montáž svorkovnic řad vodič-2,5 mm2</t>
  </si>
  <si>
    <t>742221140</t>
  </si>
  <si>
    <t>Montáž rozváděč sestav do 500 kg</t>
  </si>
  <si>
    <t>742311320</t>
  </si>
  <si>
    <t>Montáž pilířů skříní PRIS 2,6, ERP</t>
  </si>
  <si>
    <t>740999900</t>
  </si>
  <si>
    <t>Vyhledání obvodů a zajištění beznapěť.stavu</t>
  </si>
  <si>
    <t>740999901</t>
  </si>
  <si>
    <t>Práce na stávající instalaci</t>
  </si>
  <si>
    <t>Pol__0144</t>
  </si>
  <si>
    <t>Pol__0145</t>
  </si>
  <si>
    <t>Úprava stávajícího rozvodu HDV</t>
  </si>
  <si>
    <t>740999907</t>
  </si>
  <si>
    <t>Spolupráce s revizním technikem</t>
  </si>
  <si>
    <t>740999910</t>
  </si>
  <si>
    <t>Zabezpečení pracoviště</t>
  </si>
  <si>
    <t>740999902</t>
  </si>
  <si>
    <t>Zapojení přístrojů a zařízení</t>
  </si>
  <si>
    <t>740999906</t>
  </si>
  <si>
    <t>Revize, zkoušky, dílčí revize</t>
  </si>
  <si>
    <t>743591214</t>
  </si>
  <si>
    <t>Montáž příchytek kabel-p90 mm</t>
  </si>
  <si>
    <t>743622320</t>
  </si>
  <si>
    <t>Mont hromosvod svor potrub Bernard</t>
  </si>
  <si>
    <t>743429120</t>
  </si>
  <si>
    <t>Otevření krabic panc víčkem 2šrouby</t>
  </si>
  <si>
    <t>743591211</t>
  </si>
  <si>
    <t>Montáž příchytek kabel-p40 mm</t>
  </si>
  <si>
    <t>744441200</t>
  </si>
  <si>
    <t>Mont kabel Cu-1kV pevně sk.1 -0,6kg</t>
  </si>
  <si>
    <t>744441300</t>
  </si>
  <si>
    <t>Mont kabel Cu-1kV pevně sk.1 -1,0kg</t>
  </si>
  <si>
    <t>744241110</t>
  </si>
  <si>
    <t>Mont vodičů Cu-1kV pevně sk.1-0,4kg</t>
  </si>
  <si>
    <t>744441100</t>
  </si>
  <si>
    <t>Mont kabel Cu-1kV pevně sk.1 -0,4kg</t>
  </si>
  <si>
    <t>743131218</t>
  </si>
  <si>
    <t>Mont trub ochran PH tuh volně -p110</t>
  </si>
  <si>
    <t>743312120</t>
  </si>
  <si>
    <t>Montáž lišt vkládac s víčkem -40 mm</t>
  </si>
  <si>
    <t>743112115</t>
  </si>
  <si>
    <t>Montáž trub inst PH oheb pevně p23</t>
  </si>
  <si>
    <t>743131213</t>
  </si>
  <si>
    <t>Montáž trub ochran PH tuh volně-p40</t>
  </si>
  <si>
    <t>743412111</t>
  </si>
  <si>
    <t>Montáž krabic přístr zapušť PH kruh</t>
  </si>
  <si>
    <t>743419110</t>
  </si>
  <si>
    <t>Otevření krabic vičkem na závit</t>
  </si>
  <si>
    <t>743341200</t>
  </si>
  <si>
    <t>Montáž krabic podlahových systémů</t>
  </si>
  <si>
    <t>743411111</t>
  </si>
  <si>
    <t>Montáž krabic instal zapušť PH kruh</t>
  </si>
  <si>
    <t>953994320</t>
  </si>
  <si>
    <t>Osaz hmoždinek stropů želbet d.8 mm</t>
  </si>
  <si>
    <t>971031100</t>
  </si>
  <si>
    <t>Bourání otv zdi cih 0,02m2, tl.15cm</t>
  </si>
  <si>
    <t>953993120</t>
  </si>
  <si>
    <t>Osazení hmoždinek stěn cihel d.8 mm</t>
  </si>
  <si>
    <t>916912100</t>
  </si>
  <si>
    <t>Proviz obrubník chodník beton ležat</t>
  </si>
  <si>
    <t>919732400</t>
  </si>
  <si>
    <t>Řezání podkladu živičného hl.20 cm</t>
  </si>
  <si>
    <t>971031300</t>
  </si>
  <si>
    <t>Bourání otv zdi cih 0,02m2, tl.45cm</t>
  </si>
  <si>
    <t>974031110</t>
  </si>
  <si>
    <t>Sekání rýh zdi cih hl.3 cm š.3 cm</t>
  </si>
  <si>
    <t>974031220</t>
  </si>
  <si>
    <t>Sekání rýh zdi cih hl.5 cm š.5 cm</t>
  </si>
  <si>
    <t>973032411</t>
  </si>
  <si>
    <t>Sekání kapes zdi cih.pro rozváděč</t>
  </si>
  <si>
    <t>973031100</t>
  </si>
  <si>
    <t>Sekání kapes zdi cih.krabic 7x7x5</t>
  </si>
  <si>
    <t>565101200</t>
  </si>
  <si>
    <t>Podklad komunikací z kam obal 10 cm</t>
  </si>
  <si>
    <t>131315110</t>
  </si>
  <si>
    <t>Jámy základů skříní přístrojov tř.3</t>
  </si>
  <si>
    <t>132311318</t>
  </si>
  <si>
    <t>Rýhy ručně š.35 cm, hl.80 cm, tř.3</t>
  </si>
  <si>
    <t>113314300</t>
  </si>
  <si>
    <t>Odstranění podkladů ze živice 15 cm</t>
  </si>
  <si>
    <t>113211000</t>
  </si>
  <si>
    <t>Vytrhání obrub ležatých</t>
  </si>
  <si>
    <t>113311300</t>
  </si>
  <si>
    <t>Odstr podkladů z kamen těžen 30 cm</t>
  </si>
  <si>
    <t>171401000</t>
  </si>
  <si>
    <t>Ulož sypaníny do násypu zhut tř.3-4</t>
  </si>
  <si>
    <t>388791210</t>
  </si>
  <si>
    <t>Osaz trub plast do rýhy+obsyp 10 cm</t>
  </si>
  <si>
    <t>451572110</t>
  </si>
  <si>
    <t>Lože pískové tl.10 cm, š.do 65 cm</t>
  </si>
  <si>
    <t>270311200</t>
  </si>
  <si>
    <t>Základové konstrukce z betonu B 10</t>
  </si>
  <si>
    <t>174311318</t>
  </si>
  <si>
    <t>Zásyp rýh ručně š.35cm,hl.80cm,tř.3</t>
  </si>
  <si>
    <t>181111100</t>
  </si>
  <si>
    <t>Provizor úprava terénu se zhut tř.1</t>
  </si>
  <si>
    <t>740999902dem</t>
  </si>
  <si>
    <t>Demontáž stávajících rozvodů, stávající kabeláže, koncových prvků - svítidel, zásuvek, spínačů, rozváděčů, kabelového úložného systému, ochrany před bleskem</t>
  </si>
  <si>
    <t>SXKD-6-FTP-PE</t>
  </si>
  <si>
    <t>KABEL 4x2xAWG23 FTP-PE cat.6</t>
  </si>
  <si>
    <t>SYKFY50X2X0.5</t>
  </si>
  <si>
    <t>KABEL HDMI2.1 15m</t>
  </si>
  <si>
    <t>5014A-B1018</t>
  </si>
  <si>
    <t>MASKA 2-NASOBNA</t>
  </si>
  <si>
    <t>R304373</t>
  </si>
  <si>
    <t>KONEKTOR CAT.6 STINEN.</t>
  </si>
  <si>
    <t>5014A-A100B</t>
  </si>
  <si>
    <t>ZASUVKA DATOVA BILA         TA</t>
  </si>
  <si>
    <t>5014A-A00040 B</t>
  </si>
  <si>
    <t>Kryt zásuvky komunikační přímé (pro HDMI, USB, VGA, USB nabí</t>
  </si>
  <si>
    <t>0230-0-0432</t>
  </si>
  <si>
    <t>Zásuvka komunikační přímá HDMI</t>
  </si>
  <si>
    <t>TRUBKA MONOFLEX 320N 1425</t>
  </si>
  <si>
    <t>1450</t>
  </si>
  <si>
    <t>TRUBKA M-FLEX 320N 1450</t>
  </si>
  <si>
    <t>1440</t>
  </si>
  <si>
    <t>TRUBKA M-FLEX 320N 1440</t>
  </si>
  <si>
    <t>1432</t>
  </si>
  <si>
    <t>TRUBKA M-FLEX 320N 1432</t>
  </si>
  <si>
    <t>KF09040</t>
  </si>
  <si>
    <t>TRUBKA K-FLEX 40</t>
  </si>
  <si>
    <t>KO125</t>
  </si>
  <si>
    <t>KRABICE ODBOCNA KO 125</t>
  </si>
  <si>
    <t>9135310E</t>
  </si>
  <si>
    <t>infopanelem bez tlačítek</t>
  </si>
  <si>
    <t>9137111CKU</t>
  </si>
  <si>
    <t>dveřní modul s integrovanou kamerou s ovládací klávesnicí</t>
  </si>
  <si>
    <t>9137430E</t>
  </si>
  <si>
    <t>čtečku RFID karet</t>
  </si>
  <si>
    <t>ACS0007035</t>
  </si>
  <si>
    <t>Řídící jednotka s vestavným modulem TCP/IP včetně inst. boxu na povrch</t>
  </si>
  <si>
    <t>BEFO 31211</t>
  </si>
  <si>
    <t>Elmag. zámek stav. 12V/170mA inverzní, stavitel. střelka</t>
  </si>
  <si>
    <t>9135362E</t>
  </si>
  <si>
    <t>Instalační krabice se stříškou, 2 moduly 2N</t>
  </si>
  <si>
    <t>DSK000178125</t>
  </si>
  <si>
    <t>19"vyvazovací panel 1U 5x plastová úchytka</t>
  </si>
  <si>
    <t>DSK000178475</t>
  </si>
  <si>
    <t>RAX-MS-X06-X1, Sada nožiček pod stojanové rozvaděče</t>
  </si>
  <si>
    <t>SADA</t>
  </si>
  <si>
    <t>DSK000181280</t>
  </si>
  <si>
    <t>Napájecí panel ACAR 5x 230 V, 50 Hz s přepěťovou ochranou</t>
  </si>
  <si>
    <t>DSK000178040</t>
  </si>
  <si>
    <t>Polička pevná s perforací 1U/550mm, černá</t>
  </si>
  <si>
    <t>DSK000176430</t>
  </si>
  <si>
    <t>Patch Panel 24 port FTP Cat.6 1U</t>
  </si>
  <si>
    <t>DSK000176505</t>
  </si>
  <si>
    <t>Konektor 8p8c FTP s krytkou 5,7mm, CAT.6</t>
  </si>
  <si>
    <t>DSK000177400</t>
  </si>
  <si>
    <t>RMA-42-600/600, 19" datový rozvaděč</t>
  </si>
  <si>
    <t>744741130</t>
  </si>
  <si>
    <t>Montáž kabelů sděl pevně sk.1-1,0kg</t>
  </si>
  <si>
    <t>743419130</t>
  </si>
  <si>
    <t>Otevření krabic vičkem na 4 šrouby</t>
  </si>
  <si>
    <t>747161120</t>
  </si>
  <si>
    <t>Montáž zásuvek domov vestav 2P</t>
  </si>
  <si>
    <t>746411221</t>
  </si>
  <si>
    <t>Ukončení kabelů zaklop letov 10x1,5</t>
  </si>
  <si>
    <t>743411121</t>
  </si>
  <si>
    <t>Montáž krabic instal zapušť PH 4hr</t>
  </si>
  <si>
    <t>743112117</t>
  </si>
  <si>
    <t>Montáž trub inst PH oheb pevně p36</t>
  </si>
  <si>
    <t>743112119</t>
  </si>
  <si>
    <t>Montáž trub inst PH oheb pevně p48</t>
  </si>
  <si>
    <t>971041300</t>
  </si>
  <si>
    <t>Bourání otv zdi bet 0,02m2, tl.45cm</t>
  </si>
  <si>
    <t>971041100</t>
  </si>
  <si>
    <t>Bourání otv zdi bet 0,02m2, tl.15cm</t>
  </si>
  <si>
    <t>973031300</t>
  </si>
  <si>
    <t>Sekání kapes zdi cih.krabic15x15x10</t>
  </si>
  <si>
    <t>MS000961</t>
  </si>
  <si>
    <t>Montáž soklu pod rozvaděč</t>
  </si>
  <si>
    <t>MS000999</t>
  </si>
  <si>
    <t>Uzemnění datového rozvaděče</t>
  </si>
  <si>
    <t>MS000861</t>
  </si>
  <si>
    <t>Upevnění zařízení k vedení vodičů</t>
  </si>
  <si>
    <t>MS000881</t>
  </si>
  <si>
    <t>Upevnění police do rozvaděče</t>
  </si>
  <si>
    <t>MS001001</t>
  </si>
  <si>
    <t>Upevnění bloku napájení   230V</t>
  </si>
  <si>
    <t>MS001041</t>
  </si>
  <si>
    <t>Zhotovení štítku na  panel</t>
  </si>
  <si>
    <t>MS001211</t>
  </si>
  <si>
    <t>Měření RJ 45 UTP, FTP</t>
  </si>
  <si>
    <t>MS001021</t>
  </si>
  <si>
    <t>zhotovení kabelového štítku</t>
  </si>
  <si>
    <t>MS001031</t>
  </si>
  <si>
    <t>Zhotovení štítku na výstupní modul</t>
  </si>
  <si>
    <t>MS000841</t>
  </si>
  <si>
    <t>Instalace panelu 1 - 2 U včetně upevnění modulů</t>
  </si>
  <si>
    <t>220 320321</t>
  </si>
  <si>
    <t>Montáž tabla do zdi TZN1(9 tlač.,elektr.vrátný)</t>
  </si>
  <si>
    <t>220 731022</t>
  </si>
  <si>
    <t>Montáž kamery v krytu</t>
  </si>
  <si>
    <t>Pol__0094</t>
  </si>
  <si>
    <t>mtz.software ACS pro 100 vstupů/10000 karet nebo čipů na 10 zařízení PC, mobil,</t>
  </si>
  <si>
    <t>Pol__0095</t>
  </si>
  <si>
    <t>Software ACS pro 100 vstupů/10000 karet nebo či na 10 zařízení PC, mobil, tablet</t>
  </si>
  <si>
    <t>743414121</t>
  </si>
  <si>
    <t>Montáž rozvodek zapuštěných PH KR</t>
  </si>
  <si>
    <t>MS000731</t>
  </si>
  <si>
    <t>ukončení kab. 4páry FTP na bloku cat.6</t>
  </si>
  <si>
    <t>MS000821</t>
  </si>
  <si>
    <t>Montáž rozvaděče skříňového</t>
  </si>
  <si>
    <t>MS000531</t>
  </si>
  <si>
    <t>Ukončení konektor RJ45 samec - plug</t>
  </si>
  <si>
    <t>MS000681</t>
  </si>
  <si>
    <t>zásuvka s modulem Cat.6 - 2x RJ45  FTP</t>
  </si>
  <si>
    <t>131201110R00</t>
  </si>
  <si>
    <t>Hloubení nezapaž. jam hor.3 do 50 m3, STROJNĚ</t>
  </si>
  <si>
    <t>pro VZT a TČ : 6,0*1,5*0,40</t>
  </si>
  <si>
    <t>131201119R00</t>
  </si>
  <si>
    <t>Příplatek za lepivost - hloubení nezap.jam v hor.3</t>
  </si>
  <si>
    <t>původní schodiště : 4,55*1,3*1,8</t>
  </si>
  <si>
    <t>271531113R00</t>
  </si>
  <si>
    <t>Polštář základu z kameniva hr. drceného 16-32 mm</t>
  </si>
  <si>
    <t>pro VZT a TČ : 6,0*1,5*0,30</t>
  </si>
  <si>
    <t>273321611R00</t>
  </si>
  <si>
    <t>Železobeton základových desek C 30/37</t>
  </si>
  <si>
    <t>pro VZT a TČ : 6,0*1,5*0,20</t>
  </si>
  <si>
    <t>631316231R00</t>
  </si>
  <si>
    <t>Hlazení betonových mazanin, strojně</t>
  </si>
  <si>
    <t>pro VZT a TČ : 6,0*1,5</t>
  </si>
  <si>
    <t>631319291R00</t>
  </si>
  <si>
    <t>Úprava (zdrsnění) čerstvého betonového povrchu  kartáčem</t>
  </si>
  <si>
    <t>pro VZT a TČ : 6,0*1,5*2*7,99*1,1/1000</t>
  </si>
  <si>
    <t>564861111R00</t>
  </si>
  <si>
    <t>Podklad ze štěrkodrti po zhutnění tloušťky 20 cm</t>
  </si>
  <si>
    <t>původní schodiště : 4,55*1,3</t>
  </si>
  <si>
    <t>596811111RT4</t>
  </si>
  <si>
    <t>Kladení dlaždic kom.pro pěší, lože z kameniva těž., včetně dlaždic betonových 50/50/6 cm</t>
  </si>
  <si>
    <t>998223011R00</t>
  </si>
  <si>
    <t>Přesun hmot, pozemní komunikace</t>
  </si>
  <si>
    <t>005124010R</t>
  </si>
  <si>
    <t>Koordinační činnost</t>
  </si>
  <si>
    <t>Soubor</t>
  </si>
  <si>
    <t>005121010R</t>
  </si>
  <si>
    <t>Vybudování zařízení staveniště</t>
  </si>
  <si>
    <t>VRN</t>
  </si>
  <si>
    <t>POL99_8</t>
  </si>
  <si>
    <t>005121020R</t>
  </si>
  <si>
    <t xml:space="preserve">Provoz zařízení staveniště </t>
  </si>
  <si>
    <t>005121030R</t>
  </si>
  <si>
    <t>Odstranění zařízení staveniště</t>
  </si>
  <si>
    <t>0041110109R</t>
  </si>
  <si>
    <t xml:space="preserve">Statický posudek na základě vyhotovených sond </t>
  </si>
  <si>
    <t>004111010R</t>
  </si>
  <si>
    <t>Průzkumné práce, sondy do konstrukcí - povinně</t>
  </si>
  <si>
    <t>005211040R</t>
  </si>
  <si>
    <t xml:space="preserve">Užívání veřejných ploch a prostranství  </t>
  </si>
  <si>
    <t>005231010R</t>
  </si>
  <si>
    <t>005231030R</t>
  </si>
  <si>
    <t xml:space="preserve">Zkušební provoz </t>
  </si>
  <si>
    <t>005241010R</t>
  </si>
  <si>
    <t xml:space="preserve">Dokumentace skutečného provedení </t>
  </si>
  <si>
    <t>0051230109R</t>
  </si>
  <si>
    <t xml:space="preserve">Příplatek za ztížené staveništní podmínky </t>
  </si>
  <si>
    <t>ON_R01</t>
  </si>
  <si>
    <t>Oprava poškozených konstrukcí při realizaci …. povinně 1% z ZRN</t>
  </si>
  <si>
    <t>ON_R02</t>
  </si>
  <si>
    <t>Sanace – statické zajištění stávajících konstrukcí … povinně 1% z ZRN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</si>
</sst>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11"/>
      <color indexed="81"/>
      <name val="Tahoma"/>
      <family val="2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9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vertical="center" wrapText="1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164" fontId="7" fillId="0" borderId="35" xfId="0" applyNumberFormat="1" applyFont="1" applyBorder="1" applyAlignment="1">
      <alignment vertical="center"/>
    </xf>
    <xf numFmtId="164" fontId="7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0" fontId="17" fillId="0" borderId="0" xfId="0" applyFont="1" applyBorder="1" applyAlignment="1">
      <alignment horizontal="center" vertical="top" shrinkToFit="1"/>
    </xf>
    <xf numFmtId="165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4" fontId="17" fillId="4" borderId="0" xfId="0" applyNumberFormat="1" applyFont="1" applyFill="1" applyBorder="1" applyAlignment="1" applyProtection="1">
      <alignment vertical="top" shrinkToFit="1"/>
      <protection locked="0"/>
    </xf>
    <xf numFmtId="165" fontId="18" fillId="0" borderId="0" xfId="0" applyNumberFormat="1" applyFont="1" applyBorder="1" applyAlignment="1">
      <alignment horizontal="center" vertical="top" wrapText="1" shrinkToFit="1"/>
    </xf>
    <xf numFmtId="165" fontId="18" fillId="0" borderId="0" xfId="0" applyNumberFormat="1" applyFont="1" applyBorder="1" applyAlignment="1">
      <alignment vertical="top" wrapText="1" shrinkToFit="1"/>
    </xf>
    <xf numFmtId="165" fontId="8" fillId="3" borderId="0" xfId="0" applyNumberFormat="1" applyFont="1" applyFill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5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3" xfId="0" applyNumberFormat="1" applyFont="1" applyBorder="1" applyAlignment="1">
      <alignment vertical="top" shrinkToFit="1"/>
    </xf>
    <xf numFmtId="0" fontId="17" fillId="0" borderId="44" xfId="0" applyFont="1" applyBorder="1" applyAlignment="1">
      <alignment vertical="top"/>
    </xf>
    <xf numFmtId="49" fontId="17" fillId="0" borderId="45" xfId="0" applyNumberFormat="1" applyFont="1" applyBorder="1" applyAlignment="1">
      <alignment vertical="top"/>
    </xf>
    <xf numFmtId="0" fontId="17" fillId="0" borderId="45" xfId="0" applyFont="1" applyBorder="1" applyAlignment="1">
      <alignment horizontal="center" vertical="top" shrinkToFit="1"/>
    </xf>
    <xf numFmtId="165" fontId="17" fillId="0" borderId="45" xfId="0" applyNumberFormat="1" applyFont="1" applyBorder="1" applyAlignment="1">
      <alignment vertical="top" shrinkToFit="1"/>
    </xf>
    <xf numFmtId="4" fontId="17" fillId="4" borderId="45" xfId="0" applyNumberFormat="1" applyFont="1" applyFill="1" applyBorder="1" applyAlignment="1" applyProtection="1">
      <alignment vertical="top" shrinkToFit="1"/>
      <protection locked="0"/>
    </xf>
    <xf numFmtId="4" fontId="17" fillId="0" borderId="46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165" fontId="18" fillId="0" borderId="0" xfId="0" quotePrefix="1" applyNumberFormat="1" applyFont="1" applyBorder="1" applyAlignment="1">
      <alignment horizontal="left" vertical="top" wrapText="1"/>
    </xf>
    <xf numFmtId="49" fontId="17" fillId="0" borderId="45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  <xf numFmtId="165" fontId="17" fillId="4" borderId="0" xfId="0" applyNumberFormat="1" applyFont="1" applyFill="1" applyBorder="1" applyAlignment="1" applyProtection="1">
      <alignment vertical="top" shrinkToFit="1"/>
      <protection locked="0"/>
    </xf>
    <xf numFmtId="49" fontId="17" fillId="0" borderId="0" xfId="0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76" t="s">
        <v>41</v>
      </c>
      <c r="B2" s="76"/>
      <c r="C2" s="76"/>
      <c r="D2" s="76"/>
      <c r="E2" s="76"/>
      <c r="F2" s="76"/>
      <c r="G2" s="7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154"/>
  <sheetViews>
    <sheetView showGridLines="0" tabSelected="1" topLeftCell="B25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77" t="s">
        <v>4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1" t="s">
        <v>24</v>
      </c>
      <c r="C2" s="112"/>
      <c r="D2" s="113" t="s">
        <v>43</v>
      </c>
      <c r="E2" s="114" t="s">
        <v>44</v>
      </c>
      <c r="F2" s="115"/>
      <c r="G2" s="115"/>
      <c r="H2" s="115"/>
      <c r="I2" s="115"/>
      <c r="J2" s="116"/>
      <c r="O2" s="1"/>
    </row>
    <row r="3" spans="1:15" ht="27" hidden="1" customHeight="1" x14ac:dyDescent="0.2">
      <c r="A3" s="2"/>
      <c r="B3" s="117"/>
      <c r="C3" s="112"/>
      <c r="D3" s="118"/>
      <c r="E3" s="119"/>
      <c r="F3" s="120"/>
      <c r="G3" s="120"/>
      <c r="H3" s="120"/>
      <c r="I3" s="120"/>
      <c r="J3" s="121"/>
    </row>
    <row r="4" spans="1:15" ht="23.25" customHeight="1" x14ac:dyDescent="0.2">
      <c r="A4" s="2"/>
      <c r="B4" s="122"/>
      <c r="C4" s="123"/>
      <c r="D4" s="124"/>
      <c r="E4" s="125"/>
      <c r="F4" s="125"/>
      <c r="G4" s="125"/>
      <c r="H4" s="125"/>
      <c r="I4" s="125"/>
      <c r="J4" s="126"/>
    </row>
    <row r="5" spans="1:15" ht="24" customHeight="1" x14ac:dyDescent="0.2">
      <c r="A5" s="2"/>
      <c r="B5" s="31" t="s">
        <v>23</v>
      </c>
      <c r="D5" s="92"/>
      <c r="E5" s="93"/>
      <c r="F5" s="93"/>
      <c r="G5" s="93"/>
      <c r="H5" s="18" t="s">
        <v>42</v>
      </c>
      <c r="I5" s="22"/>
      <c r="J5" s="8"/>
    </row>
    <row r="6" spans="1:15" ht="15.75" customHeight="1" x14ac:dyDescent="0.2">
      <c r="A6" s="2"/>
      <c r="B6" s="28"/>
      <c r="C6" s="55"/>
      <c r="D6" s="86"/>
      <c r="E6" s="94"/>
      <c r="F6" s="94"/>
      <c r="G6" s="94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127"/>
      <c r="E11" s="127"/>
      <c r="F11" s="127"/>
      <c r="G11" s="127"/>
      <c r="H11" s="18" t="s">
        <v>42</v>
      </c>
      <c r="I11" s="132"/>
      <c r="J11" s="8"/>
    </row>
    <row r="12" spans="1:15" ht="15.75" customHeight="1" x14ac:dyDescent="0.2">
      <c r="A12" s="2"/>
      <c r="B12" s="28"/>
      <c r="C12" s="55"/>
      <c r="D12" s="128"/>
      <c r="E12" s="128"/>
      <c r="F12" s="128"/>
      <c r="G12" s="128"/>
      <c r="H12" s="18" t="s">
        <v>36</v>
      </c>
      <c r="I12" s="132"/>
      <c r="J12" s="8"/>
    </row>
    <row r="13" spans="1:15" ht="15.75" customHeight="1" x14ac:dyDescent="0.2">
      <c r="A13" s="2"/>
      <c r="B13" s="29"/>
      <c r="C13" s="56"/>
      <c r="D13" s="131"/>
      <c r="E13" s="129"/>
      <c r="F13" s="130"/>
      <c r="G13" s="130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87"/>
      <c r="F15" s="87"/>
      <c r="G15" s="88"/>
      <c r="H15" s="88"/>
      <c r="I15" s="88" t="s">
        <v>31</v>
      </c>
      <c r="J15" s="89"/>
    </row>
    <row r="16" spans="1:15" ht="23.25" customHeight="1" x14ac:dyDescent="0.2">
      <c r="A16" s="194" t="s">
        <v>26</v>
      </c>
      <c r="B16" s="38" t="s">
        <v>26</v>
      </c>
      <c r="C16" s="62"/>
      <c r="D16" s="63"/>
      <c r="E16" s="83"/>
      <c r="F16" s="84"/>
      <c r="G16" s="83"/>
      <c r="H16" s="84"/>
      <c r="I16" s="83">
        <f>SUMIF(F76:F150,A16,I76:I150)+SUMIF(F76:F150,"PSU",I76:I150)</f>
        <v>0</v>
      </c>
      <c r="J16" s="85"/>
    </row>
    <row r="17" spans="1:10" ht="23.25" customHeight="1" x14ac:dyDescent="0.2">
      <c r="A17" s="194" t="s">
        <v>27</v>
      </c>
      <c r="B17" s="38" t="s">
        <v>27</v>
      </c>
      <c r="C17" s="62"/>
      <c r="D17" s="63"/>
      <c r="E17" s="83"/>
      <c r="F17" s="84"/>
      <c r="G17" s="83"/>
      <c r="H17" s="84"/>
      <c r="I17" s="83">
        <f>SUMIF(F76:F150,A17,I76:I150)</f>
        <v>0</v>
      </c>
      <c r="J17" s="85"/>
    </row>
    <row r="18" spans="1:10" ht="23.25" customHeight="1" x14ac:dyDescent="0.2">
      <c r="A18" s="194" t="s">
        <v>28</v>
      </c>
      <c r="B18" s="38" t="s">
        <v>28</v>
      </c>
      <c r="C18" s="62"/>
      <c r="D18" s="63"/>
      <c r="E18" s="83"/>
      <c r="F18" s="84"/>
      <c r="G18" s="83"/>
      <c r="H18" s="84"/>
      <c r="I18" s="83">
        <f>SUMIF(F76:F150,A18,I76:I150)</f>
        <v>0</v>
      </c>
      <c r="J18" s="85"/>
    </row>
    <row r="19" spans="1:10" ht="23.25" customHeight="1" x14ac:dyDescent="0.2">
      <c r="A19" s="194" t="s">
        <v>226</v>
      </c>
      <c r="B19" s="38" t="s">
        <v>29</v>
      </c>
      <c r="C19" s="62"/>
      <c r="D19" s="63"/>
      <c r="E19" s="83"/>
      <c r="F19" s="84"/>
      <c r="G19" s="83"/>
      <c r="H19" s="84"/>
      <c r="I19" s="83">
        <f>SUMIF(F76:F150,A19,I76:I150)</f>
        <v>0</v>
      </c>
      <c r="J19" s="85"/>
    </row>
    <row r="20" spans="1:10" ht="23.25" customHeight="1" x14ac:dyDescent="0.2">
      <c r="A20" s="194" t="s">
        <v>227</v>
      </c>
      <c r="B20" s="38" t="s">
        <v>30</v>
      </c>
      <c r="C20" s="62"/>
      <c r="D20" s="63"/>
      <c r="E20" s="83"/>
      <c r="F20" s="84"/>
      <c r="G20" s="83"/>
      <c r="H20" s="84"/>
      <c r="I20" s="83">
        <f>SUMIF(F76:F150,A20,I76:I150)</f>
        <v>0</v>
      </c>
      <c r="J20" s="85"/>
    </row>
    <row r="21" spans="1:10" ht="23.25" customHeight="1" x14ac:dyDescent="0.2">
      <c r="A21" s="2"/>
      <c r="B21" s="48" t="s">
        <v>31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98">
        <f>A23</f>
        <v>0</v>
      </c>
      <c r="H24" s="99"/>
      <c r="I24" s="99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25">
      <c r="A28" s="2"/>
      <c r="B28" s="163" t="s">
        <v>25</v>
      </c>
      <c r="C28" s="164"/>
      <c r="D28" s="164"/>
      <c r="E28" s="165"/>
      <c r="F28" s="166"/>
      <c r="G28" s="167">
        <f>ZakladDPHSniVypocet+ZakladDPHZaklVypocet</f>
        <v>0</v>
      </c>
      <c r="H28" s="167"/>
      <c r="I28" s="167"/>
      <c r="J28" s="168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3" t="s">
        <v>37</v>
      </c>
      <c r="C29" s="169"/>
      <c r="D29" s="169"/>
      <c r="E29" s="169"/>
      <c r="F29" s="170"/>
      <c r="G29" s="171">
        <f>A27</f>
        <v>0</v>
      </c>
      <c r="H29" s="171"/>
      <c r="I29" s="171"/>
      <c r="J29" s="172" t="s">
        <v>74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135" t="s">
        <v>17</v>
      </c>
      <c r="C37" s="136"/>
      <c r="D37" s="136"/>
      <c r="E37" s="136"/>
      <c r="F37" s="137"/>
      <c r="G37" s="137"/>
      <c r="H37" s="137"/>
      <c r="I37" s="137"/>
      <c r="J37" s="138"/>
    </row>
    <row r="38" spans="1:10" ht="25.5" customHeight="1" x14ac:dyDescent="0.2">
      <c r="A38" s="134" t="s">
        <v>39</v>
      </c>
      <c r="B38" s="139" t="s">
        <v>18</v>
      </c>
      <c r="C38" s="140" t="s">
        <v>6</v>
      </c>
      <c r="D38" s="140"/>
      <c r="E38" s="140"/>
      <c r="F38" s="141" t="str">
        <f>B23</f>
        <v>Základ pro sníženou DPH</v>
      </c>
      <c r="G38" s="141" t="str">
        <f>B25</f>
        <v>Základ pro základní DPH</v>
      </c>
      <c r="H38" s="142" t="s">
        <v>19</v>
      </c>
      <c r="I38" s="142" t="s">
        <v>1</v>
      </c>
      <c r="J38" s="143" t="s">
        <v>0</v>
      </c>
    </row>
    <row r="39" spans="1:10" ht="25.5" hidden="1" customHeight="1" x14ac:dyDescent="0.2">
      <c r="A39" s="134">
        <v>1</v>
      </c>
      <c r="B39" s="144" t="s">
        <v>45</v>
      </c>
      <c r="C39" s="145"/>
      <c r="D39" s="145"/>
      <c r="E39" s="145"/>
      <c r="F39" s="146">
        <f>'01 01a Pol'!AE147+'01 01b Pol'!AE86+'01 02a Pol'!AE354+'01 02b Pol'!AE218+'01 03 Pol'!AE198+'01 04a Pol'!AE280+'01 04b Pol'!AE34+'01 05 Pol'!AE60+'01 06 Pol'!AE210+'01 07 Pol'!AE121+'01 08 Pol'!AE34+'03 12 Pol'!AE24</f>
        <v>0</v>
      </c>
      <c r="G39" s="147">
        <f>'01 01a Pol'!AF147+'01 01b Pol'!AF86+'01 02a Pol'!AF354+'01 02b Pol'!AF218+'01 03 Pol'!AF198+'01 04a Pol'!AF280+'01 04b Pol'!AF34+'01 05 Pol'!AF60+'01 06 Pol'!AF210+'01 07 Pol'!AF121+'01 08 Pol'!AF34+'03 12 Pol'!AF24</f>
        <v>0</v>
      </c>
      <c r="H39" s="148">
        <f>(F39*SazbaDPH1/100)+(G39*SazbaDPH2/100)</f>
        <v>0</v>
      </c>
      <c r="I39" s="148">
        <f>F39+G39+H39</f>
        <v>0</v>
      </c>
      <c r="J39" s="149" t="str">
        <f>IF(_xlfn.SINGLE(CenaCelkemVypocet)=0,"",I39/_xlfn.SINGLE(CenaCelkemVypocet)*100)</f>
        <v/>
      </c>
    </row>
    <row r="40" spans="1:10" ht="25.5" customHeight="1" x14ac:dyDescent="0.2">
      <c r="A40" s="134">
        <v>2</v>
      </c>
      <c r="B40" s="150" t="s">
        <v>46</v>
      </c>
      <c r="C40" s="151" t="s">
        <v>47</v>
      </c>
      <c r="D40" s="151"/>
      <c r="E40" s="151"/>
      <c r="F40" s="152">
        <f>'01 01a Pol'!AE147+'01 01b Pol'!AE86+'01 02a Pol'!AE354+'01 02b Pol'!AE218+'01 03 Pol'!AE198+'01 04a Pol'!AE280+'01 04b Pol'!AE34+'01 05 Pol'!AE60+'01 06 Pol'!AE210+'01 07 Pol'!AE121+'01 08 Pol'!AE34</f>
        <v>0</v>
      </c>
      <c r="G40" s="153">
        <f>'01 01a Pol'!AF147+'01 01b Pol'!AF86+'01 02a Pol'!AF354+'01 02b Pol'!AF218+'01 03 Pol'!AF198+'01 04a Pol'!AF280+'01 04b Pol'!AF34+'01 05 Pol'!AF60+'01 06 Pol'!AF210+'01 07 Pol'!AF121+'01 08 Pol'!AF34</f>
        <v>0</v>
      </c>
      <c r="H40" s="153">
        <f>(F40*SazbaDPH1/100)+(G40*SazbaDPH2/100)</f>
        <v>0</v>
      </c>
      <c r="I40" s="153">
        <f>F40+G40+H40</f>
        <v>0</v>
      </c>
      <c r="J40" s="154" t="str">
        <f>IF(_xlfn.SINGLE(CenaCelkemVypocet)=0,"",I40/_xlfn.SINGLE(CenaCelkemVypocet)*100)</f>
        <v/>
      </c>
    </row>
    <row r="41" spans="1:10" ht="25.5" customHeight="1" x14ac:dyDescent="0.2">
      <c r="A41" s="134">
        <v>3</v>
      </c>
      <c r="B41" s="155" t="s">
        <v>48</v>
      </c>
      <c r="C41" s="145" t="s">
        <v>49</v>
      </c>
      <c r="D41" s="145"/>
      <c r="E41" s="145"/>
      <c r="F41" s="156">
        <f>'01 01a Pol'!AE147</f>
        <v>0</v>
      </c>
      <c r="G41" s="148">
        <f>'01 01a Pol'!AF147</f>
        <v>0</v>
      </c>
      <c r="H41" s="148">
        <f>(F41*SazbaDPH1/100)+(G41*SazbaDPH2/100)</f>
        <v>0</v>
      </c>
      <c r="I41" s="148">
        <f>F41+G41+H41</f>
        <v>0</v>
      </c>
      <c r="J41" s="149" t="str">
        <f>IF(_xlfn.SINGLE(CenaCelkemVypocet)=0,"",I41/_xlfn.SINGLE(CenaCelkemVypocet)*100)</f>
        <v/>
      </c>
    </row>
    <row r="42" spans="1:10" ht="25.5" customHeight="1" x14ac:dyDescent="0.2">
      <c r="A42" s="134">
        <v>3</v>
      </c>
      <c r="B42" s="155" t="s">
        <v>50</v>
      </c>
      <c r="C42" s="145" t="s">
        <v>51</v>
      </c>
      <c r="D42" s="145"/>
      <c r="E42" s="145"/>
      <c r="F42" s="156">
        <f>'01 01b Pol'!AE86</f>
        <v>0</v>
      </c>
      <c r="G42" s="148">
        <f>'01 01b Pol'!AF86</f>
        <v>0</v>
      </c>
      <c r="H42" s="148">
        <f>(F42*SazbaDPH1/100)+(G42*SazbaDPH2/100)</f>
        <v>0</v>
      </c>
      <c r="I42" s="148">
        <f>F42+G42+H42</f>
        <v>0</v>
      </c>
      <c r="J42" s="149" t="str">
        <f>IF(_xlfn.SINGLE(CenaCelkemVypocet)=0,"",I42/_xlfn.SINGLE(CenaCelkemVypocet)*100)</f>
        <v/>
      </c>
    </row>
    <row r="43" spans="1:10" ht="25.5" customHeight="1" x14ac:dyDescent="0.2">
      <c r="A43" s="134">
        <v>3</v>
      </c>
      <c r="B43" s="155" t="s">
        <v>52</v>
      </c>
      <c r="C43" s="145" t="s">
        <v>53</v>
      </c>
      <c r="D43" s="145"/>
      <c r="E43" s="145"/>
      <c r="F43" s="156">
        <f>'01 02a Pol'!AE354</f>
        <v>0</v>
      </c>
      <c r="G43" s="148">
        <f>'01 02a Pol'!AF354</f>
        <v>0</v>
      </c>
      <c r="H43" s="148">
        <f>(F43*SazbaDPH1/100)+(G43*SazbaDPH2/100)</f>
        <v>0</v>
      </c>
      <c r="I43" s="148">
        <f>F43+G43+H43</f>
        <v>0</v>
      </c>
      <c r="J43" s="149" t="str">
        <f>IF(_xlfn.SINGLE(CenaCelkemVypocet)=0,"",I43/_xlfn.SINGLE(CenaCelkemVypocet)*100)</f>
        <v/>
      </c>
    </row>
    <row r="44" spans="1:10" ht="25.5" customHeight="1" x14ac:dyDescent="0.2">
      <c r="A44" s="134">
        <v>3</v>
      </c>
      <c r="B44" s="155" t="s">
        <v>54</v>
      </c>
      <c r="C44" s="145" t="s">
        <v>55</v>
      </c>
      <c r="D44" s="145"/>
      <c r="E44" s="145"/>
      <c r="F44" s="156">
        <f>'01 02b Pol'!AE218</f>
        <v>0</v>
      </c>
      <c r="G44" s="148">
        <f>'01 02b Pol'!AF218</f>
        <v>0</v>
      </c>
      <c r="H44" s="148">
        <f>(F44*SazbaDPH1/100)+(G44*SazbaDPH2/100)</f>
        <v>0</v>
      </c>
      <c r="I44" s="148">
        <f>F44+G44+H44</f>
        <v>0</v>
      </c>
      <c r="J44" s="149" t="str">
        <f>IF(_xlfn.SINGLE(CenaCelkemVypocet)=0,"",I44/_xlfn.SINGLE(CenaCelkemVypocet)*100)</f>
        <v/>
      </c>
    </row>
    <row r="45" spans="1:10" ht="25.5" customHeight="1" x14ac:dyDescent="0.2">
      <c r="A45" s="134">
        <v>3</v>
      </c>
      <c r="B45" s="155" t="s">
        <v>56</v>
      </c>
      <c r="C45" s="145" t="s">
        <v>57</v>
      </c>
      <c r="D45" s="145"/>
      <c r="E45" s="145"/>
      <c r="F45" s="156">
        <f>'01 03 Pol'!AE198</f>
        <v>0</v>
      </c>
      <c r="G45" s="148">
        <f>'01 03 Pol'!AF198</f>
        <v>0</v>
      </c>
      <c r="H45" s="148">
        <f>(F45*SazbaDPH1/100)+(G45*SazbaDPH2/100)</f>
        <v>0</v>
      </c>
      <c r="I45" s="148">
        <f>F45+G45+H45</f>
        <v>0</v>
      </c>
      <c r="J45" s="149" t="str">
        <f>IF(_xlfn.SINGLE(CenaCelkemVypocet)=0,"",I45/_xlfn.SINGLE(CenaCelkemVypocet)*100)</f>
        <v/>
      </c>
    </row>
    <row r="46" spans="1:10" ht="25.5" customHeight="1" x14ac:dyDescent="0.2">
      <c r="A46" s="134">
        <v>3</v>
      </c>
      <c r="B46" s="155" t="s">
        <v>58</v>
      </c>
      <c r="C46" s="145" t="s">
        <v>59</v>
      </c>
      <c r="D46" s="145"/>
      <c r="E46" s="145"/>
      <c r="F46" s="156">
        <f>'01 04a Pol'!AE280</f>
        <v>0</v>
      </c>
      <c r="G46" s="148">
        <f>'01 04a Pol'!AF280</f>
        <v>0</v>
      </c>
      <c r="H46" s="148">
        <f>(F46*SazbaDPH1/100)+(G46*SazbaDPH2/100)</f>
        <v>0</v>
      </c>
      <c r="I46" s="148">
        <f>F46+G46+H46</f>
        <v>0</v>
      </c>
      <c r="J46" s="149" t="str">
        <f>IF(_xlfn.SINGLE(CenaCelkemVypocet)=0,"",I46/_xlfn.SINGLE(CenaCelkemVypocet)*100)</f>
        <v/>
      </c>
    </row>
    <row r="47" spans="1:10" ht="25.5" customHeight="1" x14ac:dyDescent="0.2">
      <c r="A47" s="134">
        <v>3</v>
      </c>
      <c r="B47" s="155" t="s">
        <v>60</v>
      </c>
      <c r="C47" s="145" t="s">
        <v>61</v>
      </c>
      <c r="D47" s="145"/>
      <c r="E47" s="145"/>
      <c r="F47" s="156">
        <f>'01 04b Pol'!AE34</f>
        <v>0</v>
      </c>
      <c r="G47" s="148">
        <f>'01 04b Pol'!AF34</f>
        <v>0</v>
      </c>
      <c r="H47" s="148">
        <f>(F47*SazbaDPH1/100)+(G47*SazbaDPH2/100)</f>
        <v>0</v>
      </c>
      <c r="I47" s="148">
        <f>F47+G47+H47</f>
        <v>0</v>
      </c>
      <c r="J47" s="149" t="str">
        <f>IF(_xlfn.SINGLE(CenaCelkemVypocet)=0,"",I47/_xlfn.SINGLE(CenaCelkemVypocet)*100)</f>
        <v/>
      </c>
    </row>
    <row r="48" spans="1:10" ht="25.5" customHeight="1" x14ac:dyDescent="0.2">
      <c r="A48" s="134">
        <v>3</v>
      </c>
      <c r="B48" s="155" t="s">
        <v>62</v>
      </c>
      <c r="C48" s="145" t="s">
        <v>63</v>
      </c>
      <c r="D48" s="145"/>
      <c r="E48" s="145"/>
      <c r="F48" s="156">
        <f>'01 05 Pol'!AE60</f>
        <v>0</v>
      </c>
      <c r="G48" s="148">
        <f>'01 05 Pol'!AF60</f>
        <v>0</v>
      </c>
      <c r="H48" s="148">
        <f>(F48*SazbaDPH1/100)+(G48*SazbaDPH2/100)</f>
        <v>0</v>
      </c>
      <c r="I48" s="148">
        <f>F48+G48+H48</f>
        <v>0</v>
      </c>
      <c r="J48" s="149" t="str">
        <f>IF(_xlfn.SINGLE(CenaCelkemVypocet)=0,"",I48/_xlfn.SINGLE(CenaCelkemVypocet)*100)</f>
        <v/>
      </c>
    </row>
    <row r="49" spans="1:10" ht="25.5" customHeight="1" x14ac:dyDescent="0.2">
      <c r="A49" s="134">
        <v>3</v>
      </c>
      <c r="B49" s="155" t="s">
        <v>64</v>
      </c>
      <c r="C49" s="145" t="s">
        <v>65</v>
      </c>
      <c r="D49" s="145"/>
      <c r="E49" s="145"/>
      <c r="F49" s="156">
        <f>'01 06 Pol'!AE210</f>
        <v>0</v>
      </c>
      <c r="G49" s="148">
        <f>'01 06 Pol'!AF210</f>
        <v>0</v>
      </c>
      <c r="H49" s="148">
        <f>(F49*SazbaDPH1/100)+(G49*SazbaDPH2/100)</f>
        <v>0</v>
      </c>
      <c r="I49" s="148">
        <f>F49+G49+H49</f>
        <v>0</v>
      </c>
      <c r="J49" s="149" t="str">
        <f>IF(_xlfn.SINGLE(CenaCelkemVypocet)=0,"",I49/_xlfn.SINGLE(CenaCelkemVypocet)*100)</f>
        <v/>
      </c>
    </row>
    <row r="50" spans="1:10" ht="25.5" customHeight="1" x14ac:dyDescent="0.2">
      <c r="A50" s="134">
        <v>3</v>
      </c>
      <c r="B50" s="155" t="s">
        <v>66</v>
      </c>
      <c r="C50" s="145" t="s">
        <v>67</v>
      </c>
      <c r="D50" s="145"/>
      <c r="E50" s="145"/>
      <c r="F50" s="156">
        <f>'01 07 Pol'!AE121</f>
        <v>0</v>
      </c>
      <c r="G50" s="148">
        <f>'01 07 Pol'!AF121</f>
        <v>0</v>
      </c>
      <c r="H50" s="148">
        <f>(F50*SazbaDPH1/100)+(G50*SazbaDPH2/100)</f>
        <v>0</v>
      </c>
      <c r="I50" s="148">
        <f>F50+G50+H50</f>
        <v>0</v>
      </c>
      <c r="J50" s="149" t="str">
        <f>IF(_xlfn.SINGLE(CenaCelkemVypocet)=0,"",I50/_xlfn.SINGLE(CenaCelkemVypocet)*100)</f>
        <v/>
      </c>
    </row>
    <row r="51" spans="1:10" ht="25.5" customHeight="1" x14ac:dyDescent="0.2">
      <c r="A51" s="134">
        <v>3</v>
      </c>
      <c r="B51" s="155" t="s">
        <v>68</v>
      </c>
      <c r="C51" s="145" t="s">
        <v>69</v>
      </c>
      <c r="D51" s="145"/>
      <c r="E51" s="145"/>
      <c r="F51" s="156">
        <f>'01 08 Pol'!AE34</f>
        <v>0</v>
      </c>
      <c r="G51" s="148">
        <f>'01 08 Pol'!AF34</f>
        <v>0</v>
      </c>
      <c r="H51" s="148">
        <f>(F51*SazbaDPH1/100)+(G51*SazbaDPH2/100)</f>
        <v>0</v>
      </c>
      <c r="I51" s="148">
        <f>F51+G51+H51</f>
        <v>0</v>
      </c>
      <c r="J51" s="149" t="str">
        <f>IF(_xlfn.SINGLE(CenaCelkemVypocet)=0,"",I51/_xlfn.SINGLE(CenaCelkemVypocet)*100)</f>
        <v/>
      </c>
    </row>
    <row r="52" spans="1:10" ht="25.5" customHeight="1" x14ac:dyDescent="0.2">
      <c r="A52" s="134">
        <v>2</v>
      </c>
      <c r="B52" s="150" t="s">
        <v>56</v>
      </c>
      <c r="C52" s="151" t="s">
        <v>70</v>
      </c>
      <c r="D52" s="151"/>
      <c r="E52" s="151"/>
      <c r="F52" s="152">
        <f>'03 12 Pol'!AE24</f>
        <v>0</v>
      </c>
      <c r="G52" s="153">
        <f>'03 12 Pol'!AF24</f>
        <v>0</v>
      </c>
      <c r="H52" s="153">
        <f>(F52*SazbaDPH1/100)+(G52*SazbaDPH2/100)</f>
        <v>0</v>
      </c>
      <c r="I52" s="153">
        <f>F52+G52+H52</f>
        <v>0</v>
      </c>
      <c r="J52" s="154" t="str">
        <f>IF(_xlfn.SINGLE(CenaCelkemVypocet)=0,"",I52/_xlfn.SINGLE(CenaCelkemVypocet)*100)</f>
        <v/>
      </c>
    </row>
    <row r="53" spans="1:10" ht="25.5" customHeight="1" x14ac:dyDescent="0.2">
      <c r="A53" s="134">
        <v>3</v>
      </c>
      <c r="B53" s="155" t="s">
        <v>71</v>
      </c>
      <c r="C53" s="145" t="s">
        <v>72</v>
      </c>
      <c r="D53" s="145"/>
      <c r="E53" s="145"/>
      <c r="F53" s="156">
        <f>'03 12 Pol'!AE24</f>
        <v>0</v>
      </c>
      <c r="G53" s="148">
        <f>'03 12 Pol'!AF24</f>
        <v>0</v>
      </c>
      <c r="H53" s="148">
        <f>(F53*SazbaDPH1/100)+(G53*SazbaDPH2/100)</f>
        <v>0</v>
      </c>
      <c r="I53" s="148">
        <f>F53+G53+H53</f>
        <v>0</v>
      </c>
      <c r="J53" s="149" t="str">
        <f>IF(_xlfn.SINGLE(CenaCelkemVypocet)=0,"",I53/_xlfn.SINGLE(CenaCelkemVypocet)*100)</f>
        <v/>
      </c>
    </row>
    <row r="54" spans="1:10" ht="25.5" customHeight="1" x14ac:dyDescent="0.2">
      <c r="A54" s="134"/>
      <c r="B54" s="157" t="s">
        <v>73</v>
      </c>
      <c r="C54" s="158"/>
      <c r="D54" s="158"/>
      <c r="E54" s="159"/>
      <c r="F54" s="160">
        <f>SUMIF(A39:A53,"=1",F39:F53)</f>
        <v>0</v>
      </c>
      <c r="G54" s="161">
        <f>SUMIF(A39:A53,"=1",G39:G53)</f>
        <v>0</v>
      </c>
      <c r="H54" s="161">
        <f>SUMIF(A39:A53,"=1",H39:H53)</f>
        <v>0</v>
      </c>
      <c r="I54" s="161">
        <f>SUMIF(A39:A53,"=1",I39:I53)</f>
        <v>0</v>
      </c>
      <c r="J54" s="162">
        <f>SUMIF(A39:A53,"=1",J39:J53)</f>
        <v>0</v>
      </c>
    </row>
    <row r="56" spans="1:10" x14ac:dyDescent="0.2">
      <c r="A56" t="s">
        <v>75</v>
      </c>
      <c r="B56" t="s">
        <v>76</v>
      </c>
    </row>
    <row r="57" spans="1:10" x14ac:dyDescent="0.2">
      <c r="A57" t="s">
        <v>77</v>
      </c>
      <c r="B57" t="s">
        <v>78</v>
      </c>
    </row>
    <row r="58" spans="1:10" x14ac:dyDescent="0.2">
      <c r="A58" t="s">
        <v>79</v>
      </c>
      <c r="B58" t="s">
        <v>80</v>
      </c>
    </row>
    <row r="59" spans="1:10" x14ac:dyDescent="0.2">
      <c r="A59" t="s">
        <v>79</v>
      </c>
      <c r="B59" t="s">
        <v>81</v>
      </c>
    </row>
    <row r="60" spans="1:10" x14ac:dyDescent="0.2">
      <c r="A60" t="s">
        <v>79</v>
      </c>
      <c r="B60" t="s">
        <v>82</v>
      </c>
    </row>
    <row r="61" spans="1:10" x14ac:dyDescent="0.2">
      <c r="A61" t="s">
        <v>79</v>
      </c>
      <c r="B61" t="s">
        <v>83</v>
      </c>
    </row>
    <row r="62" spans="1:10" x14ac:dyDescent="0.2">
      <c r="A62" t="s">
        <v>79</v>
      </c>
      <c r="B62" t="s">
        <v>84</v>
      </c>
    </row>
    <row r="63" spans="1:10" x14ac:dyDescent="0.2">
      <c r="A63" t="s">
        <v>79</v>
      </c>
      <c r="B63" t="s">
        <v>85</v>
      </c>
    </row>
    <row r="64" spans="1:10" x14ac:dyDescent="0.2">
      <c r="A64" t="s">
        <v>79</v>
      </c>
      <c r="B64" t="s">
        <v>86</v>
      </c>
    </row>
    <row r="65" spans="1:10" x14ac:dyDescent="0.2">
      <c r="A65" t="s">
        <v>79</v>
      </c>
      <c r="B65" t="s">
        <v>87</v>
      </c>
    </row>
    <row r="66" spans="1:10" x14ac:dyDescent="0.2">
      <c r="A66" t="s">
        <v>79</v>
      </c>
      <c r="B66" t="s">
        <v>88</v>
      </c>
    </row>
    <row r="67" spans="1:10" x14ac:dyDescent="0.2">
      <c r="A67" t="s">
        <v>79</v>
      </c>
      <c r="B67" t="s">
        <v>89</v>
      </c>
    </row>
    <row r="68" spans="1:10" x14ac:dyDescent="0.2">
      <c r="A68" t="s">
        <v>79</v>
      </c>
      <c r="B68" t="s">
        <v>90</v>
      </c>
    </row>
    <row r="69" spans="1:10" x14ac:dyDescent="0.2">
      <c r="A69" t="s">
        <v>77</v>
      </c>
      <c r="B69" t="s">
        <v>91</v>
      </c>
    </row>
    <row r="70" spans="1:10" x14ac:dyDescent="0.2">
      <c r="A70" t="s">
        <v>79</v>
      </c>
      <c r="B70" t="s">
        <v>92</v>
      </c>
    </row>
    <row r="73" spans="1:10" ht="15.75" x14ac:dyDescent="0.25">
      <c r="B73" s="173" t="s">
        <v>93</v>
      </c>
    </row>
    <row r="75" spans="1:10" ht="25.5" customHeight="1" x14ac:dyDescent="0.2">
      <c r="A75" s="175"/>
      <c r="B75" s="178" t="s">
        <v>18</v>
      </c>
      <c r="C75" s="178" t="s">
        <v>6</v>
      </c>
      <c r="D75" s="179"/>
      <c r="E75" s="179"/>
      <c r="F75" s="180" t="s">
        <v>94</v>
      </c>
      <c r="G75" s="180"/>
      <c r="H75" s="180"/>
      <c r="I75" s="180" t="s">
        <v>31</v>
      </c>
      <c r="J75" s="180" t="s">
        <v>0</v>
      </c>
    </row>
    <row r="76" spans="1:10" ht="36.75" customHeight="1" x14ac:dyDescent="0.2">
      <c r="A76" s="176"/>
      <c r="B76" s="181" t="s">
        <v>95</v>
      </c>
      <c r="C76" s="182" t="s">
        <v>96</v>
      </c>
      <c r="D76" s="183"/>
      <c r="E76" s="183"/>
      <c r="F76" s="190" t="s">
        <v>26</v>
      </c>
      <c r="G76" s="191"/>
      <c r="H76" s="191"/>
      <c r="I76" s="191">
        <f>'01 07 Pol'!G8</f>
        <v>0</v>
      </c>
      <c r="J76" s="187" t="str">
        <f>IF(I151=0,"",I76/I151*100)</f>
        <v/>
      </c>
    </row>
    <row r="77" spans="1:10" ht="36.75" customHeight="1" x14ac:dyDescent="0.2">
      <c r="A77" s="176"/>
      <c r="B77" s="181" t="s">
        <v>97</v>
      </c>
      <c r="C77" s="182" t="s">
        <v>98</v>
      </c>
      <c r="D77" s="183"/>
      <c r="E77" s="183"/>
      <c r="F77" s="190" t="s">
        <v>26</v>
      </c>
      <c r="G77" s="191"/>
      <c r="H77" s="191"/>
      <c r="I77" s="191">
        <f>'01 07 Pol'!G13</f>
        <v>0</v>
      </c>
      <c r="J77" s="187" t="str">
        <f>IF(I151=0,"",I77/I151*100)</f>
        <v/>
      </c>
    </row>
    <row r="78" spans="1:10" ht="36.75" customHeight="1" x14ac:dyDescent="0.2">
      <c r="A78" s="176"/>
      <c r="B78" s="181" t="s">
        <v>99</v>
      </c>
      <c r="C78" s="182" t="s">
        <v>100</v>
      </c>
      <c r="D78" s="183"/>
      <c r="E78" s="183"/>
      <c r="F78" s="190" t="s">
        <v>26</v>
      </c>
      <c r="G78" s="191"/>
      <c r="H78" s="191"/>
      <c r="I78" s="191">
        <f>'01 07 Pol'!G20</f>
        <v>0</v>
      </c>
      <c r="J78" s="187" t="str">
        <f>IF(I151=0,"",I78/I151*100)</f>
        <v/>
      </c>
    </row>
    <row r="79" spans="1:10" ht="36.75" customHeight="1" x14ac:dyDescent="0.2">
      <c r="A79" s="176"/>
      <c r="B79" s="181" t="s">
        <v>101</v>
      </c>
      <c r="C79" s="182" t="s">
        <v>102</v>
      </c>
      <c r="D79" s="183"/>
      <c r="E79" s="183"/>
      <c r="F79" s="190" t="s">
        <v>26</v>
      </c>
      <c r="G79" s="191"/>
      <c r="H79" s="191"/>
      <c r="I79" s="191">
        <f>'01 07 Pol'!G36</f>
        <v>0</v>
      </c>
      <c r="J79" s="187" t="str">
        <f>IF(I151=0,"",I79/I151*100)</f>
        <v/>
      </c>
    </row>
    <row r="80" spans="1:10" ht="36.75" customHeight="1" x14ac:dyDescent="0.2">
      <c r="A80" s="176"/>
      <c r="B80" s="181" t="s">
        <v>103</v>
      </c>
      <c r="C80" s="182" t="s">
        <v>104</v>
      </c>
      <c r="D80" s="183"/>
      <c r="E80" s="183"/>
      <c r="F80" s="190" t="s">
        <v>26</v>
      </c>
      <c r="G80" s="191"/>
      <c r="H80" s="191"/>
      <c r="I80" s="191">
        <f>'01 07 Pol'!G43</f>
        <v>0</v>
      </c>
      <c r="J80" s="187" t="str">
        <f>IF(I151=0,"",I80/I151*100)</f>
        <v/>
      </c>
    </row>
    <row r="81" spans="1:10" ht="36.75" customHeight="1" x14ac:dyDescent="0.2">
      <c r="A81" s="176"/>
      <c r="B81" s="181" t="s">
        <v>105</v>
      </c>
      <c r="C81" s="182" t="s">
        <v>106</v>
      </c>
      <c r="D81" s="183"/>
      <c r="E81" s="183"/>
      <c r="F81" s="190" t="s">
        <v>26</v>
      </c>
      <c r="G81" s="191"/>
      <c r="H81" s="191"/>
      <c r="I81" s="191">
        <f>'01 07 Pol'!G51</f>
        <v>0</v>
      </c>
      <c r="J81" s="187" t="str">
        <f>IF(I151=0,"",I81/I151*100)</f>
        <v/>
      </c>
    </row>
    <row r="82" spans="1:10" ht="36.75" customHeight="1" x14ac:dyDescent="0.2">
      <c r="A82" s="176"/>
      <c r="B82" s="181" t="s">
        <v>107</v>
      </c>
      <c r="C82" s="182" t="s">
        <v>108</v>
      </c>
      <c r="D82" s="183"/>
      <c r="E82" s="183"/>
      <c r="F82" s="190" t="s">
        <v>26</v>
      </c>
      <c r="G82" s="191"/>
      <c r="H82" s="191"/>
      <c r="I82" s="191">
        <f>'01 07 Pol'!G53</f>
        <v>0</v>
      </c>
      <c r="J82" s="187" t="str">
        <f>IF(I151=0,"",I82/I151*100)</f>
        <v/>
      </c>
    </row>
    <row r="83" spans="1:10" ht="36.75" customHeight="1" x14ac:dyDescent="0.2">
      <c r="A83" s="176"/>
      <c r="B83" s="181" t="s">
        <v>109</v>
      </c>
      <c r="C83" s="182" t="s">
        <v>110</v>
      </c>
      <c r="D83" s="183"/>
      <c r="E83" s="183"/>
      <c r="F83" s="190" t="s">
        <v>26</v>
      </c>
      <c r="G83" s="191"/>
      <c r="H83" s="191"/>
      <c r="I83" s="191">
        <f>'01 07 Pol'!G56</f>
        <v>0</v>
      </c>
      <c r="J83" s="187" t="str">
        <f>IF(I151=0,"",I83/I151*100)</f>
        <v/>
      </c>
    </row>
    <row r="84" spans="1:10" ht="36.75" customHeight="1" x14ac:dyDescent="0.2">
      <c r="A84" s="176"/>
      <c r="B84" s="181" t="s">
        <v>111</v>
      </c>
      <c r="C84" s="182" t="s">
        <v>112</v>
      </c>
      <c r="D84" s="183"/>
      <c r="E84" s="183"/>
      <c r="F84" s="190" t="s">
        <v>26</v>
      </c>
      <c r="G84" s="191"/>
      <c r="H84" s="191"/>
      <c r="I84" s="191">
        <f>'01 07 Pol'!G85</f>
        <v>0</v>
      </c>
      <c r="J84" s="187" t="str">
        <f>IF(I151=0,"",I84/I151*100)</f>
        <v/>
      </c>
    </row>
    <row r="85" spans="1:10" ht="36.75" customHeight="1" x14ac:dyDescent="0.2">
      <c r="A85" s="176"/>
      <c r="B85" s="181" t="s">
        <v>113</v>
      </c>
      <c r="C85" s="182" t="s">
        <v>114</v>
      </c>
      <c r="D85" s="183"/>
      <c r="E85" s="183"/>
      <c r="F85" s="190" t="s">
        <v>26</v>
      </c>
      <c r="G85" s="191"/>
      <c r="H85" s="191"/>
      <c r="I85" s="191">
        <f>'01 03 Pol'!G8</f>
        <v>0</v>
      </c>
      <c r="J85" s="187" t="str">
        <f>IF(I151=0,"",I85/I151*100)</f>
        <v/>
      </c>
    </row>
    <row r="86" spans="1:10" ht="36.75" customHeight="1" x14ac:dyDescent="0.2">
      <c r="A86" s="176"/>
      <c r="B86" s="181" t="s">
        <v>115</v>
      </c>
      <c r="C86" s="182" t="s">
        <v>116</v>
      </c>
      <c r="D86" s="183"/>
      <c r="E86" s="183"/>
      <c r="F86" s="190" t="s">
        <v>26</v>
      </c>
      <c r="G86" s="191"/>
      <c r="H86" s="191"/>
      <c r="I86" s="191">
        <f>'01 07 Pol'!G98</f>
        <v>0</v>
      </c>
      <c r="J86" s="187" t="str">
        <f>IF(I151=0,"",I86/I151*100)</f>
        <v/>
      </c>
    </row>
    <row r="87" spans="1:10" ht="36.75" customHeight="1" x14ac:dyDescent="0.2">
      <c r="A87" s="176"/>
      <c r="B87" s="181" t="s">
        <v>117</v>
      </c>
      <c r="C87" s="182" t="s">
        <v>118</v>
      </c>
      <c r="D87" s="183"/>
      <c r="E87" s="183"/>
      <c r="F87" s="190" t="s">
        <v>26</v>
      </c>
      <c r="G87" s="191"/>
      <c r="H87" s="191"/>
      <c r="I87" s="191">
        <f>'01 07 Pol'!G118</f>
        <v>0</v>
      </c>
      <c r="J87" s="187" t="str">
        <f>IF(I151=0,"",I87/I151*100)</f>
        <v/>
      </c>
    </row>
    <row r="88" spans="1:10" ht="36.75" customHeight="1" x14ac:dyDescent="0.2">
      <c r="A88" s="176"/>
      <c r="B88" s="181" t="s">
        <v>119</v>
      </c>
      <c r="C88" s="182" t="s">
        <v>120</v>
      </c>
      <c r="D88" s="183"/>
      <c r="E88" s="183"/>
      <c r="F88" s="190" t="s">
        <v>26</v>
      </c>
      <c r="G88" s="191"/>
      <c r="H88" s="191"/>
      <c r="I88" s="191">
        <f>'01 03 Pol'!G25</f>
        <v>0</v>
      </c>
      <c r="J88" s="187" t="str">
        <f>IF(I151=0,"",I88/I151*100)</f>
        <v/>
      </c>
    </row>
    <row r="89" spans="1:10" ht="36.75" customHeight="1" x14ac:dyDescent="0.2">
      <c r="A89" s="176"/>
      <c r="B89" s="181" t="s">
        <v>121</v>
      </c>
      <c r="C89" s="182" t="s">
        <v>122</v>
      </c>
      <c r="D89" s="183"/>
      <c r="E89" s="183"/>
      <c r="F89" s="190" t="s">
        <v>26</v>
      </c>
      <c r="G89" s="191"/>
      <c r="H89" s="191"/>
      <c r="I89" s="191">
        <f>'01 03 Pol'!G36</f>
        <v>0</v>
      </c>
      <c r="J89" s="187" t="str">
        <f>IF(I151=0,"",I89/I151*100)</f>
        <v/>
      </c>
    </row>
    <row r="90" spans="1:10" ht="36.75" customHeight="1" x14ac:dyDescent="0.2">
      <c r="A90" s="176"/>
      <c r="B90" s="181" t="s">
        <v>123</v>
      </c>
      <c r="C90" s="182" t="s">
        <v>124</v>
      </c>
      <c r="D90" s="183"/>
      <c r="E90" s="183"/>
      <c r="F90" s="190" t="s">
        <v>26</v>
      </c>
      <c r="G90" s="191"/>
      <c r="H90" s="191"/>
      <c r="I90" s="191">
        <f>'01 03 Pol'!G52</f>
        <v>0</v>
      </c>
      <c r="J90" s="187" t="str">
        <f>IF(I151=0,"",I90/I151*100)</f>
        <v/>
      </c>
    </row>
    <row r="91" spans="1:10" ht="36.75" customHeight="1" x14ac:dyDescent="0.2">
      <c r="A91" s="176"/>
      <c r="B91" s="181" t="s">
        <v>125</v>
      </c>
      <c r="C91" s="182" t="s">
        <v>126</v>
      </c>
      <c r="D91" s="183"/>
      <c r="E91" s="183"/>
      <c r="F91" s="190" t="s">
        <v>26</v>
      </c>
      <c r="G91" s="191"/>
      <c r="H91" s="191"/>
      <c r="I91" s="191">
        <f>'01 03 Pol'!G81</f>
        <v>0</v>
      </c>
      <c r="J91" s="187" t="str">
        <f>IF(I151=0,"",I91/I151*100)</f>
        <v/>
      </c>
    </row>
    <row r="92" spans="1:10" ht="36.75" customHeight="1" x14ac:dyDescent="0.2">
      <c r="A92" s="176"/>
      <c r="B92" s="181" t="s">
        <v>127</v>
      </c>
      <c r="C92" s="182" t="s">
        <v>128</v>
      </c>
      <c r="D92" s="183"/>
      <c r="E92" s="183"/>
      <c r="F92" s="190" t="s">
        <v>26</v>
      </c>
      <c r="G92" s="191"/>
      <c r="H92" s="191"/>
      <c r="I92" s="191">
        <f>'01 03 Pol'!G99</f>
        <v>0</v>
      </c>
      <c r="J92" s="187" t="str">
        <f>IF(I151=0,"",I92/I151*100)</f>
        <v/>
      </c>
    </row>
    <row r="93" spans="1:10" ht="36.75" customHeight="1" x14ac:dyDescent="0.2">
      <c r="A93" s="176"/>
      <c r="B93" s="181" t="s">
        <v>129</v>
      </c>
      <c r="C93" s="182" t="s">
        <v>130</v>
      </c>
      <c r="D93" s="183"/>
      <c r="E93" s="183"/>
      <c r="F93" s="190" t="s">
        <v>26</v>
      </c>
      <c r="G93" s="191"/>
      <c r="H93" s="191"/>
      <c r="I93" s="191">
        <f>'01 03 Pol'!G113</f>
        <v>0</v>
      </c>
      <c r="J93" s="187" t="str">
        <f>IF(I151=0,"",I93/I151*100)</f>
        <v/>
      </c>
    </row>
    <row r="94" spans="1:10" ht="36.75" customHeight="1" x14ac:dyDescent="0.2">
      <c r="A94" s="176"/>
      <c r="B94" s="181" t="s">
        <v>46</v>
      </c>
      <c r="C94" s="182" t="s">
        <v>96</v>
      </c>
      <c r="D94" s="183"/>
      <c r="E94" s="183"/>
      <c r="F94" s="190" t="s">
        <v>26</v>
      </c>
      <c r="G94" s="191"/>
      <c r="H94" s="191"/>
      <c r="I94" s="191">
        <f>'01 06 Pol'!G8</f>
        <v>0</v>
      </c>
      <c r="J94" s="187" t="str">
        <f>IF(I151=0,"",I94/I151*100)</f>
        <v/>
      </c>
    </row>
    <row r="95" spans="1:10" ht="36.75" customHeight="1" x14ac:dyDescent="0.2">
      <c r="A95" s="176"/>
      <c r="B95" s="181" t="s">
        <v>131</v>
      </c>
      <c r="C95" s="182" t="s">
        <v>132</v>
      </c>
      <c r="D95" s="183"/>
      <c r="E95" s="183"/>
      <c r="F95" s="190" t="s">
        <v>26</v>
      </c>
      <c r="G95" s="191"/>
      <c r="H95" s="191"/>
      <c r="I95" s="191">
        <f>'01 06 Pol'!G30</f>
        <v>0</v>
      </c>
      <c r="J95" s="187" t="str">
        <f>IF(I151=0,"",I95/I151*100)</f>
        <v/>
      </c>
    </row>
    <row r="96" spans="1:10" ht="36.75" customHeight="1" x14ac:dyDescent="0.2">
      <c r="A96" s="176"/>
      <c r="B96" s="181" t="s">
        <v>56</v>
      </c>
      <c r="C96" s="182" t="s">
        <v>100</v>
      </c>
      <c r="D96" s="183"/>
      <c r="E96" s="183"/>
      <c r="F96" s="190" t="s">
        <v>26</v>
      </c>
      <c r="G96" s="191"/>
      <c r="H96" s="191"/>
      <c r="I96" s="191">
        <f>'01 06 Pol'!G44</f>
        <v>0</v>
      </c>
      <c r="J96" s="187" t="str">
        <f>IF(I151=0,"",I96/I151*100)</f>
        <v/>
      </c>
    </row>
    <row r="97" spans="1:10" ht="36.75" customHeight="1" x14ac:dyDescent="0.2">
      <c r="A97" s="176"/>
      <c r="B97" s="181" t="s">
        <v>133</v>
      </c>
      <c r="C97" s="182" t="s">
        <v>106</v>
      </c>
      <c r="D97" s="183"/>
      <c r="E97" s="183"/>
      <c r="F97" s="190" t="s">
        <v>26</v>
      </c>
      <c r="G97" s="191"/>
      <c r="H97" s="191"/>
      <c r="I97" s="191">
        <f>'01 06 Pol'!G63</f>
        <v>0</v>
      </c>
      <c r="J97" s="187" t="str">
        <f>IF(I151=0,"",I97/I151*100)</f>
        <v/>
      </c>
    </row>
    <row r="98" spans="1:10" ht="36.75" customHeight="1" x14ac:dyDescent="0.2">
      <c r="A98" s="176"/>
      <c r="B98" s="181" t="s">
        <v>62</v>
      </c>
      <c r="C98" s="182" t="s">
        <v>134</v>
      </c>
      <c r="D98" s="183"/>
      <c r="E98" s="183"/>
      <c r="F98" s="190" t="s">
        <v>26</v>
      </c>
      <c r="G98" s="191"/>
      <c r="H98" s="191"/>
      <c r="I98" s="191">
        <f>'01 06 Pol'!G67</f>
        <v>0</v>
      </c>
      <c r="J98" s="187" t="str">
        <f>IF(I151=0,"",I98/I151*100)</f>
        <v/>
      </c>
    </row>
    <row r="99" spans="1:10" ht="36.75" customHeight="1" x14ac:dyDescent="0.2">
      <c r="A99" s="176"/>
      <c r="B99" s="181" t="s">
        <v>64</v>
      </c>
      <c r="C99" s="182" t="s">
        <v>98</v>
      </c>
      <c r="D99" s="183"/>
      <c r="E99" s="183"/>
      <c r="F99" s="190" t="s">
        <v>26</v>
      </c>
      <c r="G99" s="191"/>
      <c r="H99" s="191"/>
      <c r="I99" s="191">
        <f>'01 06 Pol'!G74</f>
        <v>0</v>
      </c>
      <c r="J99" s="187" t="str">
        <f>IF(I151=0,"",I99/I151*100)</f>
        <v/>
      </c>
    </row>
    <row r="100" spans="1:10" ht="36.75" customHeight="1" x14ac:dyDescent="0.2">
      <c r="A100" s="176"/>
      <c r="B100" s="181" t="s">
        <v>66</v>
      </c>
      <c r="C100" s="182" t="s">
        <v>135</v>
      </c>
      <c r="D100" s="183"/>
      <c r="E100" s="183"/>
      <c r="F100" s="190" t="s">
        <v>26</v>
      </c>
      <c r="G100" s="191"/>
      <c r="H100" s="191"/>
      <c r="I100" s="191">
        <f>'01 06 Pol'!G97</f>
        <v>0</v>
      </c>
      <c r="J100" s="187" t="str">
        <f>IF(I151=0,"",I100/I151*100)</f>
        <v/>
      </c>
    </row>
    <row r="101" spans="1:10" ht="36.75" customHeight="1" x14ac:dyDescent="0.2">
      <c r="A101" s="176"/>
      <c r="B101" s="181" t="s">
        <v>68</v>
      </c>
      <c r="C101" s="182" t="s">
        <v>136</v>
      </c>
      <c r="D101" s="183"/>
      <c r="E101" s="183"/>
      <c r="F101" s="190" t="s">
        <v>26</v>
      </c>
      <c r="G101" s="191"/>
      <c r="H101" s="191"/>
      <c r="I101" s="191">
        <f>'01 06 Pol'!G102</f>
        <v>0</v>
      </c>
      <c r="J101" s="187" t="str">
        <f>IF(I151=0,"",I101/I151*100)</f>
        <v/>
      </c>
    </row>
    <row r="102" spans="1:10" ht="36.75" customHeight="1" x14ac:dyDescent="0.2">
      <c r="A102" s="176"/>
      <c r="B102" s="181" t="s">
        <v>137</v>
      </c>
      <c r="C102" s="182" t="s">
        <v>108</v>
      </c>
      <c r="D102" s="183"/>
      <c r="E102" s="183"/>
      <c r="F102" s="190" t="s">
        <v>26</v>
      </c>
      <c r="G102" s="191"/>
      <c r="H102" s="191"/>
      <c r="I102" s="191">
        <f>'01 06 Pol'!G111</f>
        <v>0</v>
      </c>
      <c r="J102" s="187" t="str">
        <f>IF(I151=0,"",I102/I151*100)</f>
        <v/>
      </c>
    </row>
    <row r="103" spans="1:10" ht="36.75" customHeight="1" x14ac:dyDescent="0.2">
      <c r="A103" s="176"/>
      <c r="B103" s="181" t="s">
        <v>138</v>
      </c>
      <c r="C103" s="182" t="s">
        <v>139</v>
      </c>
      <c r="D103" s="183"/>
      <c r="E103" s="183"/>
      <c r="F103" s="190" t="s">
        <v>26</v>
      </c>
      <c r="G103" s="191"/>
      <c r="H103" s="191"/>
      <c r="I103" s="191">
        <f>'01 01a Pol'!G8+'01 01b Pol'!G8+'01 04a Pol'!G8+'01 08 Pol'!G8</f>
        <v>0</v>
      </c>
      <c r="J103" s="187" t="str">
        <f>IF(I151=0,"",I103/I151*100)</f>
        <v/>
      </c>
    </row>
    <row r="104" spans="1:10" ht="36.75" customHeight="1" x14ac:dyDescent="0.2">
      <c r="A104" s="176"/>
      <c r="B104" s="181" t="s">
        <v>140</v>
      </c>
      <c r="C104" s="182" t="s">
        <v>110</v>
      </c>
      <c r="D104" s="183"/>
      <c r="E104" s="183"/>
      <c r="F104" s="190" t="s">
        <v>26</v>
      </c>
      <c r="G104" s="191"/>
      <c r="H104" s="191"/>
      <c r="I104" s="191">
        <f>'01 06 Pol'!G114</f>
        <v>0</v>
      </c>
      <c r="J104" s="187" t="str">
        <f>IF(I151=0,"",I104/I151*100)</f>
        <v/>
      </c>
    </row>
    <row r="105" spans="1:10" ht="36.75" customHeight="1" x14ac:dyDescent="0.2">
      <c r="A105" s="176"/>
      <c r="B105" s="181" t="s">
        <v>141</v>
      </c>
      <c r="C105" s="182" t="s">
        <v>112</v>
      </c>
      <c r="D105" s="183"/>
      <c r="E105" s="183"/>
      <c r="F105" s="190" t="s">
        <v>26</v>
      </c>
      <c r="G105" s="191"/>
      <c r="H105" s="191"/>
      <c r="I105" s="191">
        <f>'01 06 Pol'!G183</f>
        <v>0</v>
      </c>
      <c r="J105" s="187" t="str">
        <f>IF(I151=0,"",I105/I151*100)</f>
        <v/>
      </c>
    </row>
    <row r="106" spans="1:10" ht="36.75" customHeight="1" x14ac:dyDescent="0.2">
      <c r="A106" s="176"/>
      <c r="B106" s="181" t="s">
        <v>71</v>
      </c>
      <c r="C106" s="182" t="s">
        <v>118</v>
      </c>
      <c r="D106" s="183"/>
      <c r="E106" s="183"/>
      <c r="F106" s="190" t="s">
        <v>26</v>
      </c>
      <c r="G106" s="191"/>
      <c r="H106" s="191"/>
      <c r="I106" s="191">
        <f>'01 06 Pol'!G207</f>
        <v>0</v>
      </c>
      <c r="J106" s="187" t="str">
        <f>IF(I151=0,"",I106/I151*100)</f>
        <v/>
      </c>
    </row>
    <row r="107" spans="1:10" ht="36.75" customHeight="1" x14ac:dyDescent="0.2">
      <c r="A107" s="176"/>
      <c r="B107" s="181" t="s">
        <v>142</v>
      </c>
      <c r="C107" s="182" t="s">
        <v>143</v>
      </c>
      <c r="D107" s="183"/>
      <c r="E107" s="183"/>
      <c r="F107" s="190" t="s">
        <v>26</v>
      </c>
      <c r="G107" s="191"/>
      <c r="H107" s="191"/>
      <c r="I107" s="191">
        <f>'01 02a Pol'!G8+'01 02b Pol'!G8+'01 04a Pol'!G27+'01 08 Pol'!G15</f>
        <v>0</v>
      </c>
      <c r="J107" s="187" t="str">
        <f>IF(I151=0,"",I107/I151*100)</f>
        <v/>
      </c>
    </row>
    <row r="108" spans="1:10" ht="36.75" customHeight="1" x14ac:dyDescent="0.2">
      <c r="A108" s="176"/>
      <c r="B108" s="181" t="s">
        <v>144</v>
      </c>
      <c r="C108" s="182" t="s">
        <v>145</v>
      </c>
      <c r="D108" s="183"/>
      <c r="E108" s="183"/>
      <c r="F108" s="190" t="s">
        <v>26</v>
      </c>
      <c r="G108" s="191"/>
      <c r="H108" s="191"/>
      <c r="I108" s="191">
        <f>'01 02a Pol'!G21+'01 02b Pol'!G17+'01 04a Pol'!G32</f>
        <v>0</v>
      </c>
      <c r="J108" s="187" t="str">
        <f>IF(I151=0,"",I108/I151*100)</f>
        <v/>
      </c>
    </row>
    <row r="109" spans="1:10" ht="36.75" customHeight="1" x14ac:dyDescent="0.2">
      <c r="A109" s="176"/>
      <c r="B109" s="181" t="s">
        <v>146</v>
      </c>
      <c r="C109" s="182" t="s">
        <v>147</v>
      </c>
      <c r="D109" s="183"/>
      <c r="E109" s="183"/>
      <c r="F109" s="190" t="s">
        <v>26</v>
      </c>
      <c r="G109" s="191"/>
      <c r="H109" s="191"/>
      <c r="I109" s="191">
        <f>'01 02a Pol'!G85+'01 02b Pol'!G57</f>
        <v>0</v>
      </c>
      <c r="J109" s="187" t="str">
        <f>IF(I151=0,"",I109/I151*100)</f>
        <v/>
      </c>
    </row>
    <row r="110" spans="1:10" ht="36.75" customHeight="1" x14ac:dyDescent="0.2">
      <c r="A110" s="176"/>
      <c r="B110" s="181" t="s">
        <v>148</v>
      </c>
      <c r="C110" s="182" t="s">
        <v>149</v>
      </c>
      <c r="D110" s="183"/>
      <c r="E110" s="183"/>
      <c r="F110" s="190" t="s">
        <v>26</v>
      </c>
      <c r="G110" s="191"/>
      <c r="H110" s="191"/>
      <c r="I110" s="191">
        <f>'01 02a Pol'!G107+'01 02b Pol'!G61+'01 04a Pol'!G35</f>
        <v>0</v>
      </c>
      <c r="J110" s="187" t="str">
        <f>IF(I151=0,"",I110/I151*100)</f>
        <v/>
      </c>
    </row>
    <row r="111" spans="1:10" ht="36.75" customHeight="1" x14ac:dyDescent="0.2">
      <c r="A111" s="176"/>
      <c r="B111" s="181" t="s">
        <v>150</v>
      </c>
      <c r="C111" s="182" t="s">
        <v>151</v>
      </c>
      <c r="D111" s="183"/>
      <c r="E111" s="183"/>
      <c r="F111" s="190" t="s">
        <v>26</v>
      </c>
      <c r="G111" s="191"/>
      <c r="H111" s="191"/>
      <c r="I111" s="191">
        <f>'01 02a Pol'!G126+'01 02b Pol'!G72</f>
        <v>0</v>
      </c>
      <c r="J111" s="187" t="str">
        <f>IF(I151=0,"",I111/I151*100)</f>
        <v/>
      </c>
    </row>
    <row r="112" spans="1:10" ht="36.75" customHeight="1" x14ac:dyDescent="0.2">
      <c r="A112" s="176"/>
      <c r="B112" s="181" t="s">
        <v>152</v>
      </c>
      <c r="C112" s="182" t="s">
        <v>153</v>
      </c>
      <c r="D112" s="183"/>
      <c r="E112" s="183"/>
      <c r="F112" s="190" t="s">
        <v>26</v>
      </c>
      <c r="G112" s="191"/>
      <c r="H112" s="191"/>
      <c r="I112" s="191">
        <f>'01 08 Pol'!G26</f>
        <v>0</v>
      </c>
      <c r="J112" s="187" t="str">
        <f>IF(I151=0,"",I112/I151*100)</f>
        <v/>
      </c>
    </row>
    <row r="113" spans="1:10" ht="36.75" customHeight="1" x14ac:dyDescent="0.2">
      <c r="A113" s="176"/>
      <c r="B113" s="181" t="s">
        <v>154</v>
      </c>
      <c r="C113" s="182" t="s">
        <v>155</v>
      </c>
      <c r="D113" s="183"/>
      <c r="E113" s="183"/>
      <c r="F113" s="190" t="s">
        <v>26</v>
      </c>
      <c r="G113" s="191"/>
      <c r="H113" s="191"/>
      <c r="I113" s="191">
        <f>'01 02a Pol'!G141+'01 02b Pol'!G77</f>
        <v>0</v>
      </c>
      <c r="J113" s="187" t="str">
        <f>IF(I151=0,"",I113/I151*100)</f>
        <v/>
      </c>
    </row>
    <row r="114" spans="1:10" ht="36.75" customHeight="1" x14ac:dyDescent="0.2">
      <c r="A114" s="176"/>
      <c r="B114" s="181" t="s">
        <v>156</v>
      </c>
      <c r="C114" s="182" t="s">
        <v>157</v>
      </c>
      <c r="D114" s="183"/>
      <c r="E114" s="183"/>
      <c r="F114" s="190" t="s">
        <v>26</v>
      </c>
      <c r="G114" s="191"/>
      <c r="H114" s="191"/>
      <c r="I114" s="191">
        <f>'01 02a Pol'!G149+'01 02b Pol'!G82</f>
        <v>0</v>
      </c>
      <c r="J114" s="187" t="str">
        <f>IF(I151=0,"",I114/I151*100)</f>
        <v/>
      </c>
    </row>
    <row r="115" spans="1:10" ht="36.75" customHeight="1" x14ac:dyDescent="0.2">
      <c r="A115" s="176"/>
      <c r="B115" s="181" t="s">
        <v>158</v>
      </c>
      <c r="C115" s="182" t="s">
        <v>159</v>
      </c>
      <c r="D115" s="183"/>
      <c r="E115" s="183"/>
      <c r="F115" s="190" t="s">
        <v>26</v>
      </c>
      <c r="G115" s="191"/>
      <c r="H115" s="191"/>
      <c r="I115" s="191">
        <f>'01 02a Pol'!G162</f>
        <v>0</v>
      </c>
      <c r="J115" s="187" t="str">
        <f>IF(I151=0,"",I115/I151*100)</f>
        <v/>
      </c>
    </row>
    <row r="116" spans="1:10" ht="36.75" customHeight="1" x14ac:dyDescent="0.2">
      <c r="A116" s="176"/>
      <c r="B116" s="181" t="s">
        <v>160</v>
      </c>
      <c r="C116" s="182" t="s">
        <v>161</v>
      </c>
      <c r="D116" s="183"/>
      <c r="E116" s="183"/>
      <c r="F116" s="190" t="s">
        <v>26</v>
      </c>
      <c r="G116" s="191"/>
      <c r="H116" s="191"/>
      <c r="I116" s="191">
        <f>'01 02a Pol'!G172+'01 02b Pol'!G89</f>
        <v>0</v>
      </c>
      <c r="J116" s="187" t="str">
        <f>IF(I151=0,"",I116/I151*100)</f>
        <v/>
      </c>
    </row>
    <row r="117" spans="1:10" ht="36.75" customHeight="1" x14ac:dyDescent="0.2">
      <c r="A117" s="176"/>
      <c r="B117" s="181" t="s">
        <v>162</v>
      </c>
      <c r="C117" s="182" t="s">
        <v>163</v>
      </c>
      <c r="D117" s="183"/>
      <c r="E117" s="183"/>
      <c r="F117" s="190" t="s">
        <v>26</v>
      </c>
      <c r="G117" s="191"/>
      <c r="H117" s="191"/>
      <c r="I117" s="191">
        <f>'01 04a Pol'!G38</f>
        <v>0</v>
      </c>
      <c r="J117" s="187" t="str">
        <f>IF(I151=0,"",I117/I151*100)</f>
        <v/>
      </c>
    </row>
    <row r="118" spans="1:10" ht="36.75" customHeight="1" x14ac:dyDescent="0.2">
      <c r="A118" s="176"/>
      <c r="B118" s="181" t="s">
        <v>164</v>
      </c>
      <c r="C118" s="182" t="s">
        <v>165</v>
      </c>
      <c r="D118" s="183"/>
      <c r="E118" s="183"/>
      <c r="F118" s="190" t="s">
        <v>26</v>
      </c>
      <c r="G118" s="191"/>
      <c r="H118" s="191"/>
      <c r="I118" s="191">
        <f>'01 02a Pol'!G177+'01 02b Pol'!G92</f>
        <v>0</v>
      </c>
      <c r="J118" s="187" t="str">
        <f>IF(I151=0,"",I118/I151*100)</f>
        <v/>
      </c>
    </row>
    <row r="119" spans="1:10" ht="36.75" customHeight="1" x14ac:dyDescent="0.2">
      <c r="A119" s="176"/>
      <c r="B119" s="181" t="s">
        <v>166</v>
      </c>
      <c r="C119" s="182" t="s">
        <v>167</v>
      </c>
      <c r="D119" s="183"/>
      <c r="E119" s="183"/>
      <c r="F119" s="190" t="s">
        <v>26</v>
      </c>
      <c r="G119" s="191"/>
      <c r="H119" s="191"/>
      <c r="I119" s="191">
        <f>'01 02a Pol'!G179+'01 02b Pol'!G94</f>
        <v>0</v>
      </c>
      <c r="J119" s="187" t="str">
        <f>IF(I151=0,"",I119/I151*100)</f>
        <v/>
      </c>
    </row>
    <row r="120" spans="1:10" ht="36.75" customHeight="1" x14ac:dyDescent="0.2">
      <c r="A120" s="176"/>
      <c r="B120" s="181" t="s">
        <v>168</v>
      </c>
      <c r="C120" s="182" t="s">
        <v>169</v>
      </c>
      <c r="D120" s="183"/>
      <c r="E120" s="183"/>
      <c r="F120" s="190" t="s">
        <v>26</v>
      </c>
      <c r="G120" s="191"/>
      <c r="H120" s="191"/>
      <c r="I120" s="191">
        <f>'01 01a Pol'!G17+'01 01b Pol'!G21</f>
        <v>0</v>
      </c>
      <c r="J120" s="187" t="str">
        <f>IF(I151=0,"",I120/I151*100)</f>
        <v/>
      </c>
    </row>
    <row r="121" spans="1:10" ht="36.75" customHeight="1" x14ac:dyDescent="0.2">
      <c r="A121" s="176"/>
      <c r="B121" s="181" t="s">
        <v>170</v>
      </c>
      <c r="C121" s="182" t="s">
        <v>171</v>
      </c>
      <c r="D121" s="183"/>
      <c r="E121" s="183"/>
      <c r="F121" s="190" t="s">
        <v>26</v>
      </c>
      <c r="G121" s="191"/>
      <c r="H121" s="191"/>
      <c r="I121" s="191">
        <f>'01 04a Pol'!G47+'01 04b Pol'!G8</f>
        <v>0</v>
      </c>
      <c r="J121" s="187" t="str">
        <f>IF(I151=0,"",I121/I151*100)</f>
        <v/>
      </c>
    </row>
    <row r="122" spans="1:10" ht="36.75" customHeight="1" x14ac:dyDescent="0.2">
      <c r="A122" s="176"/>
      <c r="B122" s="181" t="s">
        <v>172</v>
      </c>
      <c r="C122" s="182" t="s">
        <v>173</v>
      </c>
      <c r="D122" s="183"/>
      <c r="E122" s="183"/>
      <c r="F122" s="190" t="s">
        <v>26</v>
      </c>
      <c r="G122" s="191"/>
      <c r="H122" s="191"/>
      <c r="I122" s="191">
        <f>'01 02a Pol'!G185+'01 02b Pol'!G96+'01 04a Pol'!G62+'01 08 Pol'!G31</f>
        <v>0</v>
      </c>
      <c r="J122" s="187" t="str">
        <f>IF(I151=0,"",I122/I151*100)</f>
        <v/>
      </c>
    </row>
    <row r="123" spans="1:10" ht="36.75" customHeight="1" x14ac:dyDescent="0.2">
      <c r="A123" s="176"/>
      <c r="B123" s="181" t="s">
        <v>115</v>
      </c>
      <c r="C123" s="182" t="s">
        <v>174</v>
      </c>
      <c r="D123" s="183"/>
      <c r="E123" s="183"/>
      <c r="F123" s="190" t="s">
        <v>27</v>
      </c>
      <c r="G123" s="191"/>
      <c r="H123" s="191"/>
      <c r="I123" s="191">
        <f>'01 03 Pol'!G181</f>
        <v>0</v>
      </c>
      <c r="J123" s="187" t="str">
        <f>IF(I151=0,"",I123/I151*100)</f>
        <v/>
      </c>
    </row>
    <row r="124" spans="1:10" ht="36.75" customHeight="1" x14ac:dyDescent="0.2">
      <c r="A124" s="176"/>
      <c r="B124" s="181" t="s">
        <v>175</v>
      </c>
      <c r="C124" s="182" t="s">
        <v>176</v>
      </c>
      <c r="D124" s="183"/>
      <c r="E124" s="183"/>
      <c r="F124" s="190" t="s">
        <v>27</v>
      </c>
      <c r="G124" s="191"/>
      <c r="H124" s="191"/>
      <c r="I124" s="191">
        <f>'01 02a Pol'!G187+'01 02b Pol'!G98+'01 04a Pol'!G67</f>
        <v>0</v>
      </c>
      <c r="J124" s="187" t="str">
        <f>IF(I151=0,"",I124/I151*100)</f>
        <v/>
      </c>
    </row>
    <row r="125" spans="1:10" ht="36.75" customHeight="1" x14ac:dyDescent="0.2">
      <c r="A125" s="176"/>
      <c r="B125" s="181" t="s">
        <v>177</v>
      </c>
      <c r="C125" s="182" t="s">
        <v>178</v>
      </c>
      <c r="D125" s="183"/>
      <c r="E125" s="183"/>
      <c r="F125" s="190" t="s">
        <v>27</v>
      </c>
      <c r="G125" s="191"/>
      <c r="H125" s="191"/>
      <c r="I125" s="191">
        <f>'01 01a Pol'!G116+'01 01b Pol'!G70+'01 02a Pol'!G203+'01 02b Pol'!G115+'01 04a Pol'!G75+'01 04b Pol'!G11+'01 05 Pol'!G8</f>
        <v>0</v>
      </c>
      <c r="J125" s="187" t="str">
        <f>IF(I151=0,"",I125/I151*100)</f>
        <v/>
      </c>
    </row>
    <row r="126" spans="1:10" ht="36.75" customHeight="1" x14ac:dyDescent="0.2">
      <c r="A126" s="176"/>
      <c r="B126" s="181" t="s">
        <v>179</v>
      </c>
      <c r="C126" s="182" t="s">
        <v>180</v>
      </c>
      <c r="D126" s="183"/>
      <c r="E126" s="183"/>
      <c r="F126" s="190" t="s">
        <v>27</v>
      </c>
      <c r="G126" s="191"/>
      <c r="H126" s="191"/>
      <c r="I126" s="191">
        <f>'01 04a Pol'!G100+'01 04b Pol'!G18</f>
        <v>0</v>
      </c>
      <c r="J126" s="187" t="str">
        <f>IF(I151=0,"",I126/I151*100)</f>
        <v/>
      </c>
    </row>
    <row r="127" spans="1:10" ht="36.75" customHeight="1" x14ac:dyDescent="0.2">
      <c r="A127" s="176"/>
      <c r="B127" s="181" t="s">
        <v>181</v>
      </c>
      <c r="C127" s="182" t="s">
        <v>182</v>
      </c>
      <c r="D127" s="183"/>
      <c r="E127" s="183"/>
      <c r="F127" s="190" t="s">
        <v>27</v>
      </c>
      <c r="G127" s="191"/>
      <c r="H127" s="191"/>
      <c r="I127" s="191">
        <f>'01 04a Pol'!G139+'01 04b Pol'!G26</f>
        <v>0</v>
      </c>
      <c r="J127" s="187" t="str">
        <f>IF(I151=0,"",I127/I151*100)</f>
        <v/>
      </c>
    </row>
    <row r="128" spans="1:10" ht="36.75" customHeight="1" x14ac:dyDescent="0.2">
      <c r="A128" s="176"/>
      <c r="B128" s="181" t="s">
        <v>183</v>
      </c>
      <c r="C128" s="182" t="s">
        <v>184</v>
      </c>
      <c r="D128" s="183"/>
      <c r="E128" s="183"/>
      <c r="F128" s="190" t="s">
        <v>27</v>
      </c>
      <c r="G128" s="191"/>
      <c r="H128" s="191"/>
      <c r="I128" s="191">
        <f>'01 04a Pol'!G205+'01 04b Pol'!G28</f>
        <v>0</v>
      </c>
      <c r="J128" s="187" t="str">
        <f>IF(I151=0,"",I128/I151*100)</f>
        <v/>
      </c>
    </row>
    <row r="129" spans="1:10" ht="36.75" customHeight="1" x14ac:dyDescent="0.2">
      <c r="A129" s="176"/>
      <c r="B129" s="181" t="s">
        <v>185</v>
      </c>
      <c r="C129" s="182" t="s">
        <v>186</v>
      </c>
      <c r="D129" s="183"/>
      <c r="E129" s="183"/>
      <c r="F129" s="190" t="s">
        <v>27</v>
      </c>
      <c r="G129" s="191"/>
      <c r="H129" s="191"/>
      <c r="I129" s="191">
        <f>'01 05 Pol'!G15</f>
        <v>0</v>
      </c>
      <c r="J129" s="187" t="str">
        <f>IF(I151=0,"",I129/I151*100)</f>
        <v/>
      </c>
    </row>
    <row r="130" spans="1:10" ht="36.75" customHeight="1" x14ac:dyDescent="0.2">
      <c r="A130" s="176"/>
      <c r="B130" s="181" t="s">
        <v>187</v>
      </c>
      <c r="C130" s="182" t="s">
        <v>188</v>
      </c>
      <c r="D130" s="183"/>
      <c r="E130" s="183"/>
      <c r="F130" s="190" t="s">
        <v>27</v>
      </c>
      <c r="G130" s="191"/>
      <c r="H130" s="191"/>
      <c r="I130" s="191">
        <f>'01 04a Pol'!G239+'01 05 Pol'!G18</f>
        <v>0</v>
      </c>
      <c r="J130" s="187" t="str">
        <f>IF(I151=0,"",I130/I151*100)</f>
        <v/>
      </c>
    </row>
    <row r="131" spans="1:10" ht="36.75" customHeight="1" x14ac:dyDescent="0.2">
      <c r="A131" s="176"/>
      <c r="B131" s="181" t="s">
        <v>189</v>
      </c>
      <c r="C131" s="182" t="s">
        <v>190</v>
      </c>
      <c r="D131" s="183"/>
      <c r="E131" s="183"/>
      <c r="F131" s="190" t="s">
        <v>27</v>
      </c>
      <c r="G131" s="191"/>
      <c r="H131" s="191"/>
      <c r="I131" s="191">
        <f>'01 05 Pol'!G26</f>
        <v>0</v>
      </c>
      <c r="J131" s="187" t="str">
        <f>IF(I151=0,"",I131/I151*100)</f>
        <v/>
      </c>
    </row>
    <row r="132" spans="1:10" ht="36.75" customHeight="1" x14ac:dyDescent="0.2">
      <c r="A132" s="176"/>
      <c r="B132" s="181" t="s">
        <v>191</v>
      </c>
      <c r="C132" s="182" t="s">
        <v>192</v>
      </c>
      <c r="D132" s="183"/>
      <c r="E132" s="183"/>
      <c r="F132" s="190" t="s">
        <v>27</v>
      </c>
      <c r="G132" s="191"/>
      <c r="H132" s="191"/>
      <c r="I132" s="191">
        <f>'01 05 Pol'!G37</f>
        <v>0</v>
      </c>
      <c r="J132" s="187" t="str">
        <f>IF(I151=0,"",I132/I151*100)</f>
        <v/>
      </c>
    </row>
    <row r="133" spans="1:10" ht="36.75" customHeight="1" x14ac:dyDescent="0.2">
      <c r="A133" s="176"/>
      <c r="B133" s="181" t="s">
        <v>193</v>
      </c>
      <c r="C133" s="182" t="s">
        <v>194</v>
      </c>
      <c r="D133" s="183"/>
      <c r="E133" s="183"/>
      <c r="F133" s="190" t="s">
        <v>27</v>
      </c>
      <c r="G133" s="191"/>
      <c r="H133" s="191"/>
      <c r="I133" s="191">
        <f>'01 05 Pol'!G43</f>
        <v>0</v>
      </c>
      <c r="J133" s="187" t="str">
        <f>IF(I151=0,"",I133/I151*100)</f>
        <v/>
      </c>
    </row>
    <row r="134" spans="1:10" ht="36.75" customHeight="1" x14ac:dyDescent="0.2">
      <c r="A134" s="176"/>
      <c r="B134" s="181" t="s">
        <v>195</v>
      </c>
      <c r="C134" s="182" t="s">
        <v>196</v>
      </c>
      <c r="D134" s="183"/>
      <c r="E134" s="183"/>
      <c r="F134" s="190" t="s">
        <v>27</v>
      </c>
      <c r="G134" s="191"/>
      <c r="H134" s="191"/>
      <c r="I134" s="191">
        <f>'01 05 Pol'!G49</f>
        <v>0</v>
      </c>
      <c r="J134" s="187" t="str">
        <f>IF(I151=0,"",I134/I151*100)</f>
        <v/>
      </c>
    </row>
    <row r="135" spans="1:10" ht="36.75" customHeight="1" x14ac:dyDescent="0.2">
      <c r="A135" s="176"/>
      <c r="B135" s="181" t="s">
        <v>197</v>
      </c>
      <c r="C135" s="182" t="s">
        <v>198</v>
      </c>
      <c r="D135" s="183"/>
      <c r="E135" s="183"/>
      <c r="F135" s="190" t="s">
        <v>27</v>
      </c>
      <c r="G135" s="191"/>
      <c r="H135" s="191"/>
      <c r="I135" s="191">
        <f>'01 01a Pol'!G121+'01 01b Pol'!G73</f>
        <v>0</v>
      </c>
      <c r="J135" s="187" t="str">
        <f>IF(I151=0,"",I135/I151*100)</f>
        <v/>
      </c>
    </row>
    <row r="136" spans="1:10" ht="36.75" customHeight="1" x14ac:dyDescent="0.2">
      <c r="A136" s="176"/>
      <c r="B136" s="181" t="s">
        <v>199</v>
      </c>
      <c r="C136" s="182" t="s">
        <v>200</v>
      </c>
      <c r="D136" s="183"/>
      <c r="E136" s="183"/>
      <c r="F136" s="190" t="s">
        <v>27</v>
      </c>
      <c r="G136" s="191"/>
      <c r="H136" s="191"/>
      <c r="I136" s="191">
        <f>'01 01a Pol'!G124+'01 02b Pol'!G126</f>
        <v>0</v>
      </c>
      <c r="J136" s="187" t="str">
        <f>IF(I151=0,"",I136/I151*100)</f>
        <v/>
      </c>
    </row>
    <row r="137" spans="1:10" ht="36.75" customHeight="1" x14ac:dyDescent="0.2">
      <c r="A137" s="176"/>
      <c r="B137" s="181" t="s">
        <v>201</v>
      </c>
      <c r="C137" s="182" t="s">
        <v>202</v>
      </c>
      <c r="D137" s="183"/>
      <c r="E137" s="183"/>
      <c r="F137" s="190" t="s">
        <v>27</v>
      </c>
      <c r="G137" s="191"/>
      <c r="H137" s="191"/>
      <c r="I137" s="191">
        <f>'01 02a Pol'!G233+'01 02b Pol'!G134</f>
        <v>0</v>
      </c>
      <c r="J137" s="187" t="str">
        <f>IF(I151=0,"",I137/I151*100)</f>
        <v/>
      </c>
    </row>
    <row r="138" spans="1:10" ht="36.75" customHeight="1" x14ac:dyDescent="0.2">
      <c r="A138" s="176"/>
      <c r="B138" s="181" t="s">
        <v>203</v>
      </c>
      <c r="C138" s="182" t="s">
        <v>204</v>
      </c>
      <c r="D138" s="183"/>
      <c r="E138" s="183"/>
      <c r="F138" s="190" t="s">
        <v>27</v>
      </c>
      <c r="G138" s="191"/>
      <c r="H138" s="191"/>
      <c r="I138" s="191">
        <f>'01 02a Pol'!G253</f>
        <v>0</v>
      </c>
      <c r="J138" s="187" t="str">
        <f>IF(I151=0,"",I138/I151*100)</f>
        <v/>
      </c>
    </row>
    <row r="139" spans="1:10" ht="36.75" customHeight="1" x14ac:dyDescent="0.2">
      <c r="A139" s="176"/>
      <c r="B139" s="181" t="s">
        <v>205</v>
      </c>
      <c r="C139" s="182" t="s">
        <v>206</v>
      </c>
      <c r="D139" s="183"/>
      <c r="E139" s="183"/>
      <c r="F139" s="190" t="s">
        <v>27</v>
      </c>
      <c r="G139" s="191"/>
      <c r="H139" s="191"/>
      <c r="I139" s="191">
        <f>'01 02a Pol'!G270+'01 02b Pol'!G150</f>
        <v>0</v>
      </c>
      <c r="J139" s="187" t="str">
        <f>IF(I151=0,"",I139/I151*100)</f>
        <v/>
      </c>
    </row>
    <row r="140" spans="1:10" ht="36.75" customHeight="1" x14ac:dyDescent="0.2">
      <c r="A140" s="176"/>
      <c r="B140" s="181" t="s">
        <v>207</v>
      </c>
      <c r="C140" s="182" t="s">
        <v>208</v>
      </c>
      <c r="D140" s="183"/>
      <c r="E140" s="183"/>
      <c r="F140" s="190" t="s">
        <v>27</v>
      </c>
      <c r="G140" s="191"/>
      <c r="H140" s="191"/>
      <c r="I140" s="191">
        <f>'01 01a Pol'!G127</f>
        <v>0</v>
      </c>
      <c r="J140" s="187" t="str">
        <f>IF(I151=0,"",I140/I151*100)</f>
        <v/>
      </c>
    </row>
    <row r="141" spans="1:10" ht="36.75" customHeight="1" x14ac:dyDescent="0.2">
      <c r="A141" s="176"/>
      <c r="B141" s="181" t="s">
        <v>209</v>
      </c>
      <c r="C141" s="182" t="s">
        <v>210</v>
      </c>
      <c r="D141" s="183"/>
      <c r="E141" s="183"/>
      <c r="F141" s="190" t="s">
        <v>27</v>
      </c>
      <c r="G141" s="191"/>
      <c r="H141" s="191"/>
      <c r="I141" s="191">
        <f>'01 01a Pol'!G130+'01 02a Pol'!G288</f>
        <v>0</v>
      </c>
      <c r="J141" s="187" t="str">
        <f>IF(I151=0,"",I141/I151*100)</f>
        <v/>
      </c>
    </row>
    <row r="142" spans="1:10" ht="36.75" customHeight="1" x14ac:dyDescent="0.2">
      <c r="A142" s="176"/>
      <c r="B142" s="181" t="s">
        <v>211</v>
      </c>
      <c r="C142" s="182" t="s">
        <v>212</v>
      </c>
      <c r="D142" s="183"/>
      <c r="E142" s="183"/>
      <c r="F142" s="190" t="s">
        <v>27</v>
      </c>
      <c r="G142" s="191"/>
      <c r="H142" s="191"/>
      <c r="I142" s="191">
        <f>'01 02b Pol'!G179</f>
        <v>0</v>
      </c>
      <c r="J142" s="187" t="str">
        <f>IF(I151=0,"",I142/I151*100)</f>
        <v/>
      </c>
    </row>
    <row r="143" spans="1:10" ht="36.75" customHeight="1" x14ac:dyDescent="0.2">
      <c r="A143" s="176"/>
      <c r="B143" s="181" t="s">
        <v>213</v>
      </c>
      <c r="C143" s="182" t="s">
        <v>214</v>
      </c>
      <c r="D143" s="183"/>
      <c r="E143" s="183"/>
      <c r="F143" s="190" t="s">
        <v>27</v>
      </c>
      <c r="G143" s="191"/>
      <c r="H143" s="191"/>
      <c r="I143" s="191">
        <f>'01 02a Pol'!G308</f>
        <v>0</v>
      </c>
      <c r="J143" s="187" t="str">
        <f>IF(I151=0,"",I143/I151*100)</f>
        <v/>
      </c>
    </row>
    <row r="144" spans="1:10" ht="36.75" customHeight="1" x14ac:dyDescent="0.2">
      <c r="A144" s="176"/>
      <c r="B144" s="181" t="s">
        <v>215</v>
      </c>
      <c r="C144" s="182" t="s">
        <v>216</v>
      </c>
      <c r="D144" s="183"/>
      <c r="E144" s="183"/>
      <c r="F144" s="190" t="s">
        <v>27</v>
      </c>
      <c r="G144" s="191"/>
      <c r="H144" s="191"/>
      <c r="I144" s="191">
        <f>'01 02a Pol'!G327+'01 02b Pol'!G187</f>
        <v>0</v>
      </c>
      <c r="J144" s="187" t="str">
        <f>IF(I151=0,"",I144/I151*100)</f>
        <v/>
      </c>
    </row>
    <row r="145" spans="1:10" ht="36.75" customHeight="1" x14ac:dyDescent="0.2">
      <c r="A145" s="176"/>
      <c r="B145" s="181" t="s">
        <v>217</v>
      </c>
      <c r="C145" s="182" t="s">
        <v>218</v>
      </c>
      <c r="D145" s="183"/>
      <c r="E145" s="183"/>
      <c r="F145" s="190" t="s">
        <v>27</v>
      </c>
      <c r="G145" s="191"/>
      <c r="H145" s="191"/>
      <c r="I145" s="191">
        <f>'01 01a Pol'!G133</f>
        <v>0</v>
      </c>
      <c r="J145" s="187" t="str">
        <f>IF(I151=0,"",I145/I151*100)</f>
        <v/>
      </c>
    </row>
    <row r="146" spans="1:10" ht="36.75" customHeight="1" x14ac:dyDescent="0.2">
      <c r="A146" s="176"/>
      <c r="B146" s="181" t="s">
        <v>219</v>
      </c>
      <c r="C146" s="182" t="s">
        <v>220</v>
      </c>
      <c r="D146" s="183"/>
      <c r="E146" s="183"/>
      <c r="F146" s="190" t="s">
        <v>27</v>
      </c>
      <c r="G146" s="191"/>
      <c r="H146" s="191"/>
      <c r="I146" s="191">
        <f>'01 02a Pol'!G337</f>
        <v>0</v>
      </c>
      <c r="J146" s="187" t="str">
        <f>IF(I151=0,"",I146/I151*100)</f>
        <v/>
      </c>
    </row>
    <row r="147" spans="1:10" ht="36.75" customHeight="1" x14ac:dyDescent="0.2">
      <c r="A147" s="176"/>
      <c r="B147" s="181" t="s">
        <v>221</v>
      </c>
      <c r="C147" s="182" t="s">
        <v>222</v>
      </c>
      <c r="D147" s="183"/>
      <c r="E147" s="183"/>
      <c r="F147" s="190" t="s">
        <v>28</v>
      </c>
      <c r="G147" s="191"/>
      <c r="H147" s="191"/>
      <c r="I147" s="191">
        <f>'01 04a Pol'!G258</f>
        <v>0</v>
      </c>
      <c r="J147" s="187" t="str">
        <f>IF(I151=0,"",I147/I151*100)</f>
        <v/>
      </c>
    </row>
    <row r="148" spans="1:10" ht="36.75" customHeight="1" x14ac:dyDescent="0.2">
      <c r="A148" s="176"/>
      <c r="B148" s="181" t="s">
        <v>223</v>
      </c>
      <c r="C148" s="182" t="s">
        <v>224</v>
      </c>
      <c r="D148" s="183"/>
      <c r="E148" s="183"/>
      <c r="F148" s="190" t="s">
        <v>225</v>
      </c>
      <c r="G148" s="191"/>
      <c r="H148" s="191"/>
      <c r="I148" s="191">
        <f>'01 01a Pol'!G139+'01 01b Pol'!G78+'01 04a Pol'!G262</f>
        <v>0</v>
      </c>
      <c r="J148" s="187" t="str">
        <f>IF(I151=0,"",I148/I151*100)</f>
        <v/>
      </c>
    </row>
    <row r="149" spans="1:10" ht="36.75" customHeight="1" x14ac:dyDescent="0.2">
      <c r="A149" s="176"/>
      <c r="B149" s="181" t="s">
        <v>226</v>
      </c>
      <c r="C149" s="182" t="s">
        <v>29</v>
      </c>
      <c r="D149" s="183"/>
      <c r="E149" s="183"/>
      <c r="F149" s="190" t="s">
        <v>226</v>
      </c>
      <c r="G149" s="191"/>
      <c r="H149" s="191"/>
      <c r="I149" s="191">
        <f>'03 12 Pol'!G8</f>
        <v>0</v>
      </c>
      <c r="J149" s="187" t="str">
        <f>IF(I151=0,"",I149/I151*100)</f>
        <v/>
      </c>
    </row>
    <row r="150" spans="1:10" ht="36.75" customHeight="1" x14ac:dyDescent="0.2">
      <c r="A150" s="176"/>
      <c r="B150" s="181" t="s">
        <v>227</v>
      </c>
      <c r="C150" s="182" t="s">
        <v>30</v>
      </c>
      <c r="D150" s="183"/>
      <c r="E150" s="183"/>
      <c r="F150" s="190" t="s">
        <v>227</v>
      </c>
      <c r="G150" s="191"/>
      <c r="H150" s="191"/>
      <c r="I150" s="191">
        <f>'01 03 Pol'!G183+'03 12 Pol'!G13</f>
        <v>0</v>
      </c>
      <c r="J150" s="187" t="str">
        <f>IF(I151=0,"",I150/I151*100)</f>
        <v/>
      </c>
    </row>
    <row r="151" spans="1:10" ht="25.5" customHeight="1" x14ac:dyDescent="0.2">
      <c r="A151" s="177"/>
      <c r="B151" s="184" t="s">
        <v>1</v>
      </c>
      <c r="C151" s="185"/>
      <c r="D151" s="186"/>
      <c r="E151" s="186"/>
      <c r="F151" s="192"/>
      <c r="G151" s="193"/>
      <c r="H151" s="193"/>
      <c r="I151" s="193">
        <f>SUM(I76:I150)</f>
        <v>0</v>
      </c>
      <c r="J151" s="188">
        <f>SUM(J76:J150)</f>
        <v>0</v>
      </c>
    </row>
    <row r="152" spans="1:10" x14ac:dyDescent="0.2">
      <c r="F152" s="133"/>
      <c r="G152" s="133"/>
      <c r="H152" s="133"/>
      <c r="I152" s="133"/>
      <c r="J152" s="189"/>
    </row>
    <row r="153" spans="1:10" x14ac:dyDescent="0.2">
      <c r="F153" s="133"/>
      <c r="G153" s="133"/>
      <c r="H153" s="133"/>
      <c r="I153" s="133"/>
      <c r="J153" s="189"/>
    </row>
    <row r="154" spans="1:10" x14ac:dyDescent="0.2">
      <c r="F154" s="133"/>
      <c r="G154" s="133"/>
      <c r="H154" s="133"/>
      <c r="I154" s="133"/>
      <c r="J154" s="189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32">
    <mergeCell ref="C150:E150"/>
    <mergeCell ref="C145:E145"/>
    <mergeCell ref="C146:E146"/>
    <mergeCell ref="C147:E147"/>
    <mergeCell ref="C148:E148"/>
    <mergeCell ref="C149:E149"/>
    <mergeCell ref="C140:E140"/>
    <mergeCell ref="C141:E141"/>
    <mergeCell ref="C142:E142"/>
    <mergeCell ref="C143:E143"/>
    <mergeCell ref="C144:E144"/>
    <mergeCell ref="C135:E135"/>
    <mergeCell ref="C136:E136"/>
    <mergeCell ref="C137:E137"/>
    <mergeCell ref="C138:E138"/>
    <mergeCell ref="C139:E139"/>
    <mergeCell ref="C130:E130"/>
    <mergeCell ref="C131:E131"/>
    <mergeCell ref="C132:E132"/>
    <mergeCell ref="C133:E133"/>
    <mergeCell ref="C134:E134"/>
    <mergeCell ref="C125:E125"/>
    <mergeCell ref="C126:E126"/>
    <mergeCell ref="C127:E127"/>
    <mergeCell ref="C128:E128"/>
    <mergeCell ref="C129:E129"/>
    <mergeCell ref="C120:E120"/>
    <mergeCell ref="C121:E121"/>
    <mergeCell ref="C122:E122"/>
    <mergeCell ref="C123:E123"/>
    <mergeCell ref="C124:E124"/>
    <mergeCell ref="C115:E115"/>
    <mergeCell ref="C116:E116"/>
    <mergeCell ref="C117:E117"/>
    <mergeCell ref="C118:E118"/>
    <mergeCell ref="C119:E119"/>
    <mergeCell ref="C110:E110"/>
    <mergeCell ref="C111:E111"/>
    <mergeCell ref="C112:E112"/>
    <mergeCell ref="C113:E113"/>
    <mergeCell ref="C114:E114"/>
    <mergeCell ref="C105:E105"/>
    <mergeCell ref="C106:E106"/>
    <mergeCell ref="C107:E107"/>
    <mergeCell ref="C108:E108"/>
    <mergeCell ref="C109:E109"/>
    <mergeCell ref="C100:E100"/>
    <mergeCell ref="C101:E101"/>
    <mergeCell ref="C102:E102"/>
    <mergeCell ref="C103:E103"/>
    <mergeCell ref="C104:E104"/>
    <mergeCell ref="C95:E95"/>
    <mergeCell ref="C96:E96"/>
    <mergeCell ref="C97:E97"/>
    <mergeCell ref="C98:E98"/>
    <mergeCell ref="C99:E99"/>
    <mergeCell ref="C90:E90"/>
    <mergeCell ref="C91:E91"/>
    <mergeCell ref="C92:E92"/>
    <mergeCell ref="C93:E93"/>
    <mergeCell ref="C94:E94"/>
    <mergeCell ref="C85:E85"/>
    <mergeCell ref="C86:E86"/>
    <mergeCell ref="C87:E87"/>
    <mergeCell ref="C88:E88"/>
    <mergeCell ref="C89:E89"/>
    <mergeCell ref="C80:E80"/>
    <mergeCell ref="C81:E81"/>
    <mergeCell ref="C82:E82"/>
    <mergeCell ref="C83:E83"/>
    <mergeCell ref="C84:E84"/>
    <mergeCell ref="B54:E54"/>
    <mergeCell ref="C76:E76"/>
    <mergeCell ref="C77:E77"/>
    <mergeCell ref="C78:E78"/>
    <mergeCell ref="C79:E79"/>
    <mergeCell ref="C49:E49"/>
    <mergeCell ref="C50:E50"/>
    <mergeCell ref="C51:E51"/>
    <mergeCell ref="C52:E52"/>
    <mergeCell ref="C53:E53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70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7" t="s">
        <v>7</v>
      </c>
      <c r="B1" s="107"/>
      <c r="C1" s="108"/>
      <c r="D1" s="107"/>
      <c r="E1" s="107"/>
      <c r="F1" s="107"/>
      <c r="G1" s="107"/>
    </row>
    <row r="2" spans="1:7" ht="24.95" customHeight="1" x14ac:dyDescent="0.2">
      <c r="A2" s="50" t="s">
        <v>8</v>
      </c>
      <c r="B2" s="49"/>
      <c r="C2" s="109"/>
      <c r="D2" s="109"/>
      <c r="E2" s="109"/>
      <c r="F2" s="109"/>
      <c r="G2" s="110"/>
    </row>
    <row r="3" spans="1:7" ht="24.95" customHeight="1" x14ac:dyDescent="0.2">
      <c r="A3" s="50" t="s">
        <v>9</v>
      </c>
      <c r="B3" s="49"/>
      <c r="C3" s="109"/>
      <c r="D3" s="109"/>
      <c r="E3" s="109"/>
      <c r="F3" s="109"/>
      <c r="G3" s="110"/>
    </row>
    <row r="4" spans="1:7" ht="24.95" customHeight="1" x14ac:dyDescent="0.2">
      <c r="A4" s="50" t="s">
        <v>10</v>
      </c>
      <c r="B4" s="49"/>
      <c r="C4" s="109"/>
      <c r="D4" s="109"/>
      <c r="E4" s="109"/>
      <c r="F4" s="109"/>
      <c r="G4" s="110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B30F3-F2F1-4E7B-9C7B-D67B44007EF1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38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228</v>
      </c>
    </row>
    <row r="2" spans="1:60" ht="24.95" customHeight="1" x14ac:dyDescent="0.2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229</v>
      </c>
    </row>
    <row r="3" spans="1:60" ht="24.95" customHeight="1" x14ac:dyDescent="0.2">
      <c r="A3" s="196" t="s">
        <v>9</v>
      </c>
      <c r="B3" s="49" t="s">
        <v>46</v>
      </c>
      <c r="C3" s="199" t="s">
        <v>47</v>
      </c>
      <c r="D3" s="197"/>
      <c r="E3" s="197"/>
      <c r="F3" s="197"/>
      <c r="G3" s="198"/>
      <c r="AC3" s="174" t="s">
        <v>229</v>
      </c>
      <c r="AG3" t="s">
        <v>230</v>
      </c>
    </row>
    <row r="4" spans="1:60" ht="24.95" customHeight="1" x14ac:dyDescent="0.2">
      <c r="A4" s="200" t="s">
        <v>10</v>
      </c>
      <c r="B4" s="201" t="s">
        <v>48</v>
      </c>
      <c r="C4" s="202" t="s">
        <v>49</v>
      </c>
      <c r="D4" s="203"/>
      <c r="E4" s="203"/>
      <c r="F4" s="203"/>
      <c r="G4" s="204"/>
      <c r="AG4" t="s">
        <v>231</v>
      </c>
    </row>
    <row r="5" spans="1:60" x14ac:dyDescent="0.2">
      <c r="D5" s="10"/>
    </row>
    <row r="6" spans="1:60" ht="38.25" x14ac:dyDescent="0.2">
      <c r="A6" s="206" t="s">
        <v>232</v>
      </c>
      <c r="B6" s="208" t="s">
        <v>233</v>
      </c>
      <c r="C6" s="208" t="s">
        <v>234</v>
      </c>
      <c r="D6" s="207" t="s">
        <v>235</v>
      </c>
      <c r="E6" s="206" t="s">
        <v>236</v>
      </c>
      <c r="F6" s="205" t="s">
        <v>237</v>
      </c>
      <c r="G6" s="206" t="s">
        <v>31</v>
      </c>
      <c r="H6" s="209" t="s">
        <v>32</v>
      </c>
      <c r="I6" s="209" t="s">
        <v>238</v>
      </c>
      <c r="J6" s="209" t="s">
        <v>33</v>
      </c>
      <c r="K6" s="209" t="s">
        <v>239</v>
      </c>
      <c r="L6" s="209" t="s">
        <v>240</v>
      </c>
      <c r="M6" s="209" t="s">
        <v>241</v>
      </c>
      <c r="N6" s="209" t="s">
        <v>242</v>
      </c>
      <c r="O6" s="209" t="s">
        <v>243</v>
      </c>
      <c r="P6" s="209" t="s">
        <v>244</v>
      </c>
      <c r="Q6" s="209" t="s">
        <v>245</v>
      </c>
      <c r="R6" s="209" t="s">
        <v>246</v>
      </c>
      <c r="S6" s="209" t="s">
        <v>247</v>
      </c>
      <c r="T6" s="209" t="s">
        <v>248</v>
      </c>
      <c r="U6" s="209" t="s">
        <v>249</v>
      </c>
      <c r="V6" s="209" t="s">
        <v>250</v>
      </c>
      <c r="W6" s="209" t="s">
        <v>251</v>
      </c>
      <c r="X6" s="209" t="s">
        <v>252</v>
      </c>
      <c r="Y6" s="209" t="s">
        <v>253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37" t="s">
        <v>254</v>
      </c>
      <c r="B8" s="238" t="s">
        <v>138</v>
      </c>
      <c r="C8" s="256" t="s">
        <v>139</v>
      </c>
      <c r="D8" s="239"/>
      <c r="E8" s="240"/>
      <c r="F8" s="241"/>
      <c r="G8" s="242">
        <f>SUMIF(AG9:AG16,"&lt;&gt;NOR",G9:G16)</f>
        <v>0</v>
      </c>
      <c r="H8" s="236"/>
      <c r="I8" s="236">
        <f>SUM(I9:I16)</f>
        <v>0</v>
      </c>
      <c r="J8" s="236"/>
      <c r="K8" s="236">
        <f>SUM(K9:K16)</f>
        <v>0</v>
      </c>
      <c r="L8" s="236"/>
      <c r="M8" s="236">
        <f>SUM(M9:M16)</f>
        <v>0</v>
      </c>
      <c r="N8" s="235"/>
      <c r="O8" s="235">
        <f>SUM(O9:O16)</f>
        <v>0</v>
      </c>
      <c r="P8" s="235"/>
      <c r="Q8" s="235">
        <f>SUM(Q9:Q16)</f>
        <v>0</v>
      </c>
      <c r="R8" s="236"/>
      <c r="S8" s="236"/>
      <c r="T8" s="236"/>
      <c r="U8" s="236"/>
      <c r="V8" s="236">
        <f>SUM(V9:V16)</f>
        <v>15.670000000000002</v>
      </c>
      <c r="W8" s="236"/>
      <c r="X8" s="236"/>
      <c r="Y8" s="236"/>
      <c r="AG8" t="s">
        <v>255</v>
      </c>
    </row>
    <row r="9" spans="1:60" outlineLevel="1" x14ac:dyDescent="0.2">
      <c r="A9" s="244">
        <v>1</v>
      </c>
      <c r="B9" s="245" t="s">
        <v>256</v>
      </c>
      <c r="C9" s="257" t="s">
        <v>257</v>
      </c>
      <c r="D9" s="246" t="s">
        <v>258</v>
      </c>
      <c r="E9" s="247">
        <v>2.5920000000000001</v>
      </c>
      <c r="F9" s="248"/>
      <c r="G9" s="249">
        <f>ROUND(E9*F9,2)</f>
        <v>0</v>
      </c>
      <c r="H9" s="232"/>
      <c r="I9" s="231">
        <f>ROUND(E9*H9,2)</f>
        <v>0</v>
      </c>
      <c r="J9" s="232"/>
      <c r="K9" s="231">
        <f>ROUND(E9*J9,2)</f>
        <v>0</v>
      </c>
      <c r="L9" s="231">
        <v>21</v>
      </c>
      <c r="M9" s="231">
        <f>G9*(1+L9/100)</f>
        <v>0</v>
      </c>
      <c r="N9" s="230">
        <v>0</v>
      </c>
      <c r="O9" s="230">
        <f>ROUND(E9*N9,2)</f>
        <v>0</v>
      </c>
      <c r="P9" s="230">
        <v>0</v>
      </c>
      <c r="Q9" s="230">
        <f>ROUND(E9*P9,2)</f>
        <v>0</v>
      </c>
      <c r="R9" s="231"/>
      <c r="S9" s="231" t="s">
        <v>259</v>
      </c>
      <c r="T9" s="231" t="s">
        <v>260</v>
      </c>
      <c r="U9" s="231">
        <v>3.5329999999999999</v>
      </c>
      <c r="V9" s="231">
        <f>ROUND(E9*U9,2)</f>
        <v>9.16</v>
      </c>
      <c r="W9" s="231"/>
      <c r="X9" s="231" t="s">
        <v>261</v>
      </c>
      <c r="Y9" s="231" t="s">
        <v>262</v>
      </c>
      <c r="Z9" s="210"/>
      <c r="AA9" s="210"/>
      <c r="AB9" s="210"/>
      <c r="AC9" s="210"/>
      <c r="AD9" s="210"/>
      <c r="AE9" s="210"/>
      <c r="AF9" s="210"/>
      <c r="AG9" s="210" t="s">
        <v>263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">
      <c r="A10" s="227"/>
      <c r="B10" s="228"/>
      <c r="C10" s="258" t="s">
        <v>264</v>
      </c>
      <c r="D10" s="233"/>
      <c r="E10" s="234">
        <v>2.5920000000000001</v>
      </c>
      <c r="F10" s="231"/>
      <c r="G10" s="231"/>
      <c r="H10" s="231"/>
      <c r="I10" s="231"/>
      <c r="J10" s="231"/>
      <c r="K10" s="231"/>
      <c r="L10" s="231"/>
      <c r="M10" s="231"/>
      <c r="N10" s="230"/>
      <c r="O10" s="230"/>
      <c r="P10" s="230"/>
      <c r="Q10" s="230"/>
      <c r="R10" s="231"/>
      <c r="S10" s="231"/>
      <c r="T10" s="231"/>
      <c r="U10" s="231"/>
      <c r="V10" s="231"/>
      <c r="W10" s="231"/>
      <c r="X10" s="231"/>
      <c r="Y10" s="231"/>
      <c r="Z10" s="210"/>
      <c r="AA10" s="210"/>
      <c r="AB10" s="210"/>
      <c r="AC10" s="210"/>
      <c r="AD10" s="210"/>
      <c r="AE10" s="210"/>
      <c r="AF10" s="210"/>
      <c r="AG10" s="210" t="s">
        <v>265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ht="22.5" outlineLevel="1" x14ac:dyDescent="0.2">
      <c r="A11" s="244">
        <v>2</v>
      </c>
      <c r="B11" s="245" t="s">
        <v>266</v>
      </c>
      <c r="C11" s="257" t="s">
        <v>267</v>
      </c>
      <c r="D11" s="246" t="s">
        <v>258</v>
      </c>
      <c r="E11" s="247">
        <v>2.5920000000000001</v>
      </c>
      <c r="F11" s="248"/>
      <c r="G11" s="249">
        <f>ROUND(E11*F11,2)</f>
        <v>0</v>
      </c>
      <c r="H11" s="232"/>
      <c r="I11" s="231">
        <f>ROUND(E11*H11,2)</f>
        <v>0</v>
      </c>
      <c r="J11" s="232"/>
      <c r="K11" s="231">
        <f>ROUND(E11*J11,2)</f>
        <v>0</v>
      </c>
      <c r="L11" s="231">
        <v>21</v>
      </c>
      <c r="M11" s="231">
        <f>G11*(1+L11/100)</f>
        <v>0</v>
      </c>
      <c r="N11" s="230">
        <v>0</v>
      </c>
      <c r="O11" s="230">
        <f>ROUND(E11*N11,2)</f>
        <v>0</v>
      </c>
      <c r="P11" s="230">
        <v>0</v>
      </c>
      <c r="Q11" s="230">
        <f>ROUND(E11*P11,2)</f>
        <v>0</v>
      </c>
      <c r="R11" s="231"/>
      <c r="S11" s="231" t="s">
        <v>259</v>
      </c>
      <c r="T11" s="231" t="s">
        <v>260</v>
      </c>
      <c r="U11" s="231">
        <v>0.66800000000000004</v>
      </c>
      <c r="V11" s="231">
        <f>ROUND(E11*U11,2)</f>
        <v>1.73</v>
      </c>
      <c r="W11" s="231"/>
      <c r="X11" s="231" t="s">
        <v>261</v>
      </c>
      <c r="Y11" s="231" t="s">
        <v>262</v>
      </c>
      <c r="Z11" s="210"/>
      <c r="AA11" s="210"/>
      <c r="AB11" s="210"/>
      <c r="AC11" s="210"/>
      <c r="AD11" s="210"/>
      <c r="AE11" s="210"/>
      <c r="AF11" s="210"/>
      <c r="AG11" s="210" t="s">
        <v>263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2" x14ac:dyDescent="0.2">
      <c r="A12" s="227"/>
      <c r="B12" s="228"/>
      <c r="C12" s="258" t="s">
        <v>268</v>
      </c>
      <c r="D12" s="233"/>
      <c r="E12" s="234">
        <v>2.5920000000000001</v>
      </c>
      <c r="F12" s="231"/>
      <c r="G12" s="231"/>
      <c r="H12" s="231"/>
      <c r="I12" s="231"/>
      <c r="J12" s="231"/>
      <c r="K12" s="231"/>
      <c r="L12" s="231"/>
      <c r="M12" s="231"/>
      <c r="N12" s="230"/>
      <c r="O12" s="230"/>
      <c r="P12" s="230"/>
      <c r="Q12" s="230"/>
      <c r="R12" s="231"/>
      <c r="S12" s="231"/>
      <c r="T12" s="231"/>
      <c r="U12" s="231"/>
      <c r="V12" s="231"/>
      <c r="W12" s="231"/>
      <c r="X12" s="231"/>
      <c r="Y12" s="231"/>
      <c r="Z12" s="210"/>
      <c r="AA12" s="210"/>
      <c r="AB12" s="210"/>
      <c r="AC12" s="210"/>
      <c r="AD12" s="210"/>
      <c r="AE12" s="210"/>
      <c r="AF12" s="210"/>
      <c r="AG12" s="210" t="s">
        <v>265</v>
      </c>
      <c r="AH12" s="210">
        <v>5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44">
        <v>3</v>
      </c>
      <c r="B13" s="245" t="s">
        <v>269</v>
      </c>
      <c r="C13" s="257" t="s">
        <v>270</v>
      </c>
      <c r="D13" s="246" t="s">
        <v>258</v>
      </c>
      <c r="E13" s="247">
        <v>5.1840000000000002</v>
      </c>
      <c r="F13" s="248"/>
      <c r="G13" s="249">
        <f>ROUND(E13*F13,2)</f>
        <v>0</v>
      </c>
      <c r="H13" s="232"/>
      <c r="I13" s="231">
        <f>ROUND(E13*H13,2)</f>
        <v>0</v>
      </c>
      <c r="J13" s="232"/>
      <c r="K13" s="231">
        <f>ROUND(E13*J13,2)</f>
        <v>0</v>
      </c>
      <c r="L13" s="231">
        <v>21</v>
      </c>
      <c r="M13" s="231">
        <f>G13*(1+L13/100)</f>
        <v>0</v>
      </c>
      <c r="N13" s="230">
        <v>0</v>
      </c>
      <c r="O13" s="230">
        <f>ROUND(E13*N13,2)</f>
        <v>0</v>
      </c>
      <c r="P13" s="230">
        <v>0</v>
      </c>
      <c r="Q13" s="230">
        <f>ROUND(E13*P13,2)</f>
        <v>0</v>
      </c>
      <c r="R13" s="231"/>
      <c r="S13" s="231" t="s">
        <v>259</v>
      </c>
      <c r="T13" s="231" t="s">
        <v>260</v>
      </c>
      <c r="U13" s="231">
        <v>0.59099999999999997</v>
      </c>
      <c r="V13" s="231">
        <f>ROUND(E13*U13,2)</f>
        <v>3.06</v>
      </c>
      <c r="W13" s="231"/>
      <c r="X13" s="231" t="s">
        <v>261</v>
      </c>
      <c r="Y13" s="231" t="s">
        <v>262</v>
      </c>
      <c r="Z13" s="210"/>
      <c r="AA13" s="210"/>
      <c r="AB13" s="210"/>
      <c r="AC13" s="210"/>
      <c r="AD13" s="210"/>
      <c r="AE13" s="210"/>
      <c r="AF13" s="210"/>
      <c r="AG13" s="210" t="s">
        <v>263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2" x14ac:dyDescent="0.2">
      <c r="A14" s="227"/>
      <c r="B14" s="228"/>
      <c r="C14" s="258" t="s">
        <v>271</v>
      </c>
      <c r="D14" s="233"/>
      <c r="E14" s="234">
        <v>5.1840000000000002</v>
      </c>
      <c r="F14" s="231"/>
      <c r="G14" s="231"/>
      <c r="H14" s="231"/>
      <c r="I14" s="231"/>
      <c r="J14" s="231"/>
      <c r="K14" s="231"/>
      <c r="L14" s="231"/>
      <c r="M14" s="231"/>
      <c r="N14" s="230"/>
      <c r="O14" s="230"/>
      <c r="P14" s="230"/>
      <c r="Q14" s="230"/>
      <c r="R14" s="231"/>
      <c r="S14" s="231"/>
      <c r="T14" s="231"/>
      <c r="U14" s="231"/>
      <c r="V14" s="231"/>
      <c r="W14" s="231"/>
      <c r="X14" s="231"/>
      <c r="Y14" s="231"/>
      <c r="Z14" s="210"/>
      <c r="AA14" s="210"/>
      <c r="AB14" s="210"/>
      <c r="AC14" s="210"/>
      <c r="AD14" s="210"/>
      <c r="AE14" s="210"/>
      <c r="AF14" s="210"/>
      <c r="AG14" s="210" t="s">
        <v>265</v>
      </c>
      <c r="AH14" s="210">
        <v>5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ht="22.5" outlineLevel="1" x14ac:dyDescent="0.2">
      <c r="A15" s="250">
        <v>4</v>
      </c>
      <c r="B15" s="251" t="s">
        <v>272</v>
      </c>
      <c r="C15" s="259" t="s">
        <v>273</v>
      </c>
      <c r="D15" s="252" t="s">
        <v>258</v>
      </c>
      <c r="E15" s="253">
        <v>2.5920000000000001</v>
      </c>
      <c r="F15" s="254"/>
      <c r="G15" s="255">
        <f>ROUND(E15*F15,2)</f>
        <v>0</v>
      </c>
      <c r="H15" s="232"/>
      <c r="I15" s="231">
        <f>ROUND(E15*H15,2)</f>
        <v>0</v>
      </c>
      <c r="J15" s="232"/>
      <c r="K15" s="231">
        <f>ROUND(E15*J15,2)</f>
        <v>0</v>
      </c>
      <c r="L15" s="231">
        <v>21</v>
      </c>
      <c r="M15" s="231">
        <f>G15*(1+L15/100)</f>
        <v>0</v>
      </c>
      <c r="N15" s="230">
        <v>0</v>
      </c>
      <c r="O15" s="230">
        <f>ROUND(E15*N15,2)</f>
        <v>0</v>
      </c>
      <c r="P15" s="230">
        <v>0</v>
      </c>
      <c r="Q15" s="230">
        <f>ROUND(E15*P15,2)</f>
        <v>0</v>
      </c>
      <c r="R15" s="231"/>
      <c r="S15" s="231" t="s">
        <v>259</v>
      </c>
      <c r="T15" s="231" t="s">
        <v>260</v>
      </c>
      <c r="U15" s="231">
        <v>0.66300000000000003</v>
      </c>
      <c r="V15" s="231">
        <f>ROUND(E15*U15,2)</f>
        <v>1.72</v>
      </c>
      <c r="W15" s="231"/>
      <c r="X15" s="231" t="s">
        <v>261</v>
      </c>
      <c r="Y15" s="231" t="s">
        <v>262</v>
      </c>
      <c r="Z15" s="210"/>
      <c r="AA15" s="210"/>
      <c r="AB15" s="210"/>
      <c r="AC15" s="210"/>
      <c r="AD15" s="210"/>
      <c r="AE15" s="210"/>
      <c r="AF15" s="210"/>
      <c r="AG15" s="210" t="s">
        <v>263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ht="22.5" outlineLevel="1" x14ac:dyDescent="0.2">
      <c r="A16" s="250">
        <v>5</v>
      </c>
      <c r="B16" s="251" t="s">
        <v>274</v>
      </c>
      <c r="C16" s="259" t="s">
        <v>275</v>
      </c>
      <c r="D16" s="252" t="s">
        <v>258</v>
      </c>
      <c r="E16" s="253">
        <v>2.5920000000000001</v>
      </c>
      <c r="F16" s="254"/>
      <c r="G16" s="255">
        <f>ROUND(E16*F16,2)</f>
        <v>0</v>
      </c>
      <c r="H16" s="232"/>
      <c r="I16" s="231">
        <f>ROUND(E16*H16,2)</f>
        <v>0</v>
      </c>
      <c r="J16" s="232"/>
      <c r="K16" s="231">
        <f>ROUND(E16*J16,2)</f>
        <v>0</v>
      </c>
      <c r="L16" s="231">
        <v>21</v>
      </c>
      <c r="M16" s="231">
        <f>G16*(1+L16/100)</f>
        <v>0</v>
      </c>
      <c r="N16" s="230">
        <v>0</v>
      </c>
      <c r="O16" s="230">
        <f>ROUND(E16*N16,2)</f>
        <v>0</v>
      </c>
      <c r="P16" s="230">
        <v>0</v>
      </c>
      <c r="Q16" s="230">
        <f>ROUND(E16*P16,2)</f>
        <v>0</v>
      </c>
      <c r="R16" s="231"/>
      <c r="S16" s="231" t="s">
        <v>259</v>
      </c>
      <c r="T16" s="231" t="s">
        <v>260</v>
      </c>
      <c r="U16" s="231">
        <v>0</v>
      </c>
      <c r="V16" s="231">
        <f>ROUND(E16*U16,2)</f>
        <v>0</v>
      </c>
      <c r="W16" s="231"/>
      <c r="X16" s="231" t="s">
        <v>261</v>
      </c>
      <c r="Y16" s="231" t="s">
        <v>262</v>
      </c>
      <c r="Z16" s="210"/>
      <c r="AA16" s="210"/>
      <c r="AB16" s="210"/>
      <c r="AC16" s="210"/>
      <c r="AD16" s="210"/>
      <c r="AE16" s="210"/>
      <c r="AF16" s="210"/>
      <c r="AG16" s="210" t="s">
        <v>263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x14ac:dyDescent="0.2">
      <c r="A17" s="237" t="s">
        <v>254</v>
      </c>
      <c r="B17" s="238" t="s">
        <v>168</v>
      </c>
      <c r="C17" s="256" t="s">
        <v>169</v>
      </c>
      <c r="D17" s="239"/>
      <c r="E17" s="240"/>
      <c r="F17" s="241"/>
      <c r="G17" s="242">
        <f>SUMIF(AG18:AG115,"&lt;&gt;NOR",G18:G115)</f>
        <v>0</v>
      </c>
      <c r="H17" s="236"/>
      <c r="I17" s="236">
        <f>SUM(I18:I115)</f>
        <v>0</v>
      </c>
      <c r="J17" s="236"/>
      <c r="K17" s="236">
        <f>SUM(K18:K115)</f>
        <v>0</v>
      </c>
      <c r="L17" s="236"/>
      <c r="M17" s="236">
        <f>SUM(M18:M115)</f>
        <v>0</v>
      </c>
      <c r="N17" s="235"/>
      <c r="O17" s="235">
        <f>SUM(O18:O115)</f>
        <v>0.2</v>
      </c>
      <c r="P17" s="235"/>
      <c r="Q17" s="235">
        <f>SUM(Q18:Q115)</f>
        <v>142.91999999999996</v>
      </c>
      <c r="R17" s="236"/>
      <c r="S17" s="236"/>
      <c r="T17" s="236"/>
      <c r="U17" s="236"/>
      <c r="V17" s="236">
        <f>SUM(V18:V115)</f>
        <v>548.99</v>
      </c>
      <c r="W17" s="236"/>
      <c r="X17" s="236"/>
      <c r="Y17" s="236"/>
      <c r="AG17" t="s">
        <v>255</v>
      </c>
    </row>
    <row r="18" spans="1:60" outlineLevel="1" x14ac:dyDescent="0.2">
      <c r="A18" s="244">
        <v>6</v>
      </c>
      <c r="B18" s="245" t="s">
        <v>276</v>
      </c>
      <c r="C18" s="257" t="s">
        <v>277</v>
      </c>
      <c r="D18" s="246" t="s">
        <v>258</v>
      </c>
      <c r="E18" s="247">
        <v>41.69641</v>
      </c>
      <c r="F18" s="248"/>
      <c r="G18" s="249">
        <f>ROUND(E18*F18,2)</f>
        <v>0</v>
      </c>
      <c r="H18" s="232"/>
      <c r="I18" s="231">
        <f>ROUND(E18*H18,2)</f>
        <v>0</v>
      </c>
      <c r="J18" s="232"/>
      <c r="K18" s="231">
        <f>ROUND(E18*J18,2)</f>
        <v>0</v>
      </c>
      <c r="L18" s="231">
        <v>21</v>
      </c>
      <c r="M18" s="231">
        <f>G18*(1+L18/100)</f>
        <v>0</v>
      </c>
      <c r="N18" s="230">
        <v>1.2800000000000001E-3</v>
      </c>
      <c r="O18" s="230">
        <f>ROUND(E18*N18,2)</f>
        <v>0.05</v>
      </c>
      <c r="P18" s="230">
        <v>1.8</v>
      </c>
      <c r="Q18" s="230">
        <f>ROUND(E18*P18,2)</f>
        <v>75.05</v>
      </c>
      <c r="R18" s="231"/>
      <c r="S18" s="231" t="s">
        <v>259</v>
      </c>
      <c r="T18" s="231" t="s">
        <v>260</v>
      </c>
      <c r="U18" s="231">
        <v>1.52</v>
      </c>
      <c r="V18" s="231">
        <f>ROUND(E18*U18,2)</f>
        <v>63.38</v>
      </c>
      <c r="W18" s="231"/>
      <c r="X18" s="231" t="s">
        <v>261</v>
      </c>
      <c r="Y18" s="231" t="s">
        <v>262</v>
      </c>
      <c r="Z18" s="210"/>
      <c r="AA18" s="210"/>
      <c r="AB18" s="210"/>
      <c r="AC18" s="210"/>
      <c r="AD18" s="210"/>
      <c r="AE18" s="210"/>
      <c r="AF18" s="210"/>
      <c r="AG18" s="210" t="s">
        <v>263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2" x14ac:dyDescent="0.2">
      <c r="A19" s="227"/>
      <c r="B19" s="228"/>
      <c r="C19" s="258" t="s">
        <v>278</v>
      </c>
      <c r="D19" s="233"/>
      <c r="E19" s="234"/>
      <c r="F19" s="231"/>
      <c r="G19" s="231"/>
      <c r="H19" s="231"/>
      <c r="I19" s="231"/>
      <c r="J19" s="231"/>
      <c r="K19" s="231"/>
      <c r="L19" s="231"/>
      <c r="M19" s="231"/>
      <c r="N19" s="230"/>
      <c r="O19" s="230"/>
      <c r="P19" s="230"/>
      <c r="Q19" s="230"/>
      <c r="R19" s="231"/>
      <c r="S19" s="231"/>
      <c r="T19" s="231"/>
      <c r="U19" s="231"/>
      <c r="V19" s="231"/>
      <c r="W19" s="231"/>
      <c r="X19" s="231"/>
      <c r="Y19" s="231"/>
      <c r="Z19" s="210"/>
      <c r="AA19" s="210"/>
      <c r="AB19" s="210"/>
      <c r="AC19" s="210"/>
      <c r="AD19" s="210"/>
      <c r="AE19" s="210"/>
      <c r="AF19" s="210"/>
      <c r="AG19" s="210" t="s">
        <v>265</v>
      </c>
      <c r="AH19" s="210">
        <v>0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ht="22.5" outlineLevel="3" x14ac:dyDescent="0.2">
      <c r="A20" s="227"/>
      <c r="B20" s="228"/>
      <c r="C20" s="258" t="s">
        <v>279</v>
      </c>
      <c r="D20" s="233"/>
      <c r="E20" s="234">
        <v>7.5425000000000004</v>
      </c>
      <c r="F20" s="231"/>
      <c r="G20" s="231"/>
      <c r="H20" s="231"/>
      <c r="I20" s="231"/>
      <c r="J20" s="231"/>
      <c r="K20" s="231"/>
      <c r="L20" s="231"/>
      <c r="M20" s="231"/>
      <c r="N20" s="230"/>
      <c r="O20" s="230"/>
      <c r="P20" s="230"/>
      <c r="Q20" s="230"/>
      <c r="R20" s="231"/>
      <c r="S20" s="231"/>
      <c r="T20" s="231"/>
      <c r="U20" s="231"/>
      <c r="V20" s="231"/>
      <c r="W20" s="231"/>
      <c r="X20" s="231"/>
      <c r="Y20" s="231"/>
      <c r="Z20" s="210"/>
      <c r="AA20" s="210"/>
      <c r="AB20" s="210"/>
      <c r="AC20" s="210"/>
      <c r="AD20" s="210"/>
      <c r="AE20" s="210"/>
      <c r="AF20" s="210"/>
      <c r="AG20" s="210" t="s">
        <v>265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3" x14ac:dyDescent="0.2">
      <c r="A21" s="227"/>
      <c r="B21" s="228"/>
      <c r="C21" s="258" t="s">
        <v>280</v>
      </c>
      <c r="D21" s="233"/>
      <c r="E21" s="234">
        <v>9.1174999999999997</v>
      </c>
      <c r="F21" s="231"/>
      <c r="G21" s="231"/>
      <c r="H21" s="231"/>
      <c r="I21" s="231"/>
      <c r="J21" s="231"/>
      <c r="K21" s="231"/>
      <c r="L21" s="231"/>
      <c r="M21" s="231"/>
      <c r="N21" s="230"/>
      <c r="O21" s="230"/>
      <c r="P21" s="230"/>
      <c r="Q21" s="230"/>
      <c r="R21" s="231"/>
      <c r="S21" s="231"/>
      <c r="T21" s="231"/>
      <c r="U21" s="231"/>
      <c r="V21" s="231"/>
      <c r="W21" s="231"/>
      <c r="X21" s="231"/>
      <c r="Y21" s="231"/>
      <c r="Z21" s="210"/>
      <c r="AA21" s="210"/>
      <c r="AB21" s="210"/>
      <c r="AC21" s="210"/>
      <c r="AD21" s="210"/>
      <c r="AE21" s="210"/>
      <c r="AF21" s="210"/>
      <c r="AG21" s="210" t="s">
        <v>265</v>
      </c>
      <c r="AH21" s="210">
        <v>0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3" x14ac:dyDescent="0.2">
      <c r="A22" s="227"/>
      <c r="B22" s="228"/>
      <c r="C22" s="258" t="s">
        <v>281</v>
      </c>
      <c r="D22" s="233"/>
      <c r="E22" s="234">
        <v>2.2749999999999999</v>
      </c>
      <c r="F22" s="231"/>
      <c r="G22" s="231"/>
      <c r="H22" s="231"/>
      <c r="I22" s="231"/>
      <c r="J22" s="231"/>
      <c r="K22" s="231"/>
      <c r="L22" s="231"/>
      <c r="M22" s="231"/>
      <c r="N22" s="230"/>
      <c r="O22" s="230"/>
      <c r="P22" s="230"/>
      <c r="Q22" s="230"/>
      <c r="R22" s="231"/>
      <c r="S22" s="231"/>
      <c r="T22" s="231"/>
      <c r="U22" s="231"/>
      <c r="V22" s="231"/>
      <c r="W22" s="231"/>
      <c r="X22" s="231"/>
      <c r="Y22" s="231"/>
      <c r="Z22" s="210"/>
      <c r="AA22" s="210"/>
      <c r="AB22" s="210"/>
      <c r="AC22" s="210"/>
      <c r="AD22" s="210"/>
      <c r="AE22" s="210"/>
      <c r="AF22" s="210"/>
      <c r="AG22" s="210" t="s">
        <v>265</v>
      </c>
      <c r="AH22" s="210">
        <v>0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3" x14ac:dyDescent="0.2">
      <c r="A23" s="227"/>
      <c r="B23" s="228"/>
      <c r="C23" s="258" t="s">
        <v>282</v>
      </c>
      <c r="D23" s="233"/>
      <c r="E23" s="234">
        <v>2.5068800000000002</v>
      </c>
      <c r="F23" s="231"/>
      <c r="G23" s="231"/>
      <c r="H23" s="231"/>
      <c r="I23" s="231"/>
      <c r="J23" s="231"/>
      <c r="K23" s="231"/>
      <c r="L23" s="231"/>
      <c r="M23" s="231"/>
      <c r="N23" s="230"/>
      <c r="O23" s="230"/>
      <c r="P23" s="230"/>
      <c r="Q23" s="230"/>
      <c r="R23" s="231"/>
      <c r="S23" s="231"/>
      <c r="T23" s="231"/>
      <c r="U23" s="231"/>
      <c r="V23" s="231"/>
      <c r="W23" s="231"/>
      <c r="X23" s="231"/>
      <c r="Y23" s="231"/>
      <c r="Z23" s="210"/>
      <c r="AA23" s="210"/>
      <c r="AB23" s="210"/>
      <c r="AC23" s="210"/>
      <c r="AD23" s="210"/>
      <c r="AE23" s="210"/>
      <c r="AF23" s="210"/>
      <c r="AG23" s="210" t="s">
        <v>265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3" x14ac:dyDescent="0.2">
      <c r="A24" s="227"/>
      <c r="B24" s="228"/>
      <c r="C24" s="258" t="s">
        <v>283</v>
      </c>
      <c r="D24" s="233"/>
      <c r="E24" s="234">
        <v>0.85313000000000005</v>
      </c>
      <c r="F24" s="231"/>
      <c r="G24" s="231"/>
      <c r="H24" s="231"/>
      <c r="I24" s="231"/>
      <c r="J24" s="231"/>
      <c r="K24" s="231"/>
      <c r="L24" s="231"/>
      <c r="M24" s="231"/>
      <c r="N24" s="230"/>
      <c r="O24" s="230"/>
      <c r="P24" s="230"/>
      <c r="Q24" s="230"/>
      <c r="R24" s="231"/>
      <c r="S24" s="231"/>
      <c r="T24" s="231"/>
      <c r="U24" s="231"/>
      <c r="V24" s="231"/>
      <c r="W24" s="231"/>
      <c r="X24" s="231"/>
      <c r="Y24" s="231"/>
      <c r="Z24" s="210"/>
      <c r="AA24" s="210"/>
      <c r="AB24" s="210"/>
      <c r="AC24" s="210"/>
      <c r="AD24" s="210"/>
      <c r="AE24" s="210"/>
      <c r="AF24" s="210"/>
      <c r="AG24" s="210" t="s">
        <v>265</v>
      </c>
      <c r="AH24" s="210">
        <v>0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3" x14ac:dyDescent="0.2">
      <c r="A25" s="227"/>
      <c r="B25" s="228"/>
      <c r="C25" s="258" t="s">
        <v>284</v>
      </c>
      <c r="D25" s="233"/>
      <c r="E25" s="234">
        <v>2.52</v>
      </c>
      <c r="F25" s="231"/>
      <c r="G25" s="231"/>
      <c r="H25" s="231"/>
      <c r="I25" s="231"/>
      <c r="J25" s="231"/>
      <c r="K25" s="231"/>
      <c r="L25" s="231"/>
      <c r="M25" s="231"/>
      <c r="N25" s="230"/>
      <c r="O25" s="230"/>
      <c r="P25" s="230"/>
      <c r="Q25" s="230"/>
      <c r="R25" s="231"/>
      <c r="S25" s="231"/>
      <c r="T25" s="231"/>
      <c r="U25" s="231"/>
      <c r="V25" s="231"/>
      <c r="W25" s="231"/>
      <c r="X25" s="231"/>
      <c r="Y25" s="231"/>
      <c r="Z25" s="210"/>
      <c r="AA25" s="210"/>
      <c r="AB25" s="210"/>
      <c r="AC25" s="210"/>
      <c r="AD25" s="210"/>
      <c r="AE25" s="210"/>
      <c r="AF25" s="210"/>
      <c r="AG25" s="210" t="s">
        <v>265</v>
      </c>
      <c r="AH25" s="210">
        <v>0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3" x14ac:dyDescent="0.2">
      <c r="A26" s="227"/>
      <c r="B26" s="228"/>
      <c r="C26" s="258" t="s">
        <v>285</v>
      </c>
      <c r="D26" s="233"/>
      <c r="E26" s="234">
        <v>1.5660000000000001</v>
      </c>
      <c r="F26" s="231"/>
      <c r="G26" s="231"/>
      <c r="H26" s="231"/>
      <c r="I26" s="231"/>
      <c r="J26" s="231"/>
      <c r="K26" s="231"/>
      <c r="L26" s="231"/>
      <c r="M26" s="231"/>
      <c r="N26" s="230"/>
      <c r="O26" s="230"/>
      <c r="P26" s="230"/>
      <c r="Q26" s="230"/>
      <c r="R26" s="231"/>
      <c r="S26" s="231"/>
      <c r="T26" s="231"/>
      <c r="U26" s="231"/>
      <c r="V26" s="231"/>
      <c r="W26" s="231"/>
      <c r="X26" s="231"/>
      <c r="Y26" s="231"/>
      <c r="Z26" s="210"/>
      <c r="AA26" s="210"/>
      <c r="AB26" s="210"/>
      <c r="AC26" s="210"/>
      <c r="AD26" s="210"/>
      <c r="AE26" s="210"/>
      <c r="AF26" s="210"/>
      <c r="AG26" s="210" t="s">
        <v>265</v>
      </c>
      <c r="AH26" s="210">
        <v>0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3" x14ac:dyDescent="0.2">
      <c r="A27" s="227"/>
      <c r="B27" s="228"/>
      <c r="C27" s="258" t="s">
        <v>286</v>
      </c>
      <c r="D27" s="233"/>
      <c r="E27" s="234">
        <v>1.575</v>
      </c>
      <c r="F27" s="231"/>
      <c r="G27" s="231"/>
      <c r="H27" s="231"/>
      <c r="I27" s="231"/>
      <c r="J27" s="231"/>
      <c r="K27" s="231"/>
      <c r="L27" s="231"/>
      <c r="M27" s="231"/>
      <c r="N27" s="230"/>
      <c r="O27" s="230"/>
      <c r="P27" s="230"/>
      <c r="Q27" s="230"/>
      <c r="R27" s="231"/>
      <c r="S27" s="231"/>
      <c r="T27" s="231"/>
      <c r="U27" s="231"/>
      <c r="V27" s="231"/>
      <c r="W27" s="231"/>
      <c r="X27" s="231"/>
      <c r="Y27" s="231"/>
      <c r="Z27" s="210"/>
      <c r="AA27" s="210"/>
      <c r="AB27" s="210"/>
      <c r="AC27" s="210"/>
      <c r="AD27" s="210"/>
      <c r="AE27" s="210"/>
      <c r="AF27" s="210"/>
      <c r="AG27" s="210" t="s">
        <v>265</v>
      </c>
      <c r="AH27" s="210">
        <v>0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3" x14ac:dyDescent="0.2">
      <c r="A28" s="227"/>
      <c r="B28" s="228"/>
      <c r="C28" s="258" t="s">
        <v>287</v>
      </c>
      <c r="D28" s="233"/>
      <c r="E28" s="234"/>
      <c r="F28" s="231"/>
      <c r="G28" s="231"/>
      <c r="H28" s="231"/>
      <c r="I28" s="231"/>
      <c r="J28" s="231"/>
      <c r="K28" s="231"/>
      <c r="L28" s="231"/>
      <c r="M28" s="231"/>
      <c r="N28" s="230"/>
      <c r="O28" s="230"/>
      <c r="P28" s="230"/>
      <c r="Q28" s="230"/>
      <c r="R28" s="231"/>
      <c r="S28" s="231"/>
      <c r="T28" s="231"/>
      <c r="U28" s="231"/>
      <c r="V28" s="231"/>
      <c r="W28" s="231"/>
      <c r="X28" s="231"/>
      <c r="Y28" s="231"/>
      <c r="Z28" s="210"/>
      <c r="AA28" s="210"/>
      <c r="AB28" s="210"/>
      <c r="AC28" s="210"/>
      <c r="AD28" s="210"/>
      <c r="AE28" s="210"/>
      <c r="AF28" s="210"/>
      <c r="AG28" s="210" t="s">
        <v>265</v>
      </c>
      <c r="AH28" s="210">
        <v>0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3" x14ac:dyDescent="0.2">
      <c r="A29" s="227"/>
      <c r="B29" s="228"/>
      <c r="C29" s="258" t="s">
        <v>288</v>
      </c>
      <c r="D29" s="233"/>
      <c r="E29" s="234">
        <v>0.55327999999999999</v>
      </c>
      <c r="F29" s="231"/>
      <c r="G29" s="231"/>
      <c r="H29" s="231"/>
      <c r="I29" s="231"/>
      <c r="J29" s="231"/>
      <c r="K29" s="231"/>
      <c r="L29" s="231"/>
      <c r="M29" s="231"/>
      <c r="N29" s="230"/>
      <c r="O29" s="230"/>
      <c r="P29" s="230"/>
      <c r="Q29" s="230"/>
      <c r="R29" s="231"/>
      <c r="S29" s="231"/>
      <c r="T29" s="231"/>
      <c r="U29" s="231"/>
      <c r="V29" s="231"/>
      <c r="W29" s="231"/>
      <c r="X29" s="231"/>
      <c r="Y29" s="231"/>
      <c r="Z29" s="210"/>
      <c r="AA29" s="210"/>
      <c r="AB29" s="210"/>
      <c r="AC29" s="210"/>
      <c r="AD29" s="210"/>
      <c r="AE29" s="210"/>
      <c r="AF29" s="210"/>
      <c r="AG29" s="210" t="s">
        <v>265</v>
      </c>
      <c r="AH29" s="210">
        <v>0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3" x14ac:dyDescent="0.2">
      <c r="A30" s="227"/>
      <c r="B30" s="228"/>
      <c r="C30" s="258" t="s">
        <v>289</v>
      </c>
      <c r="D30" s="233"/>
      <c r="E30" s="234">
        <v>0.71099999999999997</v>
      </c>
      <c r="F30" s="231"/>
      <c r="G30" s="231"/>
      <c r="H30" s="231"/>
      <c r="I30" s="231"/>
      <c r="J30" s="231"/>
      <c r="K30" s="231"/>
      <c r="L30" s="231"/>
      <c r="M30" s="231"/>
      <c r="N30" s="230"/>
      <c r="O30" s="230"/>
      <c r="P30" s="230"/>
      <c r="Q30" s="230"/>
      <c r="R30" s="231"/>
      <c r="S30" s="231"/>
      <c r="T30" s="231"/>
      <c r="U30" s="231"/>
      <c r="V30" s="231"/>
      <c r="W30" s="231"/>
      <c r="X30" s="231"/>
      <c r="Y30" s="231"/>
      <c r="Z30" s="210"/>
      <c r="AA30" s="210"/>
      <c r="AB30" s="210"/>
      <c r="AC30" s="210"/>
      <c r="AD30" s="210"/>
      <c r="AE30" s="210"/>
      <c r="AF30" s="210"/>
      <c r="AG30" s="210" t="s">
        <v>265</v>
      </c>
      <c r="AH30" s="210">
        <v>0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3" x14ac:dyDescent="0.2">
      <c r="A31" s="227"/>
      <c r="B31" s="228"/>
      <c r="C31" s="258" t="s">
        <v>290</v>
      </c>
      <c r="D31" s="233"/>
      <c r="E31" s="234">
        <v>2.3352499999999998</v>
      </c>
      <c r="F31" s="231"/>
      <c r="G31" s="231"/>
      <c r="H31" s="231"/>
      <c r="I31" s="231"/>
      <c r="J31" s="231"/>
      <c r="K31" s="231"/>
      <c r="L31" s="231"/>
      <c r="M31" s="231"/>
      <c r="N31" s="230"/>
      <c r="O31" s="230"/>
      <c r="P31" s="230"/>
      <c r="Q31" s="230"/>
      <c r="R31" s="231"/>
      <c r="S31" s="231"/>
      <c r="T31" s="231"/>
      <c r="U31" s="231"/>
      <c r="V31" s="231"/>
      <c r="W31" s="231"/>
      <c r="X31" s="231"/>
      <c r="Y31" s="231"/>
      <c r="Z31" s="210"/>
      <c r="AA31" s="210"/>
      <c r="AB31" s="210"/>
      <c r="AC31" s="210"/>
      <c r="AD31" s="210"/>
      <c r="AE31" s="210"/>
      <c r="AF31" s="210"/>
      <c r="AG31" s="210" t="s">
        <v>265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3" x14ac:dyDescent="0.2">
      <c r="A32" s="227"/>
      <c r="B32" s="228"/>
      <c r="C32" s="258" t="s">
        <v>291</v>
      </c>
      <c r="D32" s="233"/>
      <c r="E32" s="234">
        <v>1.74</v>
      </c>
      <c r="F32" s="231"/>
      <c r="G32" s="231"/>
      <c r="H32" s="231"/>
      <c r="I32" s="231"/>
      <c r="J32" s="231"/>
      <c r="K32" s="231"/>
      <c r="L32" s="231"/>
      <c r="M32" s="231"/>
      <c r="N32" s="230"/>
      <c r="O32" s="230"/>
      <c r="P32" s="230"/>
      <c r="Q32" s="230"/>
      <c r="R32" s="231"/>
      <c r="S32" s="231"/>
      <c r="T32" s="231"/>
      <c r="U32" s="231"/>
      <c r="V32" s="231"/>
      <c r="W32" s="231"/>
      <c r="X32" s="231"/>
      <c r="Y32" s="231"/>
      <c r="Z32" s="210"/>
      <c r="AA32" s="210"/>
      <c r="AB32" s="210"/>
      <c r="AC32" s="210"/>
      <c r="AD32" s="210"/>
      <c r="AE32" s="210"/>
      <c r="AF32" s="210"/>
      <c r="AG32" s="210" t="s">
        <v>265</v>
      </c>
      <c r="AH32" s="210">
        <v>0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3" x14ac:dyDescent="0.2">
      <c r="A33" s="227"/>
      <c r="B33" s="228"/>
      <c r="C33" s="258" t="s">
        <v>292</v>
      </c>
      <c r="D33" s="233"/>
      <c r="E33" s="234">
        <v>1.871</v>
      </c>
      <c r="F33" s="231"/>
      <c r="G33" s="231"/>
      <c r="H33" s="231"/>
      <c r="I33" s="231"/>
      <c r="J33" s="231"/>
      <c r="K33" s="231"/>
      <c r="L33" s="231"/>
      <c r="M33" s="231"/>
      <c r="N33" s="230"/>
      <c r="O33" s="230"/>
      <c r="P33" s="230"/>
      <c r="Q33" s="230"/>
      <c r="R33" s="231"/>
      <c r="S33" s="231"/>
      <c r="T33" s="231"/>
      <c r="U33" s="231"/>
      <c r="V33" s="231"/>
      <c r="W33" s="231"/>
      <c r="X33" s="231"/>
      <c r="Y33" s="231"/>
      <c r="Z33" s="210"/>
      <c r="AA33" s="210"/>
      <c r="AB33" s="210"/>
      <c r="AC33" s="210"/>
      <c r="AD33" s="210"/>
      <c r="AE33" s="210"/>
      <c r="AF33" s="210"/>
      <c r="AG33" s="210" t="s">
        <v>265</v>
      </c>
      <c r="AH33" s="210">
        <v>0</v>
      </c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3" x14ac:dyDescent="0.2">
      <c r="A34" s="227"/>
      <c r="B34" s="228"/>
      <c r="C34" s="258" t="s">
        <v>293</v>
      </c>
      <c r="D34" s="233"/>
      <c r="E34" s="234">
        <v>1.2124999999999999</v>
      </c>
      <c r="F34" s="231"/>
      <c r="G34" s="231"/>
      <c r="H34" s="231"/>
      <c r="I34" s="231"/>
      <c r="J34" s="231"/>
      <c r="K34" s="231"/>
      <c r="L34" s="231"/>
      <c r="M34" s="231"/>
      <c r="N34" s="230"/>
      <c r="O34" s="230"/>
      <c r="P34" s="230"/>
      <c r="Q34" s="230"/>
      <c r="R34" s="231"/>
      <c r="S34" s="231"/>
      <c r="T34" s="231"/>
      <c r="U34" s="231"/>
      <c r="V34" s="231"/>
      <c r="W34" s="231"/>
      <c r="X34" s="231"/>
      <c r="Y34" s="231"/>
      <c r="Z34" s="210"/>
      <c r="AA34" s="210"/>
      <c r="AB34" s="210"/>
      <c r="AC34" s="210"/>
      <c r="AD34" s="210"/>
      <c r="AE34" s="210"/>
      <c r="AF34" s="210"/>
      <c r="AG34" s="210" t="s">
        <v>265</v>
      </c>
      <c r="AH34" s="210">
        <v>0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3" x14ac:dyDescent="0.2">
      <c r="A35" s="227"/>
      <c r="B35" s="228"/>
      <c r="C35" s="258" t="s">
        <v>294</v>
      </c>
      <c r="D35" s="233"/>
      <c r="E35" s="234">
        <v>1.2909999999999999</v>
      </c>
      <c r="F35" s="231"/>
      <c r="G35" s="231"/>
      <c r="H35" s="231"/>
      <c r="I35" s="231"/>
      <c r="J35" s="231"/>
      <c r="K35" s="231"/>
      <c r="L35" s="231"/>
      <c r="M35" s="231"/>
      <c r="N35" s="230"/>
      <c r="O35" s="230"/>
      <c r="P35" s="230"/>
      <c r="Q35" s="230"/>
      <c r="R35" s="231"/>
      <c r="S35" s="231"/>
      <c r="T35" s="231"/>
      <c r="U35" s="231"/>
      <c r="V35" s="231"/>
      <c r="W35" s="231"/>
      <c r="X35" s="231"/>
      <c r="Y35" s="231"/>
      <c r="Z35" s="210"/>
      <c r="AA35" s="210"/>
      <c r="AB35" s="210"/>
      <c r="AC35" s="210"/>
      <c r="AD35" s="210"/>
      <c r="AE35" s="210"/>
      <c r="AF35" s="210"/>
      <c r="AG35" s="210" t="s">
        <v>265</v>
      </c>
      <c r="AH35" s="210">
        <v>0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3" x14ac:dyDescent="0.2">
      <c r="A36" s="227"/>
      <c r="B36" s="228"/>
      <c r="C36" s="258" t="s">
        <v>295</v>
      </c>
      <c r="D36" s="233"/>
      <c r="E36" s="234">
        <v>1.8634999999999999</v>
      </c>
      <c r="F36" s="231"/>
      <c r="G36" s="231"/>
      <c r="H36" s="231"/>
      <c r="I36" s="231"/>
      <c r="J36" s="231"/>
      <c r="K36" s="231"/>
      <c r="L36" s="231"/>
      <c r="M36" s="231"/>
      <c r="N36" s="230"/>
      <c r="O36" s="230"/>
      <c r="P36" s="230"/>
      <c r="Q36" s="230"/>
      <c r="R36" s="231"/>
      <c r="S36" s="231"/>
      <c r="T36" s="231"/>
      <c r="U36" s="231"/>
      <c r="V36" s="231"/>
      <c r="W36" s="231"/>
      <c r="X36" s="231"/>
      <c r="Y36" s="231"/>
      <c r="Z36" s="210"/>
      <c r="AA36" s="210"/>
      <c r="AB36" s="210"/>
      <c r="AC36" s="210"/>
      <c r="AD36" s="210"/>
      <c r="AE36" s="210"/>
      <c r="AF36" s="210"/>
      <c r="AG36" s="210" t="s">
        <v>265</v>
      </c>
      <c r="AH36" s="210">
        <v>0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3" x14ac:dyDescent="0.2">
      <c r="A37" s="227"/>
      <c r="B37" s="228"/>
      <c r="C37" s="258" t="s">
        <v>296</v>
      </c>
      <c r="D37" s="233"/>
      <c r="E37" s="234">
        <v>0.52959999999999996</v>
      </c>
      <c r="F37" s="231"/>
      <c r="G37" s="231"/>
      <c r="H37" s="231"/>
      <c r="I37" s="231"/>
      <c r="J37" s="231"/>
      <c r="K37" s="231"/>
      <c r="L37" s="231"/>
      <c r="M37" s="231"/>
      <c r="N37" s="230"/>
      <c r="O37" s="230"/>
      <c r="P37" s="230"/>
      <c r="Q37" s="230"/>
      <c r="R37" s="231"/>
      <c r="S37" s="231"/>
      <c r="T37" s="231"/>
      <c r="U37" s="231"/>
      <c r="V37" s="231"/>
      <c r="W37" s="231"/>
      <c r="X37" s="231"/>
      <c r="Y37" s="231"/>
      <c r="Z37" s="210"/>
      <c r="AA37" s="210"/>
      <c r="AB37" s="210"/>
      <c r="AC37" s="210"/>
      <c r="AD37" s="210"/>
      <c r="AE37" s="210"/>
      <c r="AF37" s="210"/>
      <c r="AG37" s="210" t="s">
        <v>265</v>
      </c>
      <c r="AH37" s="210">
        <v>0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3" x14ac:dyDescent="0.2">
      <c r="A38" s="227"/>
      <c r="B38" s="228"/>
      <c r="C38" s="258" t="s">
        <v>297</v>
      </c>
      <c r="D38" s="233"/>
      <c r="E38" s="234">
        <v>0.435</v>
      </c>
      <c r="F38" s="231"/>
      <c r="G38" s="231"/>
      <c r="H38" s="231"/>
      <c r="I38" s="231"/>
      <c r="J38" s="231"/>
      <c r="K38" s="231"/>
      <c r="L38" s="231"/>
      <c r="M38" s="231"/>
      <c r="N38" s="230"/>
      <c r="O38" s="230"/>
      <c r="P38" s="230"/>
      <c r="Q38" s="230"/>
      <c r="R38" s="231"/>
      <c r="S38" s="231"/>
      <c r="T38" s="231"/>
      <c r="U38" s="231"/>
      <c r="V38" s="231"/>
      <c r="W38" s="231"/>
      <c r="X38" s="231"/>
      <c r="Y38" s="231"/>
      <c r="Z38" s="210"/>
      <c r="AA38" s="210"/>
      <c r="AB38" s="210"/>
      <c r="AC38" s="210"/>
      <c r="AD38" s="210"/>
      <c r="AE38" s="210"/>
      <c r="AF38" s="210"/>
      <c r="AG38" s="210" t="s">
        <v>265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3" x14ac:dyDescent="0.2">
      <c r="A39" s="227"/>
      <c r="B39" s="228"/>
      <c r="C39" s="258" t="s">
        <v>298</v>
      </c>
      <c r="D39" s="233"/>
      <c r="E39" s="234">
        <v>0.57999999999999996</v>
      </c>
      <c r="F39" s="231"/>
      <c r="G39" s="231"/>
      <c r="H39" s="231"/>
      <c r="I39" s="231"/>
      <c r="J39" s="231"/>
      <c r="K39" s="231"/>
      <c r="L39" s="231"/>
      <c r="M39" s="231"/>
      <c r="N39" s="230"/>
      <c r="O39" s="230"/>
      <c r="P39" s="230"/>
      <c r="Q39" s="230"/>
      <c r="R39" s="231"/>
      <c r="S39" s="231"/>
      <c r="T39" s="231"/>
      <c r="U39" s="231"/>
      <c r="V39" s="231"/>
      <c r="W39" s="231"/>
      <c r="X39" s="231"/>
      <c r="Y39" s="231"/>
      <c r="Z39" s="210"/>
      <c r="AA39" s="210"/>
      <c r="AB39" s="210"/>
      <c r="AC39" s="210"/>
      <c r="AD39" s="210"/>
      <c r="AE39" s="210"/>
      <c r="AF39" s="210"/>
      <c r="AG39" s="210" t="s">
        <v>265</v>
      </c>
      <c r="AH39" s="210">
        <v>0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3" x14ac:dyDescent="0.2">
      <c r="A40" s="227"/>
      <c r="B40" s="228"/>
      <c r="C40" s="258" t="s">
        <v>299</v>
      </c>
      <c r="D40" s="233"/>
      <c r="E40" s="234">
        <v>0.2114</v>
      </c>
      <c r="F40" s="231"/>
      <c r="G40" s="231"/>
      <c r="H40" s="231"/>
      <c r="I40" s="231"/>
      <c r="J40" s="231"/>
      <c r="K40" s="231"/>
      <c r="L40" s="231"/>
      <c r="M40" s="231"/>
      <c r="N40" s="230"/>
      <c r="O40" s="230"/>
      <c r="P40" s="230"/>
      <c r="Q40" s="230"/>
      <c r="R40" s="231"/>
      <c r="S40" s="231"/>
      <c r="T40" s="231"/>
      <c r="U40" s="231"/>
      <c r="V40" s="231"/>
      <c r="W40" s="231"/>
      <c r="X40" s="231"/>
      <c r="Y40" s="231"/>
      <c r="Z40" s="210"/>
      <c r="AA40" s="210"/>
      <c r="AB40" s="210"/>
      <c r="AC40" s="210"/>
      <c r="AD40" s="210"/>
      <c r="AE40" s="210"/>
      <c r="AF40" s="210"/>
      <c r="AG40" s="210" t="s">
        <v>265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3" x14ac:dyDescent="0.2">
      <c r="A41" s="227"/>
      <c r="B41" s="228"/>
      <c r="C41" s="258" t="s">
        <v>287</v>
      </c>
      <c r="D41" s="233"/>
      <c r="E41" s="234"/>
      <c r="F41" s="231"/>
      <c r="G41" s="231"/>
      <c r="H41" s="231"/>
      <c r="I41" s="231"/>
      <c r="J41" s="231"/>
      <c r="K41" s="231"/>
      <c r="L41" s="231"/>
      <c r="M41" s="231"/>
      <c r="N41" s="230"/>
      <c r="O41" s="230"/>
      <c r="P41" s="230"/>
      <c r="Q41" s="230"/>
      <c r="R41" s="231"/>
      <c r="S41" s="231"/>
      <c r="T41" s="231"/>
      <c r="U41" s="231"/>
      <c r="V41" s="231"/>
      <c r="W41" s="231"/>
      <c r="X41" s="231"/>
      <c r="Y41" s="231"/>
      <c r="Z41" s="210"/>
      <c r="AA41" s="210"/>
      <c r="AB41" s="210"/>
      <c r="AC41" s="210"/>
      <c r="AD41" s="210"/>
      <c r="AE41" s="210"/>
      <c r="AF41" s="210"/>
      <c r="AG41" s="210" t="s">
        <v>265</v>
      </c>
      <c r="AH41" s="210">
        <v>0</v>
      </c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3" x14ac:dyDescent="0.2">
      <c r="A42" s="227"/>
      <c r="B42" s="228"/>
      <c r="C42" s="258" t="s">
        <v>300</v>
      </c>
      <c r="D42" s="233"/>
      <c r="E42" s="234">
        <v>0.40688000000000002</v>
      </c>
      <c r="F42" s="231"/>
      <c r="G42" s="231"/>
      <c r="H42" s="231"/>
      <c r="I42" s="231"/>
      <c r="J42" s="231"/>
      <c r="K42" s="231"/>
      <c r="L42" s="231"/>
      <c r="M42" s="231"/>
      <c r="N42" s="230"/>
      <c r="O42" s="230"/>
      <c r="P42" s="230"/>
      <c r="Q42" s="230"/>
      <c r="R42" s="231"/>
      <c r="S42" s="231"/>
      <c r="T42" s="231"/>
      <c r="U42" s="231"/>
      <c r="V42" s="231"/>
      <c r="W42" s="231"/>
      <c r="X42" s="231"/>
      <c r="Y42" s="231"/>
      <c r="Z42" s="210"/>
      <c r="AA42" s="210"/>
      <c r="AB42" s="210"/>
      <c r="AC42" s="210"/>
      <c r="AD42" s="210"/>
      <c r="AE42" s="210"/>
      <c r="AF42" s="210"/>
      <c r="AG42" s="210" t="s">
        <v>265</v>
      </c>
      <c r="AH42" s="210">
        <v>0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">
      <c r="A43" s="244">
        <v>7</v>
      </c>
      <c r="B43" s="245" t="s">
        <v>301</v>
      </c>
      <c r="C43" s="257" t="s">
        <v>302</v>
      </c>
      <c r="D43" s="246" t="s">
        <v>303</v>
      </c>
      <c r="E43" s="247">
        <v>0.91200000000000003</v>
      </c>
      <c r="F43" s="248"/>
      <c r="G43" s="249">
        <f>ROUND(E43*F43,2)</f>
        <v>0</v>
      </c>
      <c r="H43" s="232"/>
      <c r="I43" s="231">
        <f>ROUND(E43*H43,2)</f>
        <v>0</v>
      </c>
      <c r="J43" s="232"/>
      <c r="K43" s="231">
        <f>ROUND(E43*J43,2)</f>
        <v>0</v>
      </c>
      <c r="L43" s="231">
        <v>21</v>
      </c>
      <c r="M43" s="231">
        <f>G43*(1+L43/100)</f>
        <v>0</v>
      </c>
      <c r="N43" s="230">
        <v>6.7000000000000002E-4</v>
      </c>
      <c r="O43" s="230">
        <f>ROUND(E43*N43,2)</f>
        <v>0</v>
      </c>
      <c r="P43" s="230">
        <v>5.5E-2</v>
      </c>
      <c r="Q43" s="230">
        <f>ROUND(E43*P43,2)</f>
        <v>0.05</v>
      </c>
      <c r="R43" s="231"/>
      <c r="S43" s="231" t="s">
        <v>259</v>
      </c>
      <c r="T43" s="231" t="s">
        <v>260</v>
      </c>
      <c r="U43" s="231">
        <v>0.38100000000000001</v>
      </c>
      <c r="V43" s="231">
        <f>ROUND(E43*U43,2)</f>
        <v>0.35</v>
      </c>
      <c r="W43" s="231"/>
      <c r="X43" s="231" t="s">
        <v>261</v>
      </c>
      <c r="Y43" s="231" t="s">
        <v>262</v>
      </c>
      <c r="Z43" s="210"/>
      <c r="AA43" s="210"/>
      <c r="AB43" s="210"/>
      <c r="AC43" s="210"/>
      <c r="AD43" s="210"/>
      <c r="AE43" s="210"/>
      <c r="AF43" s="210"/>
      <c r="AG43" s="210" t="s">
        <v>263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2" x14ac:dyDescent="0.2">
      <c r="A44" s="227"/>
      <c r="B44" s="228"/>
      <c r="C44" s="258" t="s">
        <v>304</v>
      </c>
      <c r="D44" s="233"/>
      <c r="E44" s="234">
        <v>0.91200000000000003</v>
      </c>
      <c r="F44" s="231"/>
      <c r="G44" s="231"/>
      <c r="H44" s="231"/>
      <c r="I44" s="231"/>
      <c r="J44" s="231"/>
      <c r="K44" s="231"/>
      <c r="L44" s="231"/>
      <c r="M44" s="231"/>
      <c r="N44" s="230"/>
      <c r="O44" s="230"/>
      <c r="P44" s="230"/>
      <c r="Q44" s="230"/>
      <c r="R44" s="231"/>
      <c r="S44" s="231"/>
      <c r="T44" s="231"/>
      <c r="U44" s="231"/>
      <c r="V44" s="231"/>
      <c r="W44" s="231"/>
      <c r="X44" s="231"/>
      <c r="Y44" s="231"/>
      <c r="Z44" s="210"/>
      <c r="AA44" s="210"/>
      <c r="AB44" s="210"/>
      <c r="AC44" s="210"/>
      <c r="AD44" s="210"/>
      <c r="AE44" s="210"/>
      <c r="AF44" s="210"/>
      <c r="AG44" s="210" t="s">
        <v>265</v>
      </c>
      <c r="AH44" s="210">
        <v>0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44">
        <v>8</v>
      </c>
      <c r="B45" s="245" t="s">
        <v>305</v>
      </c>
      <c r="C45" s="257" t="s">
        <v>306</v>
      </c>
      <c r="D45" s="246" t="s">
        <v>258</v>
      </c>
      <c r="E45" s="247">
        <v>4.8427499999999997</v>
      </c>
      <c r="F45" s="248"/>
      <c r="G45" s="249">
        <f>ROUND(E45*F45,2)</f>
        <v>0</v>
      </c>
      <c r="H45" s="232"/>
      <c r="I45" s="231">
        <f>ROUND(E45*H45,2)</f>
        <v>0</v>
      </c>
      <c r="J45" s="232"/>
      <c r="K45" s="231">
        <f>ROUND(E45*J45,2)</f>
        <v>0</v>
      </c>
      <c r="L45" s="231">
        <v>21</v>
      </c>
      <c r="M45" s="231">
        <f>G45*(1+L45/100)</f>
        <v>0</v>
      </c>
      <c r="N45" s="230">
        <v>2.0100000000000001E-3</v>
      </c>
      <c r="O45" s="230">
        <f>ROUND(E45*N45,2)</f>
        <v>0.01</v>
      </c>
      <c r="P45" s="230">
        <v>1.8</v>
      </c>
      <c r="Q45" s="230">
        <f>ROUND(E45*P45,2)</f>
        <v>8.7200000000000006</v>
      </c>
      <c r="R45" s="231"/>
      <c r="S45" s="231" t="s">
        <v>259</v>
      </c>
      <c r="T45" s="231" t="s">
        <v>260</v>
      </c>
      <c r="U45" s="231">
        <v>3.1179999999999999</v>
      </c>
      <c r="V45" s="231">
        <f>ROUND(E45*U45,2)</f>
        <v>15.1</v>
      </c>
      <c r="W45" s="231"/>
      <c r="X45" s="231" t="s">
        <v>261</v>
      </c>
      <c r="Y45" s="231" t="s">
        <v>262</v>
      </c>
      <c r="Z45" s="210"/>
      <c r="AA45" s="210"/>
      <c r="AB45" s="210"/>
      <c r="AC45" s="210"/>
      <c r="AD45" s="210"/>
      <c r="AE45" s="210"/>
      <c r="AF45" s="210"/>
      <c r="AG45" s="210" t="s">
        <v>263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2" x14ac:dyDescent="0.2">
      <c r="A46" s="227"/>
      <c r="B46" s="228"/>
      <c r="C46" s="258" t="s">
        <v>307</v>
      </c>
      <c r="D46" s="233"/>
      <c r="E46" s="234">
        <v>4.3064999999999998</v>
      </c>
      <c r="F46" s="231"/>
      <c r="G46" s="231"/>
      <c r="H46" s="231"/>
      <c r="I46" s="231"/>
      <c r="J46" s="231"/>
      <c r="K46" s="231"/>
      <c r="L46" s="231"/>
      <c r="M46" s="231"/>
      <c r="N46" s="230"/>
      <c r="O46" s="230"/>
      <c r="P46" s="230"/>
      <c r="Q46" s="230"/>
      <c r="R46" s="231"/>
      <c r="S46" s="231"/>
      <c r="T46" s="231"/>
      <c r="U46" s="231"/>
      <c r="V46" s="231"/>
      <c r="W46" s="231"/>
      <c r="X46" s="231"/>
      <c r="Y46" s="231"/>
      <c r="Z46" s="210"/>
      <c r="AA46" s="210"/>
      <c r="AB46" s="210"/>
      <c r="AC46" s="210"/>
      <c r="AD46" s="210"/>
      <c r="AE46" s="210"/>
      <c r="AF46" s="210"/>
      <c r="AG46" s="210" t="s">
        <v>265</v>
      </c>
      <c r="AH46" s="210">
        <v>0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3" x14ac:dyDescent="0.2">
      <c r="A47" s="227"/>
      <c r="B47" s="228"/>
      <c r="C47" s="258" t="s">
        <v>308</v>
      </c>
      <c r="D47" s="233"/>
      <c r="E47" s="234">
        <v>0.53625</v>
      </c>
      <c r="F47" s="231"/>
      <c r="G47" s="231"/>
      <c r="H47" s="231"/>
      <c r="I47" s="231"/>
      <c r="J47" s="231"/>
      <c r="K47" s="231"/>
      <c r="L47" s="231"/>
      <c r="M47" s="231"/>
      <c r="N47" s="230"/>
      <c r="O47" s="230"/>
      <c r="P47" s="230"/>
      <c r="Q47" s="230"/>
      <c r="R47" s="231"/>
      <c r="S47" s="231"/>
      <c r="T47" s="231"/>
      <c r="U47" s="231"/>
      <c r="V47" s="231"/>
      <c r="W47" s="231"/>
      <c r="X47" s="231"/>
      <c r="Y47" s="231"/>
      <c r="Z47" s="210"/>
      <c r="AA47" s="210"/>
      <c r="AB47" s="210"/>
      <c r="AC47" s="210"/>
      <c r="AD47" s="210"/>
      <c r="AE47" s="210"/>
      <c r="AF47" s="210"/>
      <c r="AG47" s="210" t="s">
        <v>265</v>
      </c>
      <c r="AH47" s="210">
        <v>0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44">
        <v>9</v>
      </c>
      <c r="B48" s="245" t="s">
        <v>309</v>
      </c>
      <c r="C48" s="257" t="s">
        <v>310</v>
      </c>
      <c r="D48" s="246" t="s">
        <v>311</v>
      </c>
      <c r="E48" s="247">
        <v>0.17238000000000001</v>
      </c>
      <c r="F48" s="248"/>
      <c r="G48" s="249">
        <f>ROUND(E48*F48,2)</f>
        <v>0</v>
      </c>
      <c r="H48" s="232"/>
      <c r="I48" s="231">
        <f>ROUND(E48*H48,2)</f>
        <v>0</v>
      </c>
      <c r="J48" s="232"/>
      <c r="K48" s="231">
        <f>ROUND(E48*J48,2)</f>
        <v>0</v>
      </c>
      <c r="L48" s="231">
        <v>21</v>
      </c>
      <c r="M48" s="231">
        <f>G48*(1+L48/100)</f>
        <v>0</v>
      </c>
      <c r="N48" s="230">
        <v>1.8270000000000002E-2</v>
      </c>
      <c r="O48" s="230">
        <f>ROUND(E48*N48,2)</f>
        <v>0</v>
      </c>
      <c r="P48" s="230">
        <v>1.2609999999999999</v>
      </c>
      <c r="Q48" s="230">
        <f>ROUND(E48*P48,2)</f>
        <v>0.22</v>
      </c>
      <c r="R48" s="231"/>
      <c r="S48" s="231" t="s">
        <v>259</v>
      </c>
      <c r="T48" s="231" t="s">
        <v>260</v>
      </c>
      <c r="U48" s="231">
        <v>12.385</v>
      </c>
      <c r="V48" s="231">
        <f>ROUND(E48*U48,2)</f>
        <v>2.13</v>
      </c>
      <c r="W48" s="231"/>
      <c r="X48" s="231" t="s">
        <v>261</v>
      </c>
      <c r="Y48" s="231" t="s">
        <v>262</v>
      </c>
      <c r="Z48" s="210"/>
      <c r="AA48" s="210"/>
      <c r="AB48" s="210"/>
      <c r="AC48" s="210"/>
      <c r="AD48" s="210"/>
      <c r="AE48" s="210"/>
      <c r="AF48" s="210"/>
      <c r="AG48" s="210" t="s">
        <v>263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2" x14ac:dyDescent="0.2">
      <c r="A49" s="227"/>
      <c r="B49" s="228"/>
      <c r="C49" s="258" t="s">
        <v>312</v>
      </c>
      <c r="D49" s="233"/>
      <c r="E49" s="234">
        <v>0.17238000000000001</v>
      </c>
      <c r="F49" s="231"/>
      <c r="G49" s="231"/>
      <c r="H49" s="231"/>
      <c r="I49" s="231"/>
      <c r="J49" s="231"/>
      <c r="K49" s="231"/>
      <c r="L49" s="231"/>
      <c r="M49" s="231"/>
      <c r="N49" s="230"/>
      <c r="O49" s="230"/>
      <c r="P49" s="230"/>
      <c r="Q49" s="230"/>
      <c r="R49" s="231"/>
      <c r="S49" s="231"/>
      <c r="T49" s="231"/>
      <c r="U49" s="231"/>
      <c r="V49" s="231"/>
      <c r="W49" s="231"/>
      <c r="X49" s="231"/>
      <c r="Y49" s="231"/>
      <c r="Z49" s="210"/>
      <c r="AA49" s="210"/>
      <c r="AB49" s="210"/>
      <c r="AC49" s="210"/>
      <c r="AD49" s="210"/>
      <c r="AE49" s="210"/>
      <c r="AF49" s="210"/>
      <c r="AG49" s="210" t="s">
        <v>265</v>
      </c>
      <c r="AH49" s="210">
        <v>0</v>
      </c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ht="22.5" outlineLevel="1" x14ac:dyDescent="0.2">
      <c r="A50" s="244">
        <v>10</v>
      </c>
      <c r="B50" s="245" t="s">
        <v>313</v>
      </c>
      <c r="C50" s="257" t="s">
        <v>314</v>
      </c>
      <c r="D50" s="246" t="s">
        <v>303</v>
      </c>
      <c r="E50" s="247">
        <v>4.4800000000000004</v>
      </c>
      <c r="F50" s="248"/>
      <c r="G50" s="249">
        <f>ROUND(E50*F50,2)</f>
        <v>0</v>
      </c>
      <c r="H50" s="232"/>
      <c r="I50" s="231">
        <f>ROUND(E50*H50,2)</f>
        <v>0</v>
      </c>
      <c r="J50" s="232"/>
      <c r="K50" s="231">
        <f>ROUND(E50*J50,2)</f>
        <v>0</v>
      </c>
      <c r="L50" s="231">
        <v>21</v>
      </c>
      <c r="M50" s="231">
        <f>G50*(1+L50/100)</f>
        <v>0</v>
      </c>
      <c r="N50" s="230">
        <v>0</v>
      </c>
      <c r="O50" s="230">
        <f>ROUND(E50*N50,2)</f>
        <v>0</v>
      </c>
      <c r="P50" s="230">
        <v>7.0000000000000007E-2</v>
      </c>
      <c r="Q50" s="230">
        <f>ROUND(E50*P50,2)</f>
        <v>0.31</v>
      </c>
      <c r="R50" s="231"/>
      <c r="S50" s="231" t="s">
        <v>259</v>
      </c>
      <c r="T50" s="231" t="s">
        <v>260</v>
      </c>
      <c r="U50" s="231">
        <v>0.15</v>
      </c>
      <c r="V50" s="231">
        <f>ROUND(E50*U50,2)</f>
        <v>0.67</v>
      </c>
      <c r="W50" s="231"/>
      <c r="X50" s="231" t="s">
        <v>261</v>
      </c>
      <c r="Y50" s="231" t="s">
        <v>262</v>
      </c>
      <c r="Z50" s="210"/>
      <c r="AA50" s="210"/>
      <c r="AB50" s="210"/>
      <c r="AC50" s="210"/>
      <c r="AD50" s="210"/>
      <c r="AE50" s="210"/>
      <c r="AF50" s="210"/>
      <c r="AG50" s="210" t="s">
        <v>263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2" x14ac:dyDescent="0.2">
      <c r="A51" s="227"/>
      <c r="B51" s="228"/>
      <c r="C51" s="258" t="s">
        <v>315</v>
      </c>
      <c r="D51" s="233"/>
      <c r="E51" s="234">
        <v>4.4800000000000004</v>
      </c>
      <c r="F51" s="231"/>
      <c r="G51" s="231"/>
      <c r="H51" s="231"/>
      <c r="I51" s="231"/>
      <c r="J51" s="231"/>
      <c r="K51" s="231"/>
      <c r="L51" s="231"/>
      <c r="M51" s="231"/>
      <c r="N51" s="230"/>
      <c r="O51" s="230"/>
      <c r="P51" s="230"/>
      <c r="Q51" s="230"/>
      <c r="R51" s="231"/>
      <c r="S51" s="231"/>
      <c r="T51" s="231"/>
      <c r="U51" s="231"/>
      <c r="V51" s="231"/>
      <c r="W51" s="231"/>
      <c r="X51" s="231"/>
      <c r="Y51" s="231"/>
      <c r="Z51" s="210"/>
      <c r="AA51" s="210"/>
      <c r="AB51" s="210"/>
      <c r="AC51" s="210"/>
      <c r="AD51" s="210"/>
      <c r="AE51" s="210"/>
      <c r="AF51" s="210"/>
      <c r="AG51" s="210" t="s">
        <v>265</v>
      </c>
      <c r="AH51" s="210">
        <v>0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ht="22.5" outlineLevel="1" x14ac:dyDescent="0.2">
      <c r="A52" s="244">
        <v>11</v>
      </c>
      <c r="B52" s="245" t="s">
        <v>316</v>
      </c>
      <c r="C52" s="257" t="s">
        <v>317</v>
      </c>
      <c r="D52" s="246" t="s">
        <v>258</v>
      </c>
      <c r="E52" s="247">
        <v>0.67200000000000004</v>
      </c>
      <c r="F52" s="248"/>
      <c r="G52" s="249">
        <f>ROUND(E52*F52,2)</f>
        <v>0</v>
      </c>
      <c r="H52" s="232"/>
      <c r="I52" s="231">
        <f>ROUND(E52*H52,2)</f>
        <v>0</v>
      </c>
      <c r="J52" s="232"/>
      <c r="K52" s="231">
        <f>ROUND(E52*J52,2)</f>
        <v>0</v>
      </c>
      <c r="L52" s="231">
        <v>21</v>
      </c>
      <c r="M52" s="231">
        <f>G52*(1+L52/100)</f>
        <v>0</v>
      </c>
      <c r="N52" s="230">
        <v>0</v>
      </c>
      <c r="O52" s="230">
        <f>ROUND(E52*N52,2)</f>
        <v>0</v>
      </c>
      <c r="P52" s="230">
        <v>2.2000000000000002</v>
      </c>
      <c r="Q52" s="230">
        <f>ROUND(E52*P52,2)</f>
        <v>1.48</v>
      </c>
      <c r="R52" s="231"/>
      <c r="S52" s="231" t="s">
        <v>259</v>
      </c>
      <c r="T52" s="231" t="s">
        <v>260</v>
      </c>
      <c r="U52" s="231">
        <v>9.7780000000000005</v>
      </c>
      <c r="V52" s="231">
        <f>ROUND(E52*U52,2)</f>
        <v>6.57</v>
      </c>
      <c r="W52" s="231"/>
      <c r="X52" s="231" t="s">
        <v>261</v>
      </c>
      <c r="Y52" s="231" t="s">
        <v>262</v>
      </c>
      <c r="Z52" s="210"/>
      <c r="AA52" s="210"/>
      <c r="AB52" s="210"/>
      <c r="AC52" s="210"/>
      <c r="AD52" s="210"/>
      <c r="AE52" s="210"/>
      <c r="AF52" s="210"/>
      <c r="AG52" s="210" t="s">
        <v>263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2" x14ac:dyDescent="0.2">
      <c r="A53" s="227"/>
      <c r="B53" s="228"/>
      <c r="C53" s="258" t="s">
        <v>318</v>
      </c>
      <c r="D53" s="233"/>
      <c r="E53" s="234">
        <v>0.67200000000000004</v>
      </c>
      <c r="F53" s="231"/>
      <c r="G53" s="231"/>
      <c r="H53" s="231"/>
      <c r="I53" s="231"/>
      <c r="J53" s="231"/>
      <c r="K53" s="231"/>
      <c r="L53" s="231"/>
      <c r="M53" s="231"/>
      <c r="N53" s="230"/>
      <c r="O53" s="230"/>
      <c r="P53" s="230"/>
      <c r="Q53" s="230"/>
      <c r="R53" s="231"/>
      <c r="S53" s="231"/>
      <c r="T53" s="231"/>
      <c r="U53" s="231"/>
      <c r="V53" s="231"/>
      <c r="W53" s="231"/>
      <c r="X53" s="231"/>
      <c r="Y53" s="231"/>
      <c r="Z53" s="210"/>
      <c r="AA53" s="210"/>
      <c r="AB53" s="210"/>
      <c r="AC53" s="210"/>
      <c r="AD53" s="210"/>
      <c r="AE53" s="210"/>
      <c r="AF53" s="210"/>
      <c r="AG53" s="210" t="s">
        <v>265</v>
      </c>
      <c r="AH53" s="210">
        <v>0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ht="22.5" outlineLevel="1" x14ac:dyDescent="0.2">
      <c r="A54" s="244">
        <v>12</v>
      </c>
      <c r="B54" s="245" t="s">
        <v>319</v>
      </c>
      <c r="C54" s="257" t="s">
        <v>320</v>
      </c>
      <c r="D54" s="246" t="s">
        <v>303</v>
      </c>
      <c r="E54" s="247">
        <v>15.18</v>
      </c>
      <c r="F54" s="248"/>
      <c r="G54" s="249">
        <f>ROUND(E54*F54,2)</f>
        <v>0</v>
      </c>
      <c r="H54" s="232"/>
      <c r="I54" s="231">
        <f>ROUND(E54*H54,2)</f>
        <v>0</v>
      </c>
      <c r="J54" s="232"/>
      <c r="K54" s="231">
        <f>ROUND(E54*J54,2)</f>
        <v>0</v>
      </c>
      <c r="L54" s="231">
        <v>21</v>
      </c>
      <c r="M54" s="231">
        <f>G54*(1+L54/100)</f>
        <v>0</v>
      </c>
      <c r="N54" s="230">
        <v>0</v>
      </c>
      <c r="O54" s="230">
        <f>ROUND(E54*N54,2)</f>
        <v>0</v>
      </c>
      <c r="P54" s="230">
        <v>7.0000000000000007E-2</v>
      </c>
      <c r="Q54" s="230">
        <f>ROUND(E54*P54,2)</f>
        <v>1.06</v>
      </c>
      <c r="R54" s="231"/>
      <c r="S54" s="231" t="s">
        <v>259</v>
      </c>
      <c r="T54" s="231" t="s">
        <v>260</v>
      </c>
      <c r="U54" s="231">
        <v>0.38</v>
      </c>
      <c r="V54" s="231">
        <f>ROUND(E54*U54,2)</f>
        <v>5.77</v>
      </c>
      <c r="W54" s="231"/>
      <c r="X54" s="231" t="s">
        <v>261</v>
      </c>
      <c r="Y54" s="231" t="s">
        <v>262</v>
      </c>
      <c r="Z54" s="210"/>
      <c r="AA54" s="210"/>
      <c r="AB54" s="210"/>
      <c r="AC54" s="210"/>
      <c r="AD54" s="210"/>
      <c r="AE54" s="210"/>
      <c r="AF54" s="210"/>
      <c r="AG54" s="210" t="s">
        <v>263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2" x14ac:dyDescent="0.2">
      <c r="A55" s="227"/>
      <c r="B55" s="228"/>
      <c r="C55" s="258" t="s">
        <v>321</v>
      </c>
      <c r="D55" s="233"/>
      <c r="E55" s="234">
        <v>15.18</v>
      </c>
      <c r="F55" s="231"/>
      <c r="G55" s="231"/>
      <c r="H55" s="231"/>
      <c r="I55" s="231"/>
      <c r="J55" s="231"/>
      <c r="K55" s="231"/>
      <c r="L55" s="231"/>
      <c r="M55" s="231"/>
      <c r="N55" s="230"/>
      <c r="O55" s="230"/>
      <c r="P55" s="230"/>
      <c r="Q55" s="230"/>
      <c r="R55" s="231"/>
      <c r="S55" s="231"/>
      <c r="T55" s="231"/>
      <c r="U55" s="231"/>
      <c r="V55" s="231"/>
      <c r="W55" s="231"/>
      <c r="X55" s="231"/>
      <c r="Y55" s="231"/>
      <c r="Z55" s="210"/>
      <c r="AA55" s="210"/>
      <c r="AB55" s="210"/>
      <c r="AC55" s="210"/>
      <c r="AD55" s="210"/>
      <c r="AE55" s="210"/>
      <c r="AF55" s="210"/>
      <c r="AG55" s="210" t="s">
        <v>265</v>
      </c>
      <c r="AH55" s="210">
        <v>0</v>
      </c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ht="22.5" outlineLevel="1" x14ac:dyDescent="0.2">
      <c r="A56" s="244">
        <v>13</v>
      </c>
      <c r="B56" s="245" t="s">
        <v>322</v>
      </c>
      <c r="C56" s="257" t="s">
        <v>323</v>
      </c>
      <c r="D56" s="246" t="s">
        <v>303</v>
      </c>
      <c r="E56" s="247">
        <v>10.85</v>
      </c>
      <c r="F56" s="248"/>
      <c r="G56" s="249">
        <f>ROUND(E56*F56,2)</f>
        <v>0</v>
      </c>
      <c r="H56" s="232"/>
      <c r="I56" s="231">
        <f>ROUND(E56*H56,2)</f>
        <v>0</v>
      </c>
      <c r="J56" s="232"/>
      <c r="K56" s="231">
        <f>ROUND(E56*J56,2)</f>
        <v>0</v>
      </c>
      <c r="L56" s="231">
        <v>21</v>
      </c>
      <c r="M56" s="231">
        <f>G56*(1+L56/100)</f>
        <v>0</v>
      </c>
      <c r="N56" s="230">
        <v>0</v>
      </c>
      <c r="O56" s="230">
        <f>ROUND(E56*N56,2)</f>
        <v>0</v>
      </c>
      <c r="P56" s="230">
        <v>0.02</v>
      </c>
      <c r="Q56" s="230">
        <f>ROUND(E56*P56,2)</f>
        <v>0.22</v>
      </c>
      <c r="R56" s="231"/>
      <c r="S56" s="231" t="s">
        <v>324</v>
      </c>
      <c r="T56" s="231" t="s">
        <v>325</v>
      </c>
      <c r="U56" s="231">
        <v>0.23</v>
      </c>
      <c r="V56" s="231">
        <f>ROUND(E56*U56,2)</f>
        <v>2.5</v>
      </c>
      <c r="W56" s="231"/>
      <c r="X56" s="231" t="s">
        <v>261</v>
      </c>
      <c r="Y56" s="231" t="s">
        <v>262</v>
      </c>
      <c r="Z56" s="210"/>
      <c r="AA56" s="210"/>
      <c r="AB56" s="210"/>
      <c r="AC56" s="210"/>
      <c r="AD56" s="210"/>
      <c r="AE56" s="210"/>
      <c r="AF56" s="210"/>
      <c r="AG56" s="210" t="s">
        <v>263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2" x14ac:dyDescent="0.2">
      <c r="A57" s="227"/>
      <c r="B57" s="228"/>
      <c r="C57" s="258" t="s">
        <v>326</v>
      </c>
      <c r="D57" s="233"/>
      <c r="E57" s="234">
        <v>10.85</v>
      </c>
      <c r="F57" s="231"/>
      <c r="G57" s="231"/>
      <c r="H57" s="231"/>
      <c r="I57" s="231"/>
      <c r="J57" s="231"/>
      <c r="K57" s="231"/>
      <c r="L57" s="231"/>
      <c r="M57" s="231"/>
      <c r="N57" s="230"/>
      <c r="O57" s="230"/>
      <c r="P57" s="230"/>
      <c r="Q57" s="230"/>
      <c r="R57" s="231"/>
      <c r="S57" s="231"/>
      <c r="T57" s="231"/>
      <c r="U57" s="231"/>
      <c r="V57" s="231"/>
      <c r="W57" s="231"/>
      <c r="X57" s="231"/>
      <c r="Y57" s="231"/>
      <c r="Z57" s="210"/>
      <c r="AA57" s="210"/>
      <c r="AB57" s="210"/>
      <c r="AC57" s="210"/>
      <c r="AD57" s="210"/>
      <c r="AE57" s="210"/>
      <c r="AF57" s="210"/>
      <c r="AG57" s="210" t="s">
        <v>265</v>
      </c>
      <c r="AH57" s="210">
        <v>0</v>
      </c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ht="22.5" outlineLevel="1" x14ac:dyDescent="0.2">
      <c r="A58" s="244">
        <v>14</v>
      </c>
      <c r="B58" s="245" t="s">
        <v>327</v>
      </c>
      <c r="C58" s="257" t="s">
        <v>328</v>
      </c>
      <c r="D58" s="246" t="s">
        <v>258</v>
      </c>
      <c r="E58" s="247">
        <v>14.78645</v>
      </c>
      <c r="F58" s="248"/>
      <c r="G58" s="249">
        <f>ROUND(E58*F58,2)</f>
        <v>0</v>
      </c>
      <c r="H58" s="232"/>
      <c r="I58" s="231">
        <f>ROUND(E58*H58,2)</f>
        <v>0</v>
      </c>
      <c r="J58" s="232"/>
      <c r="K58" s="231">
        <f>ROUND(E58*J58,2)</f>
        <v>0</v>
      </c>
      <c r="L58" s="231">
        <v>21</v>
      </c>
      <c r="M58" s="231">
        <f>G58*(1+L58/100)</f>
        <v>0</v>
      </c>
      <c r="N58" s="230">
        <v>0</v>
      </c>
      <c r="O58" s="230">
        <f>ROUND(E58*N58,2)</f>
        <v>0</v>
      </c>
      <c r="P58" s="230">
        <v>2.2000000000000002</v>
      </c>
      <c r="Q58" s="230">
        <f>ROUND(E58*P58,2)</f>
        <v>32.53</v>
      </c>
      <c r="R58" s="231"/>
      <c r="S58" s="231" t="s">
        <v>259</v>
      </c>
      <c r="T58" s="231" t="s">
        <v>260</v>
      </c>
      <c r="U58" s="231">
        <v>11.05</v>
      </c>
      <c r="V58" s="231">
        <f>ROUND(E58*U58,2)</f>
        <v>163.38999999999999</v>
      </c>
      <c r="W58" s="231"/>
      <c r="X58" s="231" t="s">
        <v>261</v>
      </c>
      <c r="Y58" s="231" t="s">
        <v>262</v>
      </c>
      <c r="Z58" s="210"/>
      <c r="AA58" s="210"/>
      <c r="AB58" s="210"/>
      <c r="AC58" s="210"/>
      <c r="AD58" s="210"/>
      <c r="AE58" s="210"/>
      <c r="AF58" s="210"/>
      <c r="AG58" s="210" t="s">
        <v>263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2" x14ac:dyDescent="0.2">
      <c r="A59" s="227"/>
      <c r="B59" s="228"/>
      <c r="C59" s="258" t="s">
        <v>278</v>
      </c>
      <c r="D59" s="233"/>
      <c r="E59" s="234"/>
      <c r="F59" s="231"/>
      <c r="G59" s="231"/>
      <c r="H59" s="231"/>
      <c r="I59" s="231"/>
      <c r="J59" s="231"/>
      <c r="K59" s="231"/>
      <c r="L59" s="231"/>
      <c r="M59" s="231"/>
      <c r="N59" s="230"/>
      <c r="O59" s="230"/>
      <c r="P59" s="230"/>
      <c r="Q59" s="230"/>
      <c r="R59" s="231"/>
      <c r="S59" s="231"/>
      <c r="T59" s="231"/>
      <c r="U59" s="231"/>
      <c r="V59" s="231"/>
      <c r="W59" s="231"/>
      <c r="X59" s="231"/>
      <c r="Y59" s="231"/>
      <c r="Z59" s="210"/>
      <c r="AA59" s="210"/>
      <c r="AB59" s="210"/>
      <c r="AC59" s="210"/>
      <c r="AD59" s="210"/>
      <c r="AE59" s="210"/>
      <c r="AF59" s="210"/>
      <c r="AG59" s="210" t="s">
        <v>265</v>
      </c>
      <c r="AH59" s="210">
        <v>0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3" x14ac:dyDescent="0.2">
      <c r="A60" s="227"/>
      <c r="B60" s="228"/>
      <c r="C60" s="258" t="s">
        <v>329</v>
      </c>
      <c r="D60" s="233"/>
      <c r="E60" s="234">
        <v>1.0626</v>
      </c>
      <c r="F60" s="231"/>
      <c r="G60" s="231"/>
      <c r="H60" s="231"/>
      <c r="I60" s="231"/>
      <c r="J60" s="231"/>
      <c r="K60" s="231"/>
      <c r="L60" s="231"/>
      <c r="M60" s="231"/>
      <c r="N60" s="230"/>
      <c r="O60" s="230"/>
      <c r="P60" s="230"/>
      <c r="Q60" s="230"/>
      <c r="R60" s="231"/>
      <c r="S60" s="231"/>
      <c r="T60" s="231"/>
      <c r="U60" s="231"/>
      <c r="V60" s="231"/>
      <c r="W60" s="231"/>
      <c r="X60" s="231"/>
      <c r="Y60" s="231"/>
      <c r="Z60" s="210"/>
      <c r="AA60" s="210"/>
      <c r="AB60" s="210"/>
      <c r="AC60" s="210"/>
      <c r="AD60" s="210"/>
      <c r="AE60" s="210"/>
      <c r="AF60" s="210"/>
      <c r="AG60" s="210" t="s">
        <v>265</v>
      </c>
      <c r="AH60" s="210">
        <v>0</v>
      </c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3" x14ac:dyDescent="0.2">
      <c r="A61" s="227"/>
      <c r="B61" s="228"/>
      <c r="C61" s="258" t="s">
        <v>330</v>
      </c>
      <c r="D61" s="233"/>
      <c r="E61" s="234">
        <v>0.92225000000000001</v>
      </c>
      <c r="F61" s="231"/>
      <c r="G61" s="231"/>
      <c r="H61" s="231"/>
      <c r="I61" s="231"/>
      <c r="J61" s="231"/>
      <c r="K61" s="231"/>
      <c r="L61" s="231"/>
      <c r="M61" s="231"/>
      <c r="N61" s="230"/>
      <c r="O61" s="230"/>
      <c r="P61" s="230"/>
      <c r="Q61" s="230"/>
      <c r="R61" s="231"/>
      <c r="S61" s="231"/>
      <c r="T61" s="231"/>
      <c r="U61" s="231"/>
      <c r="V61" s="231"/>
      <c r="W61" s="231"/>
      <c r="X61" s="231"/>
      <c r="Y61" s="231"/>
      <c r="Z61" s="210"/>
      <c r="AA61" s="210"/>
      <c r="AB61" s="210"/>
      <c r="AC61" s="210"/>
      <c r="AD61" s="210"/>
      <c r="AE61" s="210"/>
      <c r="AF61" s="210"/>
      <c r="AG61" s="210" t="s">
        <v>265</v>
      </c>
      <c r="AH61" s="210">
        <v>0</v>
      </c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ht="33.75" outlineLevel="3" x14ac:dyDescent="0.2">
      <c r="A62" s="227"/>
      <c r="B62" s="228"/>
      <c r="C62" s="258" t="s">
        <v>331</v>
      </c>
      <c r="D62" s="233"/>
      <c r="E62" s="234">
        <v>12.801600000000001</v>
      </c>
      <c r="F62" s="231"/>
      <c r="G62" s="231"/>
      <c r="H62" s="231"/>
      <c r="I62" s="231"/>
      <c r="J62" s="231"/>
      <c r="K62" s="231"/>
      <c r="L62" s="231"/>
      <c r="M62" s="231"/>
      <c r="N62" s="230"/>
      <c r="O62" s="230"/>
      <c r="P62" s="230"/>
      <c r="Q62" s="230"/>
      <c r="R62" s="231"/>
      <c r="S62" s="231"/>
      <c r="T62" s="231"/>
      <c r="U62" s="231"/>
      <c r="V62" s="231"/>
      <c r="W62" s="231"/>
      <c r="X62" s="231"/>
      <c r="Y62" s="231"/>
      <c r="Z62" s="210"/>
      <c r="AA62" s="210"/>
      <c r="AB62" s="210"/>
      <c r="AC62" s="210"/>
      <c r="AD62" s="210"/>
      <c r="AE62" s="210"/>
      <c r="AF62" s="210"/>
      <c r="AG62" s="210" t="s">
        <v>265</v>
      </c>
      <c r="AH62" s="210">
        <v>0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">
      <c r="A63" s="244">
        <v>15</v>
      </c>
      <c r="B63" s="245" t="s">
        <v>332</v>
      </c>
      <c r="C63" s="257" t="s">
        <v>333</v>
      </c>
      <c r="D63" s="246" t="s">
        <v>334</v>
      </c>
      <c r="E63" s="247">
        <v>21.05</v>
      </c>
      <c r="F63" s="248"/>
      <c r="G63" s="249">
        <f>ROUND(E63*F63,2)</f>
        <v>0</v>
      </c>
      <c r="H63" s="232"/>
      <c r="I63" s="231">
        <f>ROUND(E63*H63,2)</f>
        <v>0</v>
      </c>
      <c r="J63" s="232"/>
      <c r="K63" s="231">
        <f>ROUND(E63*J63,2)</f>
        <v>0</v>
      </c>
      <c r="L63" s="231">
        <v>21</v>
      </c>
      <c r="M63" s="231">
        <f>G63*(1+L63/100)</f>
        <v>0</v>
      </c>
      <c r="N63" s="230">
        <v>0</v>
      </c>
      <c r="O63" s="230">
        <f>ROUND(E63*N63,2)</f>
        <v>0</v>
      </c>
      <c r="P63" s="230">
        <v>1.6E-2</v>
      </c>
      <c r="Q63" s="230">
        <f>ROUND(E63*P63,2)</f>
        <v>0.34</v>
      </c>
      <c r="R63" s="231"/>
      <c r="S63" s="231" t="s">
        <v>259</v>
      </c>
      <c r="T63" s="231" t="s">
        <v>260</v>
      </c>
      <c r="U63" s="231">
        <v>0.36799999999999999</v>
      </c>
      <c r="V63" s="231">
        <f>ROUND(E63*U63,2)</f>
        <v>7.75</v>
      </c>
      <c r="W63" s="231"/>
      <c r="X63" s="231" t="s">
        <v>261</v>
      </c>
      <c r="Y63" s="231" t="s">
        <v>262</v>
      </c>
      <c r="Z63" s="210"/>
      <c r="AA63" s="210"/>
      <c r="AB63" s="210"/>
      <c r="AC63" s="210"/>
      <c r="AD63" s="210"/>
      <c r="AE63" s="210"/>
      <c r="AF63" s="210"/>
      <c r="AG63" s="210" t="s">
        <v>263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ht="22.5" outlineLevel="2" x14ac:dyDescent="0.2">
      <c r="A64" s="227"/>
      <c r="B64" s="228"/>
      <c r="C64" s="258" t="s">
        <v>335</v>
      </c>
      <c r="D64" s="233"/>
      <c r="E64" s="234">
        <v>21.05</v>
      </c>
      <c r="F64" s="231"/>
      <c r="G64" s="231"/>
      <c r="H64" s="231"/>
      <c r="I64" s="231"/>
      <c r="J64" s="231"/>
      <c r="K64" s="231"/>
      <c r="L64" s="231"/>
      <c r="M64" s="231"/>
      <c r="N64" s="230"/>
      <c r="O64" s="230"/>
      <c r="P64" s="230"/>
      <c r="Q64" s="230"/>
      <c r="R64" s="231"/>
      <c r="S64" s="231"/>
      <c r="T64" s="231"/>
      <c r="U64" s="231"/>
      <c r="V64" s="231"/>
      <c r="W64" s="231"/>
      <c r="X64" s="231"/>
      <c r="Y64" s="231"/>
      <c r="Z64" s="210"/>
      <c r="AA64" s="210"/>
      <c r="AB64" s="210"/>
      <c r="AC64" s="210"/>
      <c r="AD64" s="210"/>
      <c r="AE64" s="210"/>
      <c r="AF64" s="210"/>
      <c r="AG64" s="210" t="s">
        <v>265</v>
      </c>
      <c r="AH64" s="210">
        <v>0</v>
      </c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ht="22.5" outlineLevel="1" x14ac:dyDescent="0.2">
      <c r="A65" s="244">
        <v>16</v>
      </c>
      <c r="B65" s="245" t="s">
        <v>336</v>
      </c>
      <c r="C65" s="257" t="s">
        <v>337</v>
      </c>
      <c r="D65" s="246" t="s">
        <v>258</v>
      </c>
      <c r="E65" s="247">
        <v>6.141</v>
      </c>
      <c r="F65" s="248"/>
      <c r="G65" s="249">
        <f>ROUND(E65*F65,2)</f>
        <v>0</v>
      </c>
      <c r="H65" s="232"/>
      <c r="I65" s="231">
        <f>ROUND(E65*H65,2)</f>
        <v>0</v>
      </c>
      <c r="J65" s="232"/>
      <c r="K65" s="231">
        <f>ROUND(E65*J65,2)</f>
        <v>0</v>
      </c>
      <c r="L65" s="231">
        <v>21</v>
      </c>
      <c r="M65" s="231">
        <f>G65*(1+L65/100)</f>
        <v>0</v>
      </c>
      <c r="N65" s="230">
        <v>0</v>
      </c>
      <c r="O65" s="230">
        <f>ROUND(E65*N65,2)</f>
        <v>0</v>
      </c>
      <c r="P65" s="230">
        <v>0.56999999999999995</v>
      </c>
      <c r="Q65" s="230">
        <f>ROUND(E65*P65,2)</f>
        <v>3.5</v>
      </c>
      <c r="R65" s="231"/>
      <c r="S65" s="231" t="s">
        <v>259</v>
      </c>
      <c r="T65" s="231" t="s">
        <v>260</v>
      </c>
      <c r="U65" s="231">
        <v>5.38</v>
      </c>
      <c r="V65" s="231">
        <f>ROUND(E65*U65,2)</f>
        <v>33.04</v>
      </c>
      <c r="W65" s="231"/>
      <c r="X65" s="231" t="s">
        <v>261</v>
      </c>
      <c r="Y65" s="231" t="s">
        <v>262</v>
      </c>
      <c r="Z65" s="210"/>
      <c r="AA65" s="210"/>
      <c r="AB65" s="210"/>
      <c r="AC65" s="210"/>
      <c r="AD65" s="210"/>
      <c r="AE65" s="210"/>
      <c r="AF65" s="210"/>
      <c r="AG65" s="210" t="s">
        <v>263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2" x14ac:dyDescent="0.2">
      <c r="A66" s="227"/>
      <c r="B66" s="228"/>
      <c r="C66" s="258" t="s">
        <v>338</v>
      </c>
      <c r="D66" s="233"/>
      <c r="E66" s="234">
        <v>0.81</v>
      </c>
      <c r="F66" s="231"/>
      <c r="G66" s="231"/>
      <c r="H66" s="231"/>
      <c r="I66" s="231"/>
      <c r="J66" s="231"/>
      <c r="K66" s="231"/>
      <c r="L66" s="231"/>
      <c r="M66" s="231"/>
      <c r="N66" s="230"/>
      <c r="O66" s="230"/>
      <c r="P66" s="230"/>
      <c r="Q66" s="230"/>
      <c r="R66" s="231"/>
      <c r="S66" s="231"/>
      <c r="T66" s="231"/>
      <c r="U66" s="231"/>
      <c r="V66" s="231"/>
      <c r="W66" s="231"/>
      <c r="X66" s="231"/>
      <c r="Y66" s="231"/>
      <c r="Z66" s="210"/>
      <c r="AA66" s="210"/>
      <c r="AB66" s="210"/>
      <c r="AC66" s="210"/>
      <c r="AD66" s="210"/>
      <c r="AE66" s="210"/>
      <c r="AF66" s="210"/>
      <c r="AG66" s="210" t="s">
        <v>265</v>
      </c>
      <c r="AH66" s="210">
        <v>0</v>
      </c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3" x14ac:dyDescent="0.2">
      <c r="A67" s="227"/>
      <c r="B67" s="228"/>
      <c r="C67" s="258" t="s">
        <v>339</v>
      </c>
      <c r="D67" s="233"/>
      <c r="E67" s="234">
        <v>1.2397499999999999</v>
      </c>
      <c r="F67" s="231"/>
      <c r="G67" s="231"/>
      <c r="H67" s="231"/>
      <c r="I67" s="231"/>
      <c r="J67" s="231"/>
      <c r="K67" s="231"/>
      <c r="L67" s="231"/>
      <c r="M67" s="231"/>
      <c r="N67" s="230"/>
      <c r="O67" s="230"/>
      <c r="P67" s="230"/>
      <c r="Q67" s="230"/>
      <c r="R67" s="231"/>
      <c r="S67" s="231"/>
      <c r="T67" s="231"/>
      <c r="U67" s="231"/>
      <c r="V67" s="231"/>
      <c r="W67" s="231"/>
      <c r="X67" s="231"/>
      <c r="Y67" s="231"/>
      <c r="Z67" s="210"/>
      <c r="AA67" s="210"/>
      <c r="AB67" s="210"/>
      <c r="AC67" s="210"/>
      <c r="AD67" s="210"/>
      <c r="AE67" s="210"/>
      <c r="AF67" s="210"/>
      <c r="AG67" s="210" t="s">
        <v>265</v>
      </c>
      <c r="AH67" s="210">
        <v>0</v>
      </c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3" x14ac:dyDescent="0.2">
      <c r="A68" s="227"/>
      <c r="B68" s="228"/>
      <c r="C68" s="258" t="s">
        <v>340</v>
      </c>
      <c r="D68" s="233"/>
      <c r="E68" s="234">
        <v>2.9055</v>
      </c>
      <c r="F68" s="231"/>
      <c r="G68" s="231"/>
      <c r="H68" s="231"/>
      <c r="I68" s="231"/>
      <c r="J68" s="231"/>
      <c r="K68" s="231"/>
      <c r="L68" s="231"/>
      <c r="M68" s="231"/>
      <c r="N68" s="230"/>
      <c r="O68" s="230"/>
      <c r="P68" s="230"/>
      <c r="Q68" s="230"/>
      <c r="R68" s="231"/>
      <c r="S68" s="231"/>
      <c r="T68" s="231"/>
      <c r="U68" s="231"/>
      <c r="V68" s="231"/>
      <c r="W68" s="231"/>
      <c r="X68" s="231"/>
      <c r="Y68" s="231"/>
      <c r="Z68" s="210"/>
      <c r="AA68" s="210"/>
      <c r="AB68" s="210"/>
      <c r="AC68" s="210"/>
      <c r="AD68" s="210"/>
      <c r="AE68" s="210"/>
      <c r="AF68" s="210"/>
      <c r="AG68" s="210" t="s">
        <v>265</v>
      </c>
      <c r="AH68" s="210">
        <v>0</v>
      </c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3" x14ac:dyDescent="0.2">
      <c r="A69" s="227"/>
      <c r="B69" s="228"/>
      <c r="C69" s="258" t="s">
        <v>341</v>
      </c>
      <c r="D69" s="233"/>
      <c r="E69" s="234">
        <v>0.95325000000000004</v>
      </c>
      <c r="F69" s="231"/>
      <c r="G69" s="231"/>
      <c r="H69" s="231"/>
      <c r="I69" s="231"/>
      <c r="J69" s="231"/>
      <c r="K69" s="231"/>
      <c r="L69" s="231"/>
      <c r="M69" s="231"/>
      <c r="N69" s="230"/>
      <c r="O69" s="230"/>
      <c r="P69" s="230"/>
      <c r="Q69" s="230"/>
      <c r="R69" s="231"/>
      <c r="S69" s="231"/>
      <c r="T69" s="231"/>
      <c r="U69" s="231"/>
      <c r="V69" s="231"/>
      <c r="W69" s="231"/>
      <c r="X69" s="231"/>
      <c r="Y69" s="231"/>
      <c r="Z69" s="210"/>
      <c r="AA69" s="210"/>
      <c r="AB69" s="210"/>
      <c r="AC69" s="210"/>
      <c r="AD69" s="210"/>
      <c r="AE69" s="210"/>
      <c r="AF69" s="210"/>
      <c r="AG69" s="210" t="s">
        <v>265</v>
      </c>
      <c r="AH69" s="210">
        <v>0</v>
      </c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3" x14ac:dyDescent="0.2">
      <c r="A70" s="227"/>
      <c r="B70" s="228"/>
      <c r="C70" s="258" t="s">
        <v>342</v>
      </c>
      <c r="D70" s="233"/>
      <c r="E70" s="234">
        <v>0.23250000000000001</v>
      </c>
      <c r="F70" s="231"/>
      <c r="G70" s="231"/>
      <c r="H70" s="231"/>
      <c r="I70" s="231"/>
      <c r="J70" s="231"/>
      <c r="K70" s="231"/>
      <c r="L70" s="231"/>
      <c r="M70" s="231"/>
      <c r="N70" s="230"/>
      <c r="O70" s="230"/>
      <c r="P70" s="230"/>
      <c r="Q70" s="230"/>
      <c r="R70" s="231"/>
      <c r="S70" s="231"/>
      <c r="T70" s="231"/>
      <c r="U70" s="231"/>
      <c r="V70" s="231"/>
      <c r="W70" s="231"/>
      <c r="X70" s="231"/>
      <c r="Y70" s="231"/>
      <c r="Z70" s="210"/>
      <c r="AA70" s="210"/>
      <c r="AB70" s="210"/>
      <c r="AC70" s="210"/>
      <c r="AD70" s="210"/>
      <c r="AE70" s="210"/>
      <c r="AF70" s="210"/>
      <c r="AG70" s="210" t="s">
        <v>265</v>
      </c>
      <c r="AH70" s="210">
        <v>0</v>
      </c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ht="22.5" outlineLevel="1" x14ac:dyDescent="0.2">
      <c r="A71" s="244">
        <v>17</v>
      </c>
      <c r="B71" s="245" t="s">
        <v>343</v>
      </c>
      <c r="C71" s="257" t="s">
        <v>344</v>
      </c>
      <c r="D71" s="246" t="s">
        <v>345</v>
      </c>
      <c r="E71" s="247">
        <v>25</v>
      </c>
      <c r="F71" s="248"/>
      <c r="G71" s="249">
        <f>ROUND(E71*F71,2)</f>
        <v>0</v>
      </c>
      <c r="H71" s="232"/>
      <c r="I71" s="231">
        <f>ROUND(E71*H71,2)</f>
        <v>0</v>
      </c>
      <c r="J71" s="232"/>
      <c r="K71" s="231">
        <f>ROUND(E71*J71,2)</f>
        <v>0</v>
      </c>
      <c r="L71" s="231">
        <v>21</v>
      </c>
      <c r="M71" s="231">
        <f>G71*(1+L71/100)</f>
        <v>0</v>
      </c>
      <c r="N71" s="230">
        <v>0</v>
      </c>
      <c r="O71" s="230">
        <f>ROUND(E71*N71,2)</f>
        <v>0</v>
      </c>
      <c r="P71" s="230">
        <v>0</v>
      </c>
      <c r="Q71" s="230">
        <f>ROUND(E71*P71,2)</f>
        <v>0</v>
      </c>
      <c r="R71" s="231"/>
      <c r="S71" s="231" t="s">
        <v>259</v>
      </c>
      <c r="T71" s="231" t="s">
        <v>260</v>
      </c>
      <c r="U71" s="231">
        <v>0.05</v>
      </c>
      <c r="V71" s="231">
        <f>ROUND(E71*U71,2)</f>
        <v>1.25</v>
      </c>
      <c r="W71" s="231"/>
      <c r="X71" s="231" t="s">
        <v>261</v>
      </c>
      <c r="Y71" s="231" t="s">
        <v>262</v>
      </c>
      <c r="Z71" s="210"/>
      <c r="AA71" s="210"/>
      <c r="AB71" s="210"/>
      <c r="AC71" s="210"/>
      <c r="AD71" s="210"/>
      <c r="AE71" s="210"/>
      <c r="AF71" s="210"/>
      <c r="AG71" s="210" t="s">
        <v>263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2" x14ac:dyDescent="0.2">
      <c r="A72" s="227"/>
      <c r="B72" s="228"/>
      <c r="C72" s="258" t="s">
        <v>346</v>
      </c>
      <c r="D72" s="233"/>
      <c r="E72" s="234">
        <v>24</v>
      </c>
      <c r="F72" s="231"/>
      <c r="G72" s="231"/>
      <c r="H72" s="231"/>
      <c r="I72" s="231"/>
      <c r="J72" s="231"/>
      <c r="K72" s="231"/>
      <c r="L72" s="231"/>
      <c r="M72" s="231"/>
      <c r="N72" s="230"/>
      <c r="O72" s="230"/>
      <c r="P72" s="230"/>
      <c r="Q72" s="230"/>
      <c r="R72" s="231"/>
      <c r="S72" s="231"/>
      <c r="T72" s="231"/>
      <c r="U72" s="231"/>
      <c r="V72" s="231"/>
      <c r="W72" s="231"/>
      <c r="X72" s="231"/>
      <c r="Y72" s="231"/>
      <c r="Z72" s="210"/>
      <c r="AA72" s="210"/>
      <c r="AB72" s="210"/>
      <c r="AC72" s="210"/>
      <c r="AD72" s="210"/>
      <c r="AE72" s="210"/>
      <c r="AF72" s="210"/>
      <c r="AG72" s="210" t="s">
        <v>265</v>
      </c>
      <c r="AH72" s="210">
        <v>0</v>
      </c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3" x14ac:dyDescent="0.2">
      <c r="A73" s="227"/>
      <c r="B73" s="228"/>
      <c r="C73" s="258" t="s">
        <v>347</v>
      </c>
      <c r="D73" s="233"/>
      <c r="E73" s="234">
        <v>1</v>
      </c>
      <c r="F73" s="231"/>
      <c r="G73" s="231"/>
      <c r="H73" s="231"/>
      <c r="I73" s="231"/>
      <c r="J73" s="231"/>
      <c r="K73" s="231"/>
      <c r="L73" s="231"/>
      <c r="M73" s="231"/>
      <c r="N73" s="230"/>
      <c r="O73" s="230"/>
      <c r="P73" s="230"/>
      <c r="Q73" s="230"/>
      <c r="R73" s="231"/>
      <c r="S73" s="231"/>
      <c r="T73" s="231"/>
      <c r="U73" s="231"/>
      <c r="V73" s="231"/>
      <c r="W73" s="231"/>
      <c r="X73" s="231"/>
      <c r="Y73" s="231"/>
      <c r="Z73" s="210"/>
      <c r="AA73" s="210"/>
      <c r="AB73" s="210"/>
      <c r="AC73" s="210"/>
      <c r="AD73" s="210"/>
      <c r="AE73" s="210"/>
      <c r="AF73" s="210"/>
      <c r="AG73" s="210" t="s">
        <v>265</v>
      </c>
      <c r="AH73" s="210">
        <v>0</v>
      </c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">
      <c r="A74" s="244">
        <v>18</v>
      </c>
      <c r="B74" s="245" t="s">
        <v>348</v>
      </c>
      <c r="C74" s="257" t="s">
        <v>349</v>
      </c>
      <c r="D74" s="246" t="s">
        <v>303</v>
      </c>
      <c r="E74" s="247">
        <v>40.9</v>
      </c>
      <c r="F74" s="248"/>
      <c r="G74" s="249">
        <f>ROUND(E74*F74,2)</f>
        <v>0</v>
      </c>
      <c r="H74" s="232"/>
      <c r="I74" s="231">
        <f>ROUND(E74*H74,2)</f>
        <v>0</v>
      </c>
      <c r="J74" s="232"/>
      <c r="K74" s="231">
        <f>ROUND(E74*J74,2)</f>
        <v>0</v>
      </c>
      <c r="L74" s="231">
        <v>21</v>
      </c>
      <c r="M74" s="231">
        <f>G74*(1+L74/100)</f>
        <v>0</v>
      </c>
      <c r="N74" s="230">
        <v>1.17E-3</v>
      </c>
      <c r="O74" s="230">
        <f>ROUND(E74*N74,2)</f>
        <v>0.05</v>
      </c>
      <c r="P74" s="230">
        <v>8.7999999999999995E-2</v>
      </c>
      <c r="Q74" s="230">
        <f>ROUND(E74*P74,2)</f>
        <v>3.6</v>
      </c>
      <c r="R74" s="231"/>
      <c r="S74" s="231" t="s">
        <v>259</v>
      </c>
      <c r="T74" s="231" t="s">
        <v>260</v>
      </c>
      <c r="U74" s="231">
        <v>0.55600000000000005</v>
      </c>
      <c r="V74" s="231">
        <f>ROUND(E74*U74,2)</f>
        <v>22.74</v>
      </c>
      <c r="W74" s="231"/>
      <c r="X74" s="231" t="s">
        <v>261</v>
      </c>
      <c r="Y74" s="231" t="s">
        <v>262</v>
      </c>
      <c r="Z74" s="210"/>
      <c r="AA74" s="210"/>
      <c r="AB74" s="210"/>
      <c r="AC74" s="210"/>
      <c r="AD74" s="210"/>
      <c r="AE74" s="210"/>
      <c r="AF74" s="210"/>
      <c r="AG74" s="210" t="s">
        <v>263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2" x14ac:dyDescent="0.2">
      <c r="A75" s="227"/>
      <c r="B75" s="228"/>
      <c r="C75" s="258" t="s">
        <v>350</v>
      </c>
      <c r="D75" s="233"/>
      <c r="E75" s="234">
        <v>19.2</v>
      </c>
      <c r="F75" s="231"/>
      <c r="G75" s="231"/>
      <c r="H75" s="231"/>
      <c r="I75" s="231"/>
      <c r="J75" s="231"/>
      <c r="K75" s="231"/>
      <c r="L75" s="231"/>
      <c r="M75" s="231"/>
      <c r="N75" s="230"/>
      <c r="O75" s="230"/>
      <c r="P75" s="230"/>
      <c r="Q75" s="230"/>
      <c r="R75" s="231"/>
      <c r="S75" s="231"/>
      <c r="T75" s="231"/>
      <c r="U75" s="231"/>
      <c r="V75" s="231"/>
      <c r="W75" s="231"/>
      <c r="X75" s="231"/>
      <c r="Y75" s="231"/>
      <c r="Z75" s="210"/>
      <c r="AA75" s="210"/>
      <c r="AB75" s="210"/>
      <c r="AC75" s="210"/>
      <c r="AD75" s="210"/>
      <c r="AE75" s="210"/>
      <c r="AF75" s="210"/>
      <c r="AG75" s="210" t="s">
        <v>265</v>
      </c>
      <c r="AH75" s="210">
        <v>0</v>
      </c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3" x14ac:dyDescent="0.2">
      <c r="A76" s="227"/>
      <c r="B76" s="228"/>
      <c r="C76" s="258" t="s">
        <v>351</v>
      </c>
      <c r="D76" s="233"/>
      <c r="E76" s="234">
        <v>14.4</v>
      </c>
      <c r="F76" s="231"/>
      <c r="G76" s="231"/>
      <c r="H76" s="231"/>
      <c r="I76" s="231"/>
      <c r="J76" s="231"/>
      <c r="K76" s="231"/>
      <c r="L76" s="231"/>
      <c r="M76" s="231"/>
      <c r="N76" s="230"/>
      <c r="O76" s="230"/>
      <c r="P76" s="230"/>
      <c r="Q76" s="230"/>
      <c r="R76" s="231"/>
      <c r="S76" s="231"/>
      <c r="T76" s="231"/>
      <c r="U76" s="231"/>
      <c r="V76" s="231"/>
      <c r="W76" s="231"/>
      <c r="X76" s="231"/>
      <c r="Y76" s="231"/>
      <c r="Z76" s="210"/>
      <c r="AA76" s="210"/>
      <c r="AB76" s="210"/>
      <c r="AC76" s="210"/>
      <c r="AD76" s="210"/>
      <c r="AE76" s="210"/>
      <c r="AF76" s="210"/>
      <c r="AG76" s="210" t="s">
        <v>265</v>
      </c>
      <c r="AH76" s="210">
        <v>0</v>
      </c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3" x14ac:dyDescent="0.2">
      <c r="A77" s="227"/>
      <c r="B77" s="228"/>
      <c r="C77" s="258" t="s">
        <v>352</v>
      </c>
      <c r="D77" s="233"/>
      <c r="E77" s="234">
        <v>4.2</v>
      </c>
      <c r="F77" s="231"/>
      <c r="G77" s="231"/>
      <c r="H77" s="231"/>
      <c r="I77" s="231"/>
      <c r="J77" s="231"/>
      <c r="K77" s="231"/>
      <c r="L77" s="231"/>
      <c r="M77" s="231"/>
      <c r="N77" s="230"/>
      <c r="O77" s="230"/>
      <c r="P77" s="230"/>
      <c r="Q77" s="230"/>
      <c r="R77" s="231"/>
      <c r="S77" s="231"/>
      <c r="T77" s="231"/>
      <c r="U77" s="231"/>
      <c r="V77" s="231"/>
      <c r="W77" s="231"/>
      <c r="X77" s="231"/>
      <c r="Y77" s="231"/>
      <c r="Z77" s="210"/>
      <c r="AA77" s="210"/>
      <c r="AB77" s="210"/>
      <c r="AC77" s="210"/>
      <c r="AD77" s="210"/>
      <c r="AE77" s="210"/>
      <c r="AF77" s="210"/>
      <c r="AG77" s="210" t="s">
        <v>265</v>
      </c>
      <c r="AH77" s="210">
        <v>0</v>
      </c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3" x14ac:dyDescent="0.2">
      <c r="A78" s="227"/>
      <c r="B78" s="228"/>
      <c r="C78" s="258" t="s">
        <v>353</v>
      </c>
      <c r="D78" s="233"/>
      <c r="E78" s="234">
        <v>3.1</v>
      </c>
      <c r="F78" s="231"/>
      <c r="G78" s="231"/>
      <c r="H78" s="231"/>
      <c r="I78" s="231"/>
      <c r="J78" s="231"/>
      <c r="K78" s="231"/>
      <c r="L78" s="231"/>
      <c r="M78" s="231"/>
      <c r="N78" s="230"/>
      <c r="O78" s="230"/>
      <c r="P78" s="230"/>
      <c r="Q78" s="230"/>
      <c r="R78" s="231"/>
      <c r="S78" s="231"/>
      <c r="T78" s="231"/>
      <c r="U78" s="231"/>
      <c r="V78" s="231"/>
      <c r="W78" s="231"/>
      <c r="X78" s="231"/>
      <c r="Y78" s="231"/>
      <c r="Z78" s="210"/>
      <c r="AA78" s="210"/>
      <c r="AB78" s="210"/>
      <c r="AC78" s="210"/>
      <c r="AD78" s="210"/>
      <c r="AE78" s="210"/>
      <c r="AF78" s="210"/>
      <c r="AG78" s="210" t="s">
        <v>265</v>
      </c>
      <c r="AH78" s="210">
        <v>0</v>
      </c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ht="22.5" outlineLevel="1" x14ac:dyDescent="0.2">
      <c r="A79" s="244">
        <v>19</v>
      </c>
      <c r="B79" s="245" t="s">
        <v>354</v>
      </c>
      <c r="C79" s="257" t="s">
        <v>355</v>
      </c>
      <c r="D79" s="246" t="s">
        <v>345</v>
      </c>
      <c r="E79" s="247">
        <v>10</v>
      </c>
      <c r="F79" s="248"/>
      <c r="G79" s="249">
        <f>ROUND(E79*F79,2)</f>
        <v>0</v>
      </c>
      <c r="H79" s="232"/>
      <c r="I79" s="231">
        <f>ROUND(E79*H79,2)</f>
        <v>0</v>
      </c>
      <c r="J79" s="232"/>
      <c r="K79" s="231">
        <f>ROUND(E79*J79,2)</f>
        <v>0</v>
      </c>
      <c r="L79" s="231">
        <v>21</v>
      </c>
      <c r="M79" s="231">
        <f>G79*(1+L79/100)</f>
        <v>0</v>
      </c>
      <c r="N79" s="230">
        <v>0</v>
      </c>
      <c r="O79" s="230">
        <f>ROUND(E79*N79,2)</f>
        <v>0</v>
      </c>
      <c r="P79" s="230">
        <v>0</v>
      </c>
      <c r="Q79" s="230">
        <f>ROUND(E79*P79,2)</f>
        <v>0</v>
      </c>
      <c r="R79" s="231"/>
      <c r="S79" s="231" t="s">
        <v>259</v>
      </c>
      <c r="T79" s="231" t="s">
        <v>260</v>
      </c>
      <c r="U79" s="231">
        <v>0.03</v>
      </c>
      <c r="V79" s="231">
        <f>ROUND(E79*U79,2)</f>
        <v>0.3</v>
      </c>
      <c r="W79" s="231"/>
      <c r="X79" s="231" t="s">
        <v>261</v>
      </c>
      <c r="Y79" s="231" t="s">
        <v>262</v>
      </c>
      <c r="Z79" s="210"/>
      <c r="AA79" s="210"/>
      <c r="AB79" s="210"/>
      <c r="AC79" s="210"/>
      <c r="AD79" s="210"/>
      <c r="AE79" s="210"/>
      <c r="AF79" s="210"/>
      <c r="AG79" s="210" t="s">
        <v>263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2" x14ac:dyDescent="0.2">
      <c r="A80" s="227"/>
      <c r="B80" s="228"/>
      <c r="C80" s="258" t="s">
        <v>356</v>
      </c>
      <c r="D80" s="233"/>
      <c r="E80" s="234">
        <v>10</v>
      </c>
      <c r="F80" s="231"/>
      <c r="G80" s="231"/>
      <c r="H80" s="231"/>
      <c r="I80" s="231"/>
      <c r="J80" s="231"/>
      <c r="K80" s="231"/>
      <c r="L80" s="231"/>
      <c r="M80" s="231"/>
      <c r="N80" s="230"/>
      <c r="O80" s="230"/>
      <c r="P80" s="230"/>
      <c r="Q80" s="230"/>
      <c r="R80" s="231"/>
      <c r="S80" s="231"/>
      <c r="T80" s="231"/>
      <c r="U80" s="231"/>
      <c r="V80" s="231"/>
      <c r="W80" s="231"/>
      <c r="X80" s="231"/>
      <c r="Y80" s="231"/>
      <c r="Z80" s="210"/>
      <c r="AA80" s="210"/>
      <c r="AB80" s="210"/>
      <c r="AC80" s="210"/>
      <c r="AD80" s="210"/>
      <c r="AE80" s="210"/>
      <c r="AF80" s="210"/>
      <c r="AG80" s="210" t="s">
        <v>265</v>
      </c>
      <c r="AH80" s="210">
        <v>0</v>
      </c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">
      <c r="A81" s="244">
        <v>20</v>
      </c>
      <c r="B81" s="245" t="s">
        <v>357</v>
      </c>
      <c r="C81" s="257" t="s">
        <v>358</v>
      </c>
      <c r="D81" s="246" t="s">
        <v>303</v>
      </c>
      <c r="E81" s="247">
        <v>15.292999999999999</v>
      </c>
      <c r="F81" s="248"/>
      <c r="G81" s="249">
        <f>ROUND(E81*F81,2)</f>
        <v>0</v>
      </c>
      <c r="H81" s="232"/>
      <c r="I81" s="231">
        <f>ROUND(E81*H81,2)</f>
        <v>0</v>
      </c>
      <c r="J81" s="232"/>
      <c r="K81" s="231">
        <f>ROUND(E81*J81,2)</f>
        <v>0</v>
      </c>
      <c r="L81" s="231">
        <v>21</v>
      </c>
      <c r="M81" s="231">
        <f>G81*(1+L81/100)</f>
        <v>0</v>
      </c>
      <c r="N81" s="230">
        <v>1E-3</v>
      </c>
      <c r="O81" s="230">
        <f>ROUND(E81*N81,2)</f>
        <v>0.02</v>
      </c>
      <c r="P81" s="230">
        <v>3.1E-2</v>
      </c>
      <c r="Q81" s="230">
        <f>ROUND(E81*P81,2)</f>
        <v>0.47</v>
      </c>
      <c r="R81" s="231"/>
      <c r="S81" s="231" t="s">
        <v>324</v>
      </c>
      <c r="T81" s="231" t="s">
        <v>325</v>
      </c>
      <c r="U81" s="231">
        <v>0.33100000000000002</v>
      </c>
      <c r="V81" s="231">
        <f>ROUND(E81*U81,2)</f>
        <v>5.0599999999999996</v>
      </c>
      <c r="W81" s="231"/>
      <c r="X81" s="231" t="s">
        <v>261</v>
      </c>
      <c r="Y81" s="231" t="s">
        <v>262</v>
      </c>
      <c r="Z81" s="210"/>
      <c r="AA81" s="210"/>
      <c r="AB81" s="210"/>
      <c r="AC81" s="210"/>
      <c r="AD81" s="210"/>
      <c r="AE81" s="210"/>
      <c r="AF81" s="210"/>
      <c r="AG81" s="210" t="s">
        <v>263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2" x14ac:dyDescent="0.2">
      <c r="A82" s="227"/>
      <c r="B82" s="228"/>
      <c r="C82" s="258" t="s">
        <v>359</v>
      </c>
      <c r="D82" s="233"/>
      <c r="E82" s="234">
        <v>4.75</v>
      </c>
      <c r="F82" s="231"/>
      <c r="G82" s="231"/>
      <c r="H82" s="231"/>
      <c r="I82" s="231"/>
      <c r="J82" s="231"/>
      <c r="K82" s="231"/>
      <c r="L82" s="231"/>
      <c r="M82" s="231"/>
      <c r="N82" s="230"/>
      <c r="O82" s="230"/>
      <c r="P82" s="230"/>
      <c r="Q82" s="230"/>
      <c r="R82" s="231"/>
      <c r="S82" s="231"/>
      <c r="T82" s="231"/>
      <c r="U82" s="231"/>
      <c r="V82" s="231"/>
      <c r="W82" s="231"/>
      <c r="X82" s="231"/>
      <c r="Y82" s="231"/>
      <c r="Z82" s="210"/>
      <c r="AA82" s="210"/>
      <c r="AB82" s="210"/>
      <c r="AC82" s="210"/>
      <c r="AD82" s="210"/>
      <c r="AE82" s="210"/>
      <c r="AF82" s="210"/>
      <c r="AG82" s="210" t="s">
        <v>265</v>
      </c>
      <c r="AH82" s="210">
        <v>0</v>
      </c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3" x14ac:dyDescent="0.2">
      <c r="A83" s="227"/>
      <c r="B83" s="228"/>
      <c r="C83" s="258" t="s">
        <v>360</v>
      </c>
      <c r="D83" s="233"/>
      <c r="E83" s="234">
        <v>2.2679999999999998</v>
      </c>
      <c r="F83" s="231"/>
      <c r="G83" s="231"/>
      <c r="H83" s="231"/>
      <c r="I83" s="231"/>
      <c r="J83" s="231"/>
      <c r="K83" s="231"/>
      <c r="L83" s="231"/>
      <c r="M83" s="231"/>
      <c r="N83" s="230"/>
      <c r="O83" s="230"/>
      <c r="P83" s="230"/>
      <c r="Q83" s="230"/>
      <c r="R83" s="231"/>
      <c r="S83" s="231"/>
      <c r="T83" s="231"/>
      <c r="U83" s="231"/>
      <c r="V83" s="231"/>
      <c r="W83" s="231"/>
      <c r="X83" s="231"/>
      <c r="Y83" s="231"/>
      <c r="Z83" s="210"/>
      <c r="AA83" s="210"/>
      <c r="AB83" s="210"/>
      <c r="AC83" s="210"/>
      <c r="AD83" s="210"/>
      <c r="AE83" s="210"/>
      <c r="AF83" s="210"/>
      <c r="AG83" s="210" t="s">
        <v>265</v>
      </c>
      <c r="AH83" s="210">
        <v>0</v>
      </c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3" x14ac:dyDescent="0.2">
      <c r="A84" s="227"/>
      <c r="B84" s="228"/>
      <c r="C84" s="258" t="s">
        <v>361</v>
      </c>
      <c r="D84" s="233"/>
      <c r="E84" s="234">
        <v>5.875</v>
      </c>
      <c r="F84" s="231"/>
      <c r="G84" s="231"/>
      <c r="H84" s="231"/>
      <c r="I84" s="231"/>
      <c r="J84" s="231"/>
      <c r="K84" s="231"/>
      <c r="L84" s="231"/>
      <c r="M84" s="231"/>
      <c r="N84" s="230"/>
      <c r="O84" s="230"/>
      <c r="P84" s="230"/>
      <c r="Q84" s="230"/>
      <c r="R84" s="231"/>
      <c r="S84" s="231"/>
      <c r="T84" s="231"/>
      <c r="U84" s="231"/>
      <c r="V84" s="231"/>
      <c r="W84" s="231"/>
      <c r="X84" s="231"/>
      <c r="Y84" s="231"/>
      <c r="Z84" s="210"/>
      <c r="AA84" s="210"/>
      <c r="AB84" s="210"/>
      <c r="AC84" s="210"/>
      <c r="AD84" s="210"/>
      <c r="AE84" s="210"/>
      <c r="AF84" s="210"/>
      <c r="AG84" s="210" t="s">
        <v>265</v>
      </c>
      <c r="AH84" s="210">
        <v>0</v>
      </c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3" x14ac:dyDescent="0.2">
      <c r="A85" s="227"/>
      <c r="B85" s="228"/>
      <c r="C85" s="258" t="s">
        <v>362</v>
      </c>
      <c r="D85" s="233"/>
      <c r="E85" s="234">
        <v>2.4</v>
      </c>
      <c r="F85" s="231"/>
      <c r="G85" s="231"/>
      <c r="H85" s="231"/>
      <c r="I85" s="231"/>
      <c r="J85" s="231"/>
      <c r="K85" s="231"/>
      <c r="L85" s="231"/>
      <c r="M85" s="231"/>
      <c r="N85" s="230"/>
      <c r="O85" s="230"/>
      <c r="P85" s="230"/>
      <c r="Q85" s="230"/>
      <c r="R85" s="231"/>
      <c r="S85" s="231"/>
      <c r="T85" s="231"/>
      <c r="U85" s="231"/>
      <c r="V85" s="231"/>
      <c r="W85" s="231"/>
      <c r="X85" s="231"/>
      <c r="Y85" s="231"/>
      <c r="Z85" s="210"/>
      <c r="AA85" s="210"/>
      <c r="AB85" s="210"/>
      <c r="AC85" s="210"/>
      <c r="AD85" s="210"/>
      <c r="AE85" s="210"/>
      <c r="AF85" s="210"/>
      <c r="AG85" s="210" t="s">
        <v>265</v>
      </c>
      <c r="AH85" s="210">
        <v>0</v>
      </c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">
      <c r="A86" s="244">
        <v>21</v>
      </c>
      <c r="B86" s="245" t="s">
        <v>363</v>
      </c>
      <c r="C86" s="257" t="s">
        <v>364</v>
      </c>
      <c r="D86" s="246" t="s">
        <v>334</v>
      </c>
      <c r="E86" s="247">
        <v>13.75</v>
      </c>
      <c r="F86" s="248"/>
      <c r="G86" s="249">
        <f>ROUND(E86*F86,2)</f>
        <v>0</v>
      </c>
      <c r="H86" s="232"/>
      <c r="I86" s="231">
        <f>ROUND(E86*H86,2)</f>
        <v>0</v>
      </c>
      <c r="J86" s="232"/>
      <c r="K86" s="231">
        <f>ROUND(E86*J86,2)</f>
        <v>0</v>
      </c>
      <c r="L86" s="231">
        <v>21</v>
      </c>
      <c r="M86" s="231">
        <f>G86*(1+L86/100)</f>
        <v>0</v>
      </c>
      <c r="N86" s="230">
        <v>0</v>
      </c>
      <c r="O86" s="230">
        <f>ROUND(E86*N86,2)</f>
        <v>0</v>
      </c>
      <c r="P86" s="230">
        <v>0.112</v>
      </c>
      <c r="Q86" s="230">
        <f>ROUND(E86*P86,2)</f>
        <v>1.54</v>
      </c>
      <c r="R86" s="231"/>
      <c r="S86" s="231" t="s">
        <v>259</v>
      </c>
      <c r="T86" s="231" t="s">
        <v>260</v>
      </c>
      <c r="U86" s="231">
        <v>0.28499999999999998</v>
      </c>
      <c r="V86" s="231">
        <f>ROUND(E86*U86,2)</f>
        <v>3.92</v>
      </c>
      <c r="W86" s="231"/>
      <c r="X86" s="231" t="s">
        <v>261</v>
      </c>
      <c r="Y86" s="231" t="s">
        <v>262</v>
      </c>
      <c r="Z86" s="210"/>
      <c r="AA86" s="210"/>
      <c r="AB86" s="210"/>
      <c r="AC86" s="210"/>
      <c r="AD86" s="210"/>
      <c r="AE86" s="210"/>
      <c r="AF86" s="210"/>
      <c r="AG86" s="210" t="s">
        <v>263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2" x14ac:dyDescent="0.2">
      <c r="A87" s="227"/>
      <c r="B87" s="228"/>
      <c r="C87" s="258" t="s">
        <v>365</v>
      </c>
      <c r="D87" s="233"/>
      <c r="E87" s="234">
        <v>13.75</v>
      </c>
      <c r="F87" s="231"/>
      <c r="G87" s="231"/>
      <c r="H87" s="231"/>
      <c r="I87" s="231"/>
      <c r="J87" s="231"/>
      <c r="K87" s="231"/>
      <c r="L87" s="231"/>
      <c r="M87" s="231"/>
      <c r="N87" s="230"/>
      <c r="O87" s="230"/>
      <c r="P87" s="230"/>
      <c r="Q87" s="230"/>
      <c r="R87" s="231"/>
      <c r="S87" s="231"/>
      <c r="T87" s="231"/>
      <c r="U87" s="231"/>
      <c r="V87" s="231"/>
      <c r="W87" s="231"/>
      <c r="X87" s="231"/>
      <c r="Y87" s="231"/>
      <c r="Z87" s="210"/>
      <c r="AA87" s="210"/>
      <c r="AB87" s="210"/>
      <c r="AC87" s="210"/>
      <c r="AD87" s="210"/>
      <c r="AE87" s="210"/>
      <c r="AF87" s="210"/>
      <c r="AG87" s="210" t="s">
        <v>265</v>
      </c>
      <c r="AH87" s="210">
        <v>0</v>
      </c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1" x14ac:dyDescent="0.2">
      <c r="A88" s="244">
        <v>22</v>
      </c>
      <c r="B88" s="245" t="s">
        <v>366</v>
      </c>
      <c r="C88" s="257" t="s">
        <v>367</v>
      </c>
      <c r="D88" s="246" t="s">
        <v>303</v>
      </c>
      <c r="E88" s="247">
        <v>11.2125</v>
      </c>
      <c r="F88" s="248"/>
      <c r="G88" s="249">
        <f>ROUND(E88*F88,2)</f>
        <v>0</v>
      </c>
      <c r="H88" s="232"/>
      <c r="I88" s="231">
        <f>ROUND(E88*H88,2)</f>
        <v>0</v>
      </c>
      <c r="J88" s="232"/>
      <c r="K88" s="231">
        <f>ROUND(E88*J88,2)</f>
        <v>0</v>
      </c>
      <c r="L88" s="231">
        <v>21</v>
      </c>
      <c r="M88" s="231">
        <f>G88*(1+L88/100)</f>
        <v>0</v>
      </c>
      <c r="N88" s="230">
        <v>0</v>
      </c>
      <c r="O88" s="230">
        <f>ROUND(E88*N88,2)</f>
        <v>0</v>
      </c>
      <c r="P88" s="230">
        <v>6.8000000000000005E-2</v>
      </c>
      <c r="Q88" s="230">
        <f>ROUND(E88*P88,2)</f>
        <v>0.76</v>
      </c>
      <c r="R88" s="231"/>
      <c r="S88" s="231" t="s">
        <v>259</v>
      </c>
      <c r="T88" s="231" t="s">
        <v>260</v>
      </c>
      <c r="U88" s="231">
        <v>0.69</v>
      </c>
      <c r="V88" s="231">
        <f>ROUND(E88*U88,2)</f>
        <v>7.74</v>
      </c>
      <c r="W88" s="231"/>
      <c r="X88" s="231" t="s">
        <v>261</v>
      </c>
      <c r="Y88" s="231" t="s">
        <v>262</v>
      </c>
      <c r="Z88" s="210"/>
      <c r="AA88" s="210"/>
      <c r="AB88" s="210"/>
      <c r="AC88" s="210"/>
      <c r="AD88" s="210"/>
      <c r="AE88" s="210"/>
      <c r="AF88" s="210"/>
      <c r="AG88" s="210" t="s">
        <v>263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2" x14ac:dyDescent="0.2">
      <c r="A89" s="227"/>
      <c r="B89" s="228"/>
      <c r="C89" s="258" t="s">
        <v>368</v>
      </c>
      <c r="D89" s="233"/>
      <c r="E89" s="234">
        <v>5.4375</v>
      </c>
      <c r="F89" s="231"/>
      <c r="G89" s="231"/>
      <c r="H89" s="231"/>
      <c r="I89" s="231"/>
      <c r="J89" s="231"/>
      <c r="K89" s="231"/>
      <c r="L89" s="231"/>
      <c r="M89" s="231"/>
      <c r="N89" s="230"/>
      <c r="O89" s="230"/>
      <c r="P89" s="230"/>
      <c r="Q89" s="230"/>
      <c r="R89" s="231"/>
      <c r="S89" s="231"/>
      <c r="T89" s="231"/>
      <c r="U89" s="231"/>
      <c r="V89" s="231"/>
      <c r="W89" s="231"/>
      <c r="X89" s="231"/>
      <c r="Y89" s="231"/>
      <c r="Z89" s="210"/>
      <c r="AA89" s="210"/>
      <c r="AB89" s="210"/>
      <c r="AC89" s="210"/>
      <c r="AD89" s="210"/>
      <c r="AE89" s="210"/>
      <c r="AF89" s="210"/>
      <c r="AG89" s="210" t="s">
        <v>265</v>
      </c>
      <c r="AH89" s="210">
        <v>0</v>
      </c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3" x14ac:dyDescent="0.2">
      <c r="A90" s="227"/>
      <c r="B90" s="228"/>
      <c r="C90" s="258" t="s">
        <v>369</v>
      </c>
      <c r="D90" s="233"/>
      <c r="E90" s="234">
        <v>5.7750000000000004</v>
      </c>
      <c r="F90" s="231"/>
      <c r="G90" s="231"/>
      <c r="H90" s="231"/>
      <c r="I90" s="231"/>
      <c r="J90" s="231"/>
      <c r="K90" s="231"/>
      <c r="L90" s="231"/>
      <c r="M90" s="231"/>
      <c r="N90" s="230"/>
      <c r="O90" s="230"/>
      <c r="P90" s="230"/>
      <c r="Q90" s="230"/>
      <c r="R90" s="231"/>
      <c r="S90" s="231"/>
      <c r="T90" s="231"/>
      <c r="U90" s="231"/>
      <c r="V90" s="231"/>
      <c r="W90" s="231"/>
      <c r="X90" s="231"/>
      <c r="Y90" s="231"/>
      <c r="Z90" s="210"/>
      <c r="AA90" s="210"/>
      <c r="AB90" s="210"/>
      <c r="AC90" s="210"/>
      <c r="AD90" s="210"/>
      <c r="AE90" s="210"/>
      <c r="AF90" s="210"/>
      <c r="AG90" s="210" t="s">
        <v>265</v>
      </c>
      <c r="AH90" s="210">
        <v>0</v>
      </c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1" x14ac:dyDescent="0.2">
      <c r="A91" s="244">
        <v>23</v>
      </c>
      <c r="B91" s="245" t="s">
        <v>370</v>
      </c>
      <c r="C91" s="257" t="s">
        <v>371</v>
      </c>
      <c r="D91" s="246" t="s">
        <v>334</v>
      </c>
      <c r="E91" s="247">
        <v>13.2</v>
      </c>
      <c r="F91" s="248"/>
      <c r="G91" s="249">
        <f>ROUND(E91*F91,2)</f>
        <v>0</v>
      </c>
      <c r="H91" s="232"/>
      <c r="I91" s="231">
        <f>ROUND(E91*H91,2)</f>
        <v>0</v>
      </c>
      <c r="J91" s="232"/>
      <c r="K91" s="231">
        <f>ROUND(E91*J91,2)</f>
        <v>0</v>
      </c>
      <c r="L91" s="231">
        <v>21</v>
      </c>
      <c r="M91" s="231">
        <f>G91*(1+L91/100)</f>
        <v>0</v>
      </c>
      <c r="N91" s="230">
        <v>3.2499999999999999E-3</v>
      </c>
      <c r="O91" s="230">
        <f>ROUND(E91*N91,2)</f>
        <v>0.04</v>
      </c>
      <c r="P91" s="230">
        <v>8.831E-2</v>
      </c>
      <c r="Q91" s="230">
        <f>ROUND(E91*P91,2)</f>
        <v>1.17</v>
      </c>
      <c r="R91" s="231"/>
      <c r="S91" s="231" t="s">
        <v>259</v>
      </c>
      <c r="T91" s="231" t="s">
        <v>260</v>
      </c>
      <c r="U91" s="231">
        <v>6.2</v>
      </c>
      <c r="V91" s="231">
        <f>ROUND(E91*U91,2)</f>
        <v>81.84</v>
      </c>
      <c r="W91" s="231"/>
      <c r="X91" s="231" t="s">
        <v>261</v>
      </c>
      <c r="Y91" s="231" t="s">
        <v>262</v>
      </c>
      <c r="Z91" s="210"/>
      <c r="AA91" s="210"/>
      <c r="AB91" s="210"/>
      <c r="AC91" s="210"/>
      <c r="AD91" s="210"/>
      <c r="AE91" s="210"/>
      <c r="AF91" s="210"/>
      <c r="AG91" s="210" t="s">
        <v>263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2" x14ac:dyDescent="0.2">
      <c r="A92" s="227"/>
      <c r="B92" s="228"/>
      <c r="C92" s="258" t="s">
        <v>372</v>
      </c>
      <c r="D92" s="233"/>
      <c r="E92" s="234">
        <v>13.2</v>
      </c>
      <c r="F92" s="231"/>
      <c r="G92" s="231"/>
      <c r="H92" s="231"/>
      <c r="I92" s="231"/>
      <c r="J92" s="231"/>
      <c r="K92" s="231"/>
      <c r="L92" s="231"/>
      <c r="M92" s="231"/>
      <c r="N92" s="230"/>
      <c r="O92" s="230"/>
      <c r="P92" s="230"/>
      <c r="Q92" s="230"/>
      <c r="R92" s="231"/>
      <c r="S92" s="231"/>
      <c r="T92" s="231"/>
      <c r="U92" s="231"/>
      <c r="V92" s="231"/>
      <c r="W92" s="231"/>
      <c r="X92" s="231"/>
      <c r="Y92" s="231"/>
      <c r="Z92" s="210"/>
      <c r="AA92" s="210"/>
      <c r="AB92" s="210"/>
      <c r="AC92" s="210"/>
      <c r="AD92" s="210"/>
      <c r="AE92" s="210"/>
      <c r="AF92" s="210"/>
      <c r="AG92" s="210" t="s">
        <v>265</v>
      </c>
      <c r="AH92" s="210">
        <v>0</v>
      </c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1" x14ac:dyDescent="0.2">
      <c r="A93" s="244">
        <v>24</v>
      </c>
      <c r="B93" s="245" t="s">
        <v>373</v>
      </c>
      <c r="C93" s="257" t="s">
        <v>374</v>
      </c>
      <c r="D93" s="246" t="s">
        <v>334</v>
      </c>
      <c r="E93" s="247">
        <v>0.6</v>
      </c>
      <c r="F93" s="248"/>
      <c r="G93" s="249">
        <f>ROUND(E93*F93,2)</f>
        <v>0</v>
      </c>
      <c r="H93" s="232"/>
      <c r="I93" s="231">
        <f>ROUND(E93*H93,2)</f>
        <v>0</v>
      </c>
      <c r="J93" s="232"/>
      <c r="K93" s="231">
        <f>ROUND(E93*J93,2)</f>
        <v>0</v>
      </c>
      <c r="L93" s="231">
        <v>21</v>
      </c>
      <c r="M93" s="231">
        <f>G93*(1+L93/100)</f>
        <v>0</v>
      </c>
      <c r="N93" s="230">
        <v>3.7200000000000002E-3</v>
      </c>
      <c r="O93" s="230">
        <f>ROUND(E93*N93,2)</f>
        <v>0</v>
      </c>
      <c r="P93" s="230">
        <v>0.12417</v>
      </c>
      <c r="Q93" s="230">
        <f>ROUND(E93*P93,2)</f>
        <v>7.0000000000000007E-2</v>
      </c>
      <c r="R93" s="231"/>
      <c r="S93" s="231" t="s">
        <v>259</v>
      </c>
      <c r="T93" s="231" t="s">
        <v>260</v>
      </c>
      <c r="U93" s="231">
        <v>6.9</v>
      </c>
      <c r="V93" s="231">
        <f>ROUND(E93*U93,2)</f>
        <v>4.1399999999999997</v>
      </c>
      <c r="W93" s="231"/>
      <c r="X93" s="231" t="s">
        <v>261</v>
      </c>
      <c r="Y93" s="231" t="s">
        <v>262</v>
      </c>
      <c r="Z93" s="210"/>
      <c r="AA93" s="210"/>
      <c r="AB93" s="210"/>
      <c r="AC93" s="210"/>
      <c r="AD93" s="210"/>
      <c r="AE93" s="210"/>
      <c r="AF93" s="210"/>
      <c r="AG93" s="210" t="s">
        <v>263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2" x14ac:dyDescent="0.2">
      <c r="A94" s="227"/>
      <c r="B94" s="228"/>
      <c r="C94" s="258" t="s">
        <v>375</v>
      </c>
      <c r="D94" s="233"/>
      <c r="E94" s="234">
        <v>0.6</v>
      </c>
      <c r="F94" s="231"/>
      <c r="G94" s="231"/>
      <c r="H94" s="231"/>
      <c r="I94" s="231"/>
      <c r="J94" s="231"/>
      <c r="K94" s="231"/>
      <c r="L94" s="231"/>
      <c r="M94" s="231"/>
      <c r="N94" s="230"/>
      <c r="O94" s="230"/>
      <c r="P94" s="230"/>
      <c r="Q94" s="230"/>
      <c r="R94" s="231"/>
      <c r="S94" s="231"/>
      <c r="T94" s="231"/>
      <c r="U94" s="231"/>
      <c r="V94" s="231"/>
      <c r="W94" s="231"/>
      <c r="X94" s="231"/>
      <c r="Y94" s="231"/>
      <c r="Z94" s="210"/>
      <c r="AA94" s="210"/>
      <c r="AB94" s="210"/>
      <c r="AC94" s="210"/>
      <c r="AD94" s="210"/>
      <c r="AE94" s="210"/>
      <c r="AF94" s="210"/>
      <c r="AG94" s="210" t="s">
        <v>265</v>
      </c>
      <c r="AH94" s="210">
        <v>0</v>
      </c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1" x14ac:dyDescent="0.2">
      <c r="A95" s="244">
        <v>25</v>
      </c>
      <c r="B95" s="245" t="s">
        <v>376</v>
      </c>
      <c r="C95" s="257" t="s">
        <v>377</v>
      </c>
      <c r="D95" s="246" t="s">
        <v>345</v>
      </c>
      <c r="E95" s="247">
        <v>19</v>
      </c>
      <c r="F95" s="248"/>
      <c r="G95" s="249">
        <f>ROUND(E95*F95,2)</f>
        <v>0</v>
      </c>
      <c r="H95" s="232"/>
      <c r="I95" s="231">
        <f>ROUND(E95*H95,2)</f>
        <v>0</v>
      </c>
      <c r="J95" s="232"/>
      <c r="K95" s="231">
        <f>ROUND(E95*J95,2)</f>
        <v>0</v>
      </c>
      <c r="L95" s="231">
        <v>21</v>
      </c>
      <c r="M95" s="231">
        <f>G95*(1+L95/100)</f>
        <v>0</v>
      </c>
      <c r="N95" s="230">
        <v>4.8999999999999998E-4</v>
      </c>
      <c r="O95" s="230">
        <f>ROUND(E95*N95,2)</f>
        <v>0.01</v>
      </c>
      <c r="P95" s="230">
        <v>3.1E-2</v>
      </c>
      <c r="Q95" s="230">
        <f>ROUND(E95*P95,2)</f>
        <v>0.59</v>
      </c>
      <c r="R95" s="231"/>
      <c r="S95" s="231" t="s">
        <v>259</v>
      </c>
      <c r="T95" s="231" t="s">
        <v>260</v>
      </c>
      <c r="U95" s="231">
        <v>0.77200000000000002</v>
      </c>
      <c r="V95" s="231">
        <f>ROUND(E95*U95,2)</f>
        <v>14.67</v>
      </c>
      <c r="W95" s="231"/>
      <c r="X95" s="231" t="s">
        <v>261</v>
      </c>
      <c r="Y95" s="231" t="s">
        <v>262</v>
      </c>
      <c r="Z95" s="210"/>
      <c r="AA95" s="210"/>
      <c r="AB95" s="210"/>
      <c r="AC95" s="210"/>
      <c r="AD95" s="210"/>
      <c r="AE95" s="210"/>
      <c r="AF95" s="210"/>
      <c r="AG95" s="210" t="s">
        <v>263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2" x14ac:dyDescent="0.2">
      <c r="A96" s="227"/>
      <c r="B96" s="228"/>
      <c r="C96" s="258" t="s">
        <v>378</v>
      </c>
      <c r="D96" s="233"/>
      <c r="E96" s="234"/>
      <c r="F96" s="231"/>
      <c r="G96" s="231"/>
      <c r="H96" s="231"/>
      <c r="I96" s="231"/>
      <c r="J96" s="231"/>
      <c r="K96" s="231"/>
      <c r="L96" s="231"/>
      <c r="M96" s="231"/>
      <c r="N96" s="230"/>
      <c r="O96" s="230"/>
      <c r="P96" s="230"/>
      <c r="Q96" s="230"/>
      <c r="R96" s="231"/>
      <c r="S96" s="231"/>
      <c r="T96" s="231"/>
      <c r="U96" s="231"/>
      <c r="V96" s="231"/>
      <c r="W96" s="231"/>
      <c r="X96" s="231"/>
      <c r="Y96" s="231"/>
      <c r="Z96" s="210"/>
      <c r="AA96" s="210"/>
      <c r="AB96" s="210"/>
      <c r="AC96" s="210"/>
      <c r="AD96" s="210"/>
      <c r="AE96" s="210"/>
      <c r="AF96" s="210"/>
      <c r="AG96" s="210" t="s">
        <v>265</v>
      </c>
      <c r="AH96" s="210">
        <v>0</v>
      </c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3" x14ac:dyDescent="0.2">
      <c r="A97" s="227"/>
      <c r="B97" s="228"/>
      <c r="C97" s="258" t="s">
        <v>379</v>
      </c>
      <c r="D97" s="233"/>
      <c r="E97" s="234">
        <v>2</v>
      </c>
      <c r="F97" s="231"/>
      <c r="G97" s="231"/>
      <c r="H97" s="231"/>
      <c r="I97" s="231"/>
      <c r="J97" s="231"/>
      <c r="K97" s="231"/>
      <c r="L97" s="231"/>
      <c r="M97" s="231"/>
      <c r="N97" s="230"/>
      <c r="O97" s="230"/>
      <c r="P97" s="230"/>
      <c r="Q97" s="230"/>
      <c r="R97" s="231"/>
      <c r="S97" s="231"/>
      <c r="T97" s="231"/>
      <c r="U97" s="231"/>
      <c r="V97" s="231"/>
      <c r="W97" s="231"/>
      <c r="X97" s="231"/>
      <c r="Y97" s="231"/>
      <c r="Z97" s="210"/>
      <c r="AA97" s="210"/>
      <c r="AB97" s="210"/>
      <c r="AC97" s="210"/>
      <c r="AD97" s="210"/>
      <c r="AE97" s="210"/>
      <c r="AF97" s="210"/>
      <c r="AG97" s="210" t="s">
        <v>265</v>
      </c>
      <c r="AH97" s="210">
        <v>0</v>
      </c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3" x14ac:dyDescent="0.2">
      <c r="A98" s="227"/>
      <c r="B98" s="228"/>
      <c r="C98" s="258" t="s">
        <v>380</v>
      </c>
      <c r="D98" s="233"/>
      <c r="E98" s="234">
        <v>14</v>
      </c>
      <c r="F98" s="231"/>
      <c r="G98" s="231"/>
      <c r="H98" s="231"/>
      <c r="I98" s="231"/>
      <c r="J98" s="231"/>
      <c r="K98" s="231"/>
      <c r="L98" s="231"/>
      <c r="M98" s="231"/>
      <c r="N98" s="230"/>
      <c r="O98" s="230"/>
      <c r="P98" s="230"/>
      <c r="Q98" s="230"/>
      <c r="R98" s="231"/>
      <c r="S98" s="231"/>
      <c r="T98" s="231"/>
      <c r="U98" s="231"/>
      <c r="V98" s="231"/>
      <c r="W98" s="231"/>
      <c r="X98" s="231"/>
      <c r="Y98" s="231"/>
      <c r="Z98" s="210"/>
      <c r="AA98" s="210"/>
      <c r="AB98" s="210"/>
      <c r="AC98" s="210"/>
      <c r="AD98" s="210"/>
      <c r="AE98" s="210"/>
      <c r="AF98" s="210"/>
      <c r="AG98" s="210" t="s">
        <v>265</v>
      </c>
      <c r="AH98" s="210">
        <v>0</v>
      </c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3" x14ac:dyDescent="0.2">
      <c r="A99" s="227"/>
      <c r="B99" s="228"/>
      <c r="C99" s="258" t="s">
        <v>381</v>
      </c>
      <c r="D99" s="233"/>
      <c r="E99" s="234">
        <v>3</v>
      </c>
      <c r="F99" s="231"/>
      <c r="G99" s="231"/>
      <c r="H99" s="231"/>
      <c r="I99" s="231"/>
      <c r="J99" s="231"/>
      <c r="K99" s="231"/>
      <c r="L99" s="231"/>
      <c r="M99" s="231"/>
      <c r="N99" s="230"/>
      <c r="O99" s="230"/>
      <c r="P99" s="230"/>
      <c r="Q99" s="230"/>
      <c r="R99" s="231"/>
      <c r="S99" s="231"/>
      <c r="T99" s="231"/>
      <c r="U99" s="231"/>
      <c r="V99" s="231"/>
      <c r="W99" s="231"/>
      <c r="X99" s="231"/>
      <c r="Y99" s="231"/>
      <c r="Z99" s="210"/>
      <c r="AA99" s="210"/>
      <c r="AB99" s="210"/>
      <c r="AC99" s="210"/>
      <c r="AD99" s="210"/>
      <c r="AE99" s="210"/>
      <c r="AF99" s="210"/>
      <c r="AG99" s="210" t="s">
        <v>265</v>
      </c>
      <c r="AH99" s="210">
        <v>0</v>
      </c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1" x14ac:dyDescent="0.2">
      <c r="A100" s="244">
        <v>26</v>
      </c>
      <c r="B100" s="245" t="s">
        <v>382</v>
      </c>
      <c r="C100" s="257" t="s">
        <v>383</v>
      </c>
      <c r="D100" s="246" t="s">
        <v>334</v>
      </c>
      <c r="E100" s="247">
        <v>74.55</v>
      </c>
      <c r="F100" s="248"/>
      <c r="G100" s="249">
        <f>ROUND(E100*F100,2)</f>
        <v>0</v>
      </c>
      <c r="H100" s="232"/>
      <c r="I100" s="231">
        <f>ROUND(E100*H100,2)</f>
        <v>0</v>
      </c>
      <c r="J100" s="232"/>
      <c r="K100" s="231">
        <f>ROUND(E100*J100,2)</f>
        <v>0</v>
      </c>
      <c r="L100" s="231">
        <v>21</v>
      </c>
      <c r="M100" s="231">
        <f>G100*(1+L100/100)</f>
        <v>0</v>
      </c>
      <c r="N100" s="230">
        <v>0</v>
      </c>
      <c r="O100" s="230">
        <f>ROUND(E100*N100,2)</f>
        <v>0</v>
      </c>
      <c r="P100" s="230">
        <v>6.5000000000000002E-2</v>
      </c>
      <c r="Q100" s="230">
        <f>ROUND(E100*P100,2)</f>
        <v>4.8499999999999996</v>
      </c>
      <c r="R100" s="231"/>
      <c r="S100" s="231" t="s">
        <v>259</v>
      </c>
      <c r="T100" s="231" t="s">
        <v>260</v>
      </c>
      <c r="U100" s="231">
        <v>0.93</v>
      </c>
      <c r="V100" s="231">
        <f>ROUND(E100*U100,2)</f>
        <v>69.33</v>
      </c>
      <c r="W100" s="231"/>
      <c r="X100" s="231" t="s">
        <v>261</v>
      </c>
      <c r="Y100" s="231" t="s">
        <v>262</v>
      </c>
      <c r="Z100" s="210"/>
      <c r="AA100" s="210"/>
      <c r="AB100" s="210"/>
      <c r="AC100" s="210"/>
      <c r="AD100" s="210"/>
      <c r="AE100" s="210"/>
      <c r="AF100" s="210"/>
      <c r="AG100" s="210" t="s">
        <v>263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2" x14ac:dyDescent="0.2">
      <c r="A101" s="227"/>
      <c r="B101" s="228"/>
      <c r="C101" s="258" t="s">
        <v>278</v>
      </c>
      <c r="D101" s="233"/>
      <c r="E101" s="234"/>
      <c r="F101" s="231"/>
      <c r="G101" s="231"/>
      <c r="H101" s="231"/>
      <c r="I101" s="231"/>
      <c r="J101" s="231"/>
      <c r="K101" s="231"/>
      <c r="L101" s="231"/>
      <c r="M101" s="231"/>
      <c r="N101" s="230"/>
      <c r="O101" s="230"/>
      <c r="P101" s="230"/>
      <c r="Q101" s="230"/>
      <c r="R101" s="231"/>
      <c r="S101" s="231"/>
      <c r="T101" s="231"/>
      <c r="U101" s="231"/>
      <c r="V101" s="231"/>
      <c r="W101" s="231"/>
      <c r="X101" s="231"/>
      <c r="Y101" s="231"/>
      <c r="Z101" s="210"/>
      <c r="AA101" s="210"/>
      <c r="AB101" s="210"/>
      <c r="AC101" s="210"/>
      <c r="AD101" s="210"/>
      <c r="AE101" s="210"/>
      <c r="AF101" s="210"/>
      <c r="AG101" s="210" t="s">
        <v>265</v>
      </c>
      <c r="AH101" s="210">
        <v>0</v>
      </c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3" x14ac:dyDescent="0.2">
      <c r="A102" s="227"/>
      <c r="B102" s="228"/>
      <c r="C102" s="258" t="s">
        <v>384</v>
      </c>
      <c r="D102" s="233"/>
      <c r="E102" s="234">
        <v>6.4</v>
      </c>
      <c r="F102" s="231"/>
      <c r="G102" s="231"/>
      <c r="H102" s="231"/>
      <c r="I102" s="231"/>
      <c r="J102" s="231"/>
      <c r="K102" s="231"/>
      <c r="L102" s="231"/>
      <c r="M102" s="231"/>
      <c r="N102" s="230"/>
      <c r="O102" s="230"/>
      <c r="P102" s="230"/>
      <c r="Q102" s="230"/>
      <c r="R102" s="231"/>
      <c r="S102" s="231"/>
      <c r="T102" s="231"/>
      <c r="U102" s="231"/>
      <c r="V102" s="231"/>
      <c r="W102" s="231"/>
      <c r="X102" s="231"/>
      <c r="Y102" s="231"/>
      <c r="Z102" s="210"/>
      <c r="AA102" s="210"/>
      <c r="AB102" s="210"/>
      <c r="AC102" s="210"/>
      <c r="AD102" s="210"/>
      <c r="AE102" s="210"/>
      <c r="AF102" s="210"/>
      <c r="AG102" s="210" t="s">
        <v>265</v>
      </c>
      <c r="AH102" s="210">
        <v>0</v>
      </c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3" x14ac:dyDescent="0.2">
      <c r="A103" s="227"/>
      <c r="B103" s="228"/>
      <c r="C103" s="258" t="s">
        <v>385</v>
      </c>
      <c r="D103" s="233"/>
      <c r="E103" s="234">
        <v>6</v>
      </c>
      <c r="F103" s="231"/>
      <c r="G103" s="231"/>
      <c r="H103" s="231"/>
      <c r="I103" s="231"/>
      <c r="J103" s="231"/>
      <c r="K103" s="231"/>
      <c r="L103" s="231"/>
      <c r="M103" s="231"/>
      <c r="N103" s="230"/>
      <c r="O103" s="230"/>
      <c r="P103" s="230"/>
      <c r="Q103" s="230"/>
      <c r="R103" s="231"/>
      <c r="S103" s="231"/>
      <c r="T103" s="231"/>
      <c r="U103" s="231"/>
      <c r="V103" s="231"/>
      <c r="W103" s="231"/>
      <c r="X103" s="231"/>
      <c r="Y103" s="231"/>
      <c r="Z103" s="210"/>
      <c r="AA103" s="210"/>
      <c r="AB103" s="210"/>
      <c r="AC103" s="210"/>
      <c r="AD103" s="210"/>
      <c r="AE103" s="210"/>
      <c r="AF103" s="210"/>
      <c r="AG103" s="210" t="s">
        <v>265</v>
      </c>
      <c r="AH103" s="210">
        <v>0</v>
      </c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3" x14ac:dyDescent="0.2">
      <c r="A104" s="227"/>
      <c r="B104" s="228"/>
      <c r="C104" s="258" t="s">
        <v>386</v>
      </c>
      <c r="D104" s="233"/>
      <c r="E104" s="234">
        <v>5.7</v>
      </c>
      <c r="F104" s="231"/>
      <c r="G104" s="231"/>
      <c r="H104" s="231"/>
      <c r="I104" s="231"/>
      <c r="J104" s="231"/>
      <c r="K104" s="231"/>
      <c r="L104" s="231"/>
      <c r="M104" s="231"/>
      <c r="N104" s="230"/>
      <c r="O104" s="230"/>
      <c r="P104" s="230"/>
      <c r="Q104" s="230"/>
      <c r="R104" s="231"/>
      <c r="S104" s="231"/>
      <c r="T104" s="231"/>
      <c r="U104" s="231"/>
      <c r="V104" s="231"/>
      <c r="W104" s="231"/>
      <c r="X104" s="231"/>
      <c r="Y104" s="231"/>
      <c r="Z104" s="210"/>
      <c r="AA104" s="210"/>
      <c r="AB104" s="210"/>
      <c r="AC104" s="210"/>
      <c r="AD104" s="210"/>
      <c r="AE104" s="210"/>
      <c r="AF104" s="210"/>
      <c r="AG104" s="210" t="s">
        <v>265</v>
      </c>
      <c r="AH104" s="210">
        <v>0</v>
      </c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3" x14ac:dyDescent="0.2">
      <c r="A105" s="227"/>
      <c r="B105" s="228"/>
      <c r="C105" s="258" t="s">
        <v>387</v>
      </c>
      <c r="D105" s="233"/>
      <c r="E105" s="234">
        <v>4</v>
      </c>
      <c r="F105" s="231"/>
      <c r="G105" s="231"/>
      <c r="H105" s="231"/>
      <c r="I105" s="231"/>
      <c r="J105" s="231"/>
      <c r="K105" s="231"/>
      <c r="L105" s="231"/>
      <c r="M105" s="231"/>
      <c r="N105" s="230"/>
      <c r="O105" s="230"/>
      <c r="P105" s="230"/>
      <c r="Q105" s="230"/>
      <c r="R105" s="231"/>
      <c r="S105" s="231"/>
      <c r="T105" s="231"/>
      <c r="U105" s="231"/>
      <c r="V105" s="231"/>
      <c r="W105" s="231"/>
      <c r="X105" s="231"/>
      <c r="Y105" s="231"/>
      <c r="Z105" s="210"/>
      <c r="AA105" s="210"/>
      <c r="AB105" s="210"/>
      <c r="AC105" s="210"/>
      <c r="AD105" s="210"/>
      <c r="AE105" s="210"/>
      <c r="AF105" s="210"/>
      <c r="AG105" s="210" t="s">
        <v>265</v>
      </c>
      <c r="AH105" s="210">
        <v>0</v>
      </c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3" x14ac:dyDescent="0.2">
      <c r="A106" s="227"/>
      <c r="B106" s="228"/>
      <c r="C106" s="258" t="s">
        <v>388</v>
      </c>
      <c r="D106" s="233"/>
      <c r="E106" s="234">
        <v>10</v>
      </c>
      <c r="F106" s="231"/>
      <c r="G106" s="231"/>
      <c r="H106" s="231"/>
      <c r="I106" s="231"/>
      <c r="J106" s="231"/>
      <c r="K106" s="231"/>
      <c r="L106" s="231"/>
      <c r="M106" s="231"/>
      <c r="N106" s="230"/>
      <c r="O106" s="230"/>
      <c r="P106" s="230"/>
      <c r="Q106" s="230"/>
      <c r="R106" s="231"/>
      <c r="S106" s="231"/>
      <c r="T106" s="231"/>
      <c r="U106" s="231"/>
      <c r="V106" s="231"/>
      <c r="W106" s="231"/>
      <c r="X106" s="231"/>
      <c r="Y106" s="231"/>
      <c r="Z106" s="210"/>
      <c r="AA106" s="210"/>
      <c r="AB106" s="210"/>
      <c r="AC106" s="210"/>
      <c r="AD106" s="210"/>
      <c r="AE106" s="210"/>
      <c r="AF106" s="210"/>
      <c r="AG106" s="210" t="s">
        <v>265</v>
      </c>
      <c r="AH106" s="210">
        <v>0</v>
      </c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3" x14ac:dyDescent="0.2">
      <c r="A107" s="227"/>
      <c r="B107" s="228"/>
      <c r="C107" s="258" t="s">
        <v>389</v>
      </c>
      <c r="D107" s="233"/>
      <c r="E107" s="234">
        <v>24.5</v>
      </c>
      <c r="F107" s="231"/>
      <c r="G107" s="231"/>
      <c r="H107" s="231"/>
      <c r="I107" s="231"/>
      <c r="J107" s="231"/>
      <c r="K107" s="231"/>
      <c r="L107" s="231"/>
      <c r="M107" s="231"/>
      <c r="N107" s="230"/>
      <c r="O107" s="230"/>
      <c r="P107" s="230"/>
      <c r="Q107" s="230"/>
      <c r="R107" s="231"/>
      <c r="S107" s="231"/>
      <c r="T107" s="231"/>
      <c r="U107" s="231"/>
      <c r="V107" s="231"/>
      <c r="W107" s="231"/>
      <c r="X107" s="231"/>
      <c r="Y107" s="231"/>
      <c r="Z107" s="210"/>
      <c r="AA107" s="210"/>
      <c r="AB107" s="210"/>
      <c r="AC107" s="210"/>
      <c r="AD107" s="210"/>
      <c r="AE107" s="210"/>
      <c r="AF107" s="210"/>
      <c r="AG107" s="210" t="s">
        <v>265</v>
      </c>
      <c r="AH107" s="210">
        <v>0</v>
      </c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3" x14ac:dyDescent="0.2">
      <c r="A108" s="227"/>
      <c r="B108" s="228"/>
      <c r="C108" s="258" t="s">
        <v>390</v>
      </c>
      <c r="D108" s="233"/>
      <c r="E108" s="234">
        <v>5.2</v>
      </c>
      <c r="F108" s="231"/>
      <c r="G108" s="231"/>
      <c r="H108" s="231"/>
      <c r="I108" s="231"/>
      <c r="J108" s="231"/>
      <c r="K108" s="231"/>
      <c r="L108" s="231"/>
      <c r="M108" s="231"/>
      <c r="N108" s="230"/>
      <c r="O108" s="230"/>
      <c r="P108" s="230"/>
      <c r="Q108" s="230"/>
      <c r="R108" s="231"/>
      <c r="S108" s="231"/>
      <c r="T108" s="231"/>
      <c r="U108" s="231"/>
      <c r="V108" s="231"/>
      <c r="W108" s="231"/>
      <c r="X108" s="231"/>
      <c r="Y108" s="231"/>
      <c r="Z108" s="210"/>
      <c r="AA108" s="210"/>
      <c r="AB108" s="210"/>
      <c r="AC108" s="210"/>
      <c r="AD108" s="210"/>
      <c r="AE108" s="210"/>
      <c r="AF108" s="210"/>
      <c r="AG108" s="210" t="s">
        <v>265</v>
      </c>
      <c r="AH108" s="210">
        <v>0</v>
      </c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3" x14ac:dyDescent="0.2">
      <c r="A109" s="227"/>
      <c r="B109" s="228"/>
      <c r="C109" s="258" t="s">
        <v>391</v>
      </c>
      <c r="D109" s="233"/>
      <c r="E109" s="234">
        <v>1.55</v>
      </c>
      <c r="F109" s="231"/>
      <c r="G109" s="231"/>
      <c r="H109" s="231"/>
      <c r="I109" s="231"/>
      <c r="J109" s="231"/>
      <c r="K109" s="231"/>
      <c r="L109" s="231"/>
      <c r="M109" s="231"/>
      <c r="N109" s="230"/>
      <c r="O109" s="230"/>
      <c r="P109" s="230"/>
      <c r="Q109" s="230"/>
      <c r="R109" s="231"/>
      <c r="S109" s="231"/>
      <c r="T109" s="231"/>
      <c r="U109" s="231"/>
      <c r="V109" s="231"/>
      <c r="W109" s="231"/>
      <c r="X109" s="231"/>
      <c r="Y109" s="231"/>
      <c r="Z109" s="210"/>
      <c r="AA109" s="210"/>
      <c r="AB109" s="210"/>
      <c r="AC109" s="210"/>
      <c r="AD109" s="210"/>
      <c r="AE109" s="210"/>
      <c r="AF109" s="210"/>
      <c r="AG109" s="210" t="s">
        <v>265</v>
      </c>
      <c r="AH109" s="210">
        <v>0</v>
      </c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3" x14ac:dyDescent="0.2">
      <c r="A110" s="227"/>
      <c r="B110" s="228"/>
      <c r="C110" s="258" t="s">
        <v>287</v>
      </c>
      <c r="D110" s="233"/>
      <c r="E110" s="234"/>
      <c r="F110" s="231"/>
      <c r="G110" s="231"/>
      <c r="H110" s="231"/>
      <c r="I110" s="231"/>
      <c r="J110" s="231"/>
      <c r="K110" s="231"/>
      <c r="L110" s="231"/>
      <c r="M110" s="231"/>
      <c r="N110" s="230"/>
      <c r="O110" s="230"/>
      <c r="P110" s="230"/>
      <c r="Q110" s="230"/>
      <c r="R110" s="231"/>
      <c r="S110" s="231"/>
      <c r="T110" s="231"/>
      <c r="U110" s="231"/>
      <c r="V110" s="231"/>
      <c r="W110" s="231"/>
      <c r="X110" s="231"/>
      <c r="Y110" s="231"/>
      <c r="Z110" s="210"/>
      <c r="AA110" s="210"/>
      <c r="AB110" s="210"/>
      <c r="AC110" s="210"/>
      <c r="AD110" s="210"/>
      <c r="AE110" s="210"/>
      <c r="AF110" s="210"/>
      <c r="AG110" s="210" t="s">
        <v>265</v>
      </c>
      <c r="AH110" s="210">
        <v>0</v>
      </c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3" x14ac:dyDescent="0.2">
      <c r="A111" s="227"/>
      <c r="B111" s="228"/>
      <c r="C111" s="258" t="s">
        <v>392</v>
      </c>
      <c r="D111" s="233"/>
      <c r="E111" s="234"/>
      <c r="F111" s="231"/>
      <c r="G111" s="231"/>
      <c r="H111" s="231"/>
      <c r="I111" s="231"/>
      <c r="J111" s="231"/>
      <c r="K111" s="231"/>
      <c r="L111" s="231"/>
      <c r="M111" s="231"/>
      <c r="N111" s="230"/>
      <c r="O111" s="230"/>
      <c r="P111" s="230"/>
      <c r="Q111" s="230"/>
      <c r="R111" s="231"/>
      <c r="S111" s="231"/>
      <c r="T111" s="231"/>
      <c r="U111" s="231"/>
      <c r="V111" s="231"/>
      <c r="W111" s="231"/>
      <c r="X111" s="231"/>
      <c r="Y111" s="231"/>
      <c r="Z111" s="210"/>
      <c r="AA111" s="210"/>
      <c r="AB111" s="210"/>
      <c r="AC111" s="210"/>
      <c r="AD111" s="210"/>
      <c r="AE111" s="210"/>
      <c r="AF111" s="210"/>
      <c r="AG111" s="210" t="s">
        <v>265</v>
      </c>
      <c r="AH111" s="210">
        <v>0</v>
      </c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3" x14ac:dyDescent="0.2">
      <c r="A112" s="227"/>
      <c r="B112" s="228"/>
      <c r="C112" s="258" t="s">
        <v>384</v>
      </c>
      <c r="D112" s="233"/>
      <c r="E112" s="234">
        <v>6.4</v>
      </c>
      <c r="F112" s="231"/>
      <c r="G112" s="231"/>
      <c r="H112" s="231"/>
      <c r="I112" s="231"/>
      <c r="J112" s="231"/>
      <c r="K112" s="231"/>
      <c r="L112" s="231"/>
      <c r="M112" s="231"/>
      <c r="N112" s="230"/>
      <c r="O112" s="230"/>
      <c r="P112" s="230"/>
      <c r="Q112" s="230"/>
      <c r="R112" s="231"/>
      <c r="S112" s="231"/>
      <c r="T112" s="231"/>
      <c r="U112" s="231"/>
      <c r="V112" s="231"/>
      <c r="W112" s="231"/>
      <c r="X112" s="231"/>
      <c r="Y112" s="231"/>
      <c r="Z112" s="210"/>
      <c r="AA112" s="210"/>
      <c r="AB112" s="210"/>
      <c r="AC112" s="210"/>
      <c r="AD112" s="210"/>
      <c r="AE112" s="210"/>
      <c r="AF112" s="210"/>
      <c r="AG112" s="210" t="s">
        <v>265</v>
      </c>
      <c r="AH112" s="210">
        <v>0</v>
      </c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3" x14ac:dyDescent="0.2">
      <c r="A113" s="227"/>
      <c r="B113" s="228"/>
      <c r="C113" s="258" t="s">
        <v>393</v>
      </c>
      <c r="D113" s="233"/>
      <c r="E113" s="234">
        <v>4.8</v>
      </c>
      <c r="F113" s="231"/>
      <c r="G113" s="231"/>
      <c r="H113" s="231"/>
      <c r="I113" s="231"/>
      <c r="J113" s="231"/>
      <c r="K113" s="231"/>
      <c r="L113" s="231"/>
      <c r="M113" s="231"/>
      <c r="N113" s="230"/>
      <c r="O113" s="230"/>
      <c r="P113" s="230"/>
      <c r="Q113" s="230"/>
      <c r="R113" s="231"/>
      <c r="S113" s="231"/>
      <c r="T113" s="231"/>
      <c r="U113" s="231"/>
      <c r="V113" s="231"/>
      <c r="W113" s="231"/>
      <c r="X113" s="231"/>
      <c r="Y113" s="231"/>
      <c r="Z113" s="210"/>
      <c r="AA113" s="210"/>
      <c r="AB113" s="210"/>
      <c r="AC113" s="210"/>
      <c r="AD113" s="210"/>
      <c r="AE113" s="210"/>
      <c r="AF113" s="210"/>
      <c r="AG113" s="210" t="s">
        <v>265</v>
      </c>
      <c r="AH113" s="210">
        <v>0</v>
      </c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1" x14ac:dyDescent="0.2">
      <c r="A114" s="244">
        <v>27</v>
      </c>
      <c r="B114" s="245" t="s">
        <v>394</v>
      </c>
      <c r="C114" s="257" t="s">
        <v>395</v>
      </c>
      <c r="D114" s="246" t="s">
        <v>303</v>
      </c>
      <c r="E114" s="247">
        <v>15.02</v>
      </c>
      <c r="F114" s="248"/>
      <c r="G114" s="249">
        <f>ROUND(E114*F114,2)</f>
        <v>0</v>
      </c>
      <c r="H114" s="232"/>
      <c r="I114" s="231">
        <f>ROUND(E114*H114,2)</f>
        <v>0</v>
      </c>
      <c r="J114" s="232"/>
      <c r="K114" s="231">
        <f>ROUND(E114*J114,2)</f>
        <v>0</v>
      </c>
      <c r="L114" s="231">
        <v>21</v>
      </c>
      <c r="M114" s="231">
        <f>G114*(1+L114/100)</f>
        <v>0</v>
      </c>
      <c r="N114" s="230">
        <v>1E-3</v>
      </c>
      <c r="O114" s="230">
        <f>ROUND(E114*N114,2)</f>
        <v>0.02</v>
      </c>
      <c r="P114" s="230">
        <v>0.42520000000000002</v>
      </c>
      <c r="Q114" s="230">
        <f>ROUND(E114*P114,2)</f>
        <v>6.39</v>
      </c>
      <c r="R114" s="231"/>
      <c r="S114" s="231" t="s">
        <v>259</v>
      </c>
      <c r="T114" s="231" t="s">
        <v>260</v>
      </c>
      <c r="U114" s="231">
        <v>2.4864899999999999</v>
      </c>
      <c r="V114" s="231">
        <f>ROUND(E114*U114,2)</f>
        <v>37.35</v>
      </c>
      <c r="W114" s="231"/>
      <c r="X114" s="231" t="s">
        <v>396</v>
      </c>
      <c r="Y114" s="231" t="s">
        <v>262</v>
      </c>
      <c r="Z114" s="210"/>
      <c r="AA114" s="210"/>
      <c r="AB114" s="210"/>
      <c r="AC114" s="210"/>
      <c r="AD114" s="210"/>
      <c r="AE114" s="210"/>
      <c r="AF114" s="210"/>
      <c r="AG114" s="210" t="s">
        <v>397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2" x14ac:dyDescent="0.2">
      <c r="A115" s="227"/>
      <c r="B115" s="228"/>
      <c r="C115" s="258" t="s">
        <v>398</v>
      </c>
      <c r="D115" s="233"/>
      <c r="E115" s="234">
        <v>15.02</v>
      </c>
      <c r="F115" s="231"/>
      <c r="G115" s="231"/>
      <c r="H115" s="231"/>
      <c r="I115" s="231"/>
      <c r="J115" s="231"/>
      <c r="K115" s="231"/>
      <c r="L115" s="231"/>
      <c r="M115" s="231"/>
      <c r="N115" s="230"/>
      <c r="O115" s="230"/>
      <c r="P115" s="230"/>
      <c r="Q115" s="230"/>
      <c r="R115" s="231"/>
      <c r="S115" s="231"/>
      <c r="T115" s="231"/>
      <c r="U115" s="231"/>
      <c r="V115" s="231"/>
      <c r="W115" s="231"/>
      <c r="X115" s="231"/>
      <c r="Y115" s="231"/>
      <c r="Z115" s="210"/>
      <c r="AA115" s="210"/>
      <c r="AB115" s="210"/>
      <c r="AC115" s="210"/>
      <c r="AD115" s="210"/>
      <c r="AE115" s="210"/>
      <c r="AF115" s="210"/>
      <c r="AG115" s="210" t="s">
        <v>265</v>
      </c>
      <c r="AH115" s="210">
        <v>0</v>
      </c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x14ac:dyDescent="0.2">
      <c r="A116" s="237" t="s">
        <v>254</v>
      </c>
      <c r="B116" s="238" t="s">
        <v>177</v>
      </c>
      <c r="C116" s="256" t="s">
        <v>178</v>
      </c>
      <c r="D116" s="239"/>
      <c r="E116" s="240"/>
      <c r="F116" s="241"/>
      <c r="G116" s="242">
        <f>SUMIF(AG117:AG120,"&lt;&gt;NOR",G117:G120)</f>
        <v>0</v>
      </c>
      <c r="H116" s="236"/>
      <c r="I116" s="236">
        <f>SUM(I117:I120)</f>
        <v>0</v>
      </c>
      <c r="J116" s="236"/>
      <c r="K116" s="236">
        <f>SUM(K117:K120)</f>
        <v>0</v>
      </c>
      <c r="L116" s="236"/>
      <c r="M116" s="236">
        <f>SUM(M117:M120)</f>
        <v>0</v>
      </c>
      <c r="N116" s="235"/>
      <c r="O116" s="235">
        <f>SUM(O117:O120)</f>
        <v>0</v>
      </c>
      <c r="P116" s="235"/>
      <c r="Q116" s="235">
        <f>SUM(Q117:Q120)</f>
        <v>1.47</v>
      </c>
      <c r="R116" s="236"/>
      <c r="S116" s="236"/>
      <c r="T116" s="236"/>
      <c r="U116" s="236"/>
      <c r="V116" s="236">
        <f>SUM(V117:V120)</f>
        <v>5.44</v>
      </c>
      <c r="W116" s="236"/>
      <c r="X116" s="236"/>
      <c r="Y116" s="236"/>
      <c r="AG116" t="s">
        <v>255</v>
      </c>
    </row>
    <row r="117" spans="1:60" ht="22.5" outlineLevel="1" x14ac:dyDescent="0.2">
      <c r="A117" s="244">
        <v>28</v>
      </c>
      <c r="B117" s="245" t="s">
        <v>399</v>
      </c>
      <c r="C117" s="257" t="s">
        <v>400</v>
      </c>
      <c r="D117" s="246" t="s">
        <v>303</v>
      </c>
      <c r="E117" s="247">
        <v>13.953749999999999</v>
      </c>
      <c r="F117" s="248"/>
      <c r="G117" s="249">
        <f>ROUND(E117*F117,2)</f>
        <v>0</v>
      </c>
      <c r="H117" s="232"/>
      <c r="I117" s="231">
        <f>ROUND(E117*H117,2)</f>
        <v>0</v>
      </c>
      <c r="J117" s="232"/>
      <c r="K117" s="231">
        <f>ROUND(E117*J117,2)</f>
        <v>0</v>
      </c>
      <c r="L117" s="231">
        <v>21</v>
      </c>
      <c r="M117" s="231">
        <f>G117*(1+L117/100)</f>
        <v>0</v>
      </c>
      <c r="N117" s="230">
        <v>0</v>
      </c>
      <c r="O117" s="230">
        <f>ROUND(E117*N117,2)</f>
        <v>0</v>
      </c>
      <c r="P117" s="230">
        <v>0.105</v>
      </c>
      <c r="Q117" s="230">
        <f>ROUND(E117*P117,2)</f>
        <v>1.47</v>
      </c>
      <c r="R117" s="231"/>
      <c r="S117" s="231" t="s">
        <v>259</v>
      </c>
      <c r="T117" s="231" t="s">
        <v>260</v>
      </c>
      <c r="U117" s="231">
        <v>0.39</v>
      </c>
      <c r="V117" s="231">
        <f>ROUND(E117*U117,2)</f>
        <v>5.44</v>
      </c>
      <c r="W117" s="231"/>
      <c r="X117" s="231" t="s">
        <v>261</v>
      </c>
      <c r="Y117" s="231" t="s">
        <v>262</v>
      </c>
      <c r="Z117" s="210"/>
      <c r="AA117" s="210"/>
      <c r="AB117" s="210"/>
      <c r="AC117" s="210"/>
      <c r="AD117" s="210"/>
      <c r="AE117" s="210"/>
      <c r="AF117" s="210"/>
      <c r="AG117" s="210" t="s">
        <v>263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2" x14ac:dyDescent="0.2">
      <c r="A118" s="227"/>
      <c r="B118" s="228"/>
      <c r="C118" s="258" t="s">
        <v>401</v>
      </c>
      <c r="D118" s="233"/>
      <c r="E118" s="234">
        <v>1.1385000000000001</v>
      </c>
      <c r="F118" s="231"/>
      <c r="G118" s="231"/>
      <c r="H118" s="231"/>
      <c r="I118" s="231"/>
      <c r="J118" s="231"/>
      <c r="K118" s="231"/>
      <c r="L118" s="231"/>
      <c r="M118" s="231"/>
      <c r="N118" s="230"/>
      <c r="O118" s="230"/>
      <c r="P118" s="230"/>
      <c r="Q118" s="230"/>
      <c r="R118" s="231"/>
      <c r="S118" s="231"/>
      <c r="T118" s="231"/>
      <c r="U118" s="231"/>
      <c r="V118" s="231"/>
      <c r="W118" s="231"/>
      <c r="X118" s="231"/>
      <c r="Y118" s="231"/>
      <c r="Z118" s="210"/>
      <c r="AA118" s="210"/>
      <c r="AB118" s="210"/>
      <c r="AC118" s="210"/>
      <c r="AD118" s="210"/>
      <c r="AE118" s="210"/>
      <c r="AF118" s="210"/>
      <c r="AG118" s="210" t="s">
        <v>265</v>
      </c>
      <c r="AH118" s="210">
        <v>0</v>
      </c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3" x14ac:dyDescent="0.2">
      <c r="A119" s="227"/>
      <c r="B119" s="228"/>
      <c r="C119" s="258" t="s">
        <v>402</v>
      </c>
      <c r="D119" s="233"/>
      <c r="E119" s="234">
        <v>0.81374999999999997</v>
      </c>
      <c r="F119" s="231"/>
      <c r="G119" s="231"/>
      <c r="H119" s="231"/>
      <c r="I119" s="231"/>
      <c r="J119" s="231"/>
      <c r="K119" s="231"/>
      <c r="L119" s="231"/>
      <c r="M119" s="231"/>
      <c r="N119" s="230"/>
      <c r="O119" s="230"/>
      <c r="P119" s="230"/>
      <c r="Q119" s="230"/>
      <c r="R119" s="231"/>
      <c r="S119" s="231"/>
      <c r="T119" s="231"/>
      <c r="U119" s="231"/>
      <c r="V119" s="231"/>
      <c r="W119" s="231"/>
      <c r="X119" s="231"/>
      <c r="Y119" s="231"/>
      <c r="Z119" s="210"/>
      <c r="AA119" s="210"/>
      <c r="AB119" s="210"/>
      <c r="AC119" s="210"/>
      <c r="AD119" s="210"/>
      <c r="AE119" s="210"/>
      <c r="AF119" s="210"/>
      <c r="AG119" s="210" t="s">
        <v>265</v>
      </c>
      <c r="AH119" s="210">
        <v>0</v>
      </c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ht="33.75" outlineLevel="3" x14ac:dyDescent="0.2">
      <c r="A120" s="227"/>
      <c r="B120" s="228"/>
      <c r="C120" s="258" t="s">
        <v>403</v>
      </c>
      <c r="D120" s="233"/>
      <c r="E120" s="234">
        <v>12.0015</v>
      </c>
      <c r="F120" s="231"/>
      <c r="G120" s="231"/>
      <c r="H120" s="231"/>
      <c r="I120" s="231"/>
      <c r="J120" s="231"/>
      <c r="K120" s="231"/>
      <c r="L120" s="231"/>
      <c r="M120" s="231"/>
      <c r="N120" s="230"/>
      <c r="O120" s="230"/>
      <c r="P120" s="230"/>
      <c r="Q120" s="230"/>
      <c r="R120" s="231"/>
      <c r="S120" s="231"/>
      <c r="T120" s="231"/>
      <c r="U120" s="231"/>
      <c r="V120" s="231"/>
      <c r="W120" s="231"/>
      <c r="X120" s="231"/>
      <c r="Y120" s="231"/>
      <c r="Z120" s="210"/>
      <c r="AA120" s="210"/>
      <c r="AB120" s="210"/>
      <c r="AC120" s="210"/>
      <c r="AD120" s="210"/>
      <c r="AE120" s="210"/>
      <c r="AF120" s="210"/>
      <c r="AG120" s="210" t="s">
        <v>265</v>
      </c>
      <c r="AH120" s="210">
        <v>0</v>
      </c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x14ac:dyDescent="0.2">
      <c r="A121" s="237" t="s">
        <v>254</v>
      </c>
      <c r="B121" s="238" t="s">
        <v>197</v>
      </c>
      <c r="C121" s="256" t="s">
        <v>198</v>
      </c>
      <c r="D121" s="239"/>
      <c r="E121" s="240"/>
      <c r="F121" s="241"/>
      <c r="G121" s="242">
        <f>SUMIF(AG122:AG123,"&lt;&gt;NOR",G122:G123)</f>
        <v>0</v>
      </c>
      <c r="H121" s="236"/>
      <c r="I121" s="236">
        <f>SUM(I122:I123)</f>
        <v>0</v>
      </c>
      <c r="J121" s="236"/>
      <c r="K121" s="236">
        <f>SUM(K122:K123)</f>
        <v>0</v>
      </c>
      <c r="L121" s="236"/>
      <c r="M121" s="236">
        <f>SUM(M122:M123)</f>
        <v>0</v>
      </c>
      <c r="N121" s="235"/>
      <c r="O121" s="235">
        <f>SUM(O122:O123)</f>
        <v>0</v>
      </c>
      <c r="P121" s="235"/>
      <c r="Q121" s="235">
        <f>SUM(Q122:Q123)</f>
        <v>7.41</v>
      </c>
      <c r="R121" s="236"/>
      <c r="S121" s="236"/>
      <c r="T121" s="236"/>
      <c r="U121" s="236"/>
      <c r="V121" s="236">
        <f>SUM(V122:V123)</f>
        <v>14.23</v>
      </c>
      <c r="W121" s="236"/>
      <c r="X121" s="236"/>
      <c r="Y121" s="236"/>
      <c r="AG121" t="s">
        <v>255</v>
      </c>
    </row>
    <row r="122" spans="1:60" outlineLevel="1" x14ac:dyDescent="0.2">
      <c r="A122" s="244">
        <v>29</v>
      </c>
      <c r="B122" s="245" t="s">
        <v>404</v>
      </c>
      <c r="C122" s="257" t="s">
        <v>405</v>
      </c>
      <c r="D122" s="246" t="s">
        <v>334</v>
      </c>
      <c r="E122" s="247">
        <v>24.7</v>
      </c>
      <c r="F122" s="248"/>
      <c r="G122" s="249">
        <f>ROUND(E122*F122,2)</f>
        <v>0</v>
      </c>
      <c r="H122" s="232"/>
      <c r="I122" s="231">
        <f>ROUND(E122*H122,2)</f>
        <v>0</v>
      </c>
      <c r="J122" s="232"/>
      <c r="K122" s="231">
        <f>ROUND(E122*J122,2)</f>
        <v>0</v>
      </c>
      <c r="L122" s="231">
        <v>21</v>
      </c>
      <c r="M122" s="231">
        <f>G122*(1+L122/100)</f>
        <v>0</v>
      </c>
      <c r="N122" s="230">
        <v>0</v>
      </c>
      <c r="O122" s="230">
        <f>ROUND(E122*N122,2)</f>
        <v>0</v>
      </c>
      <c r="P122" s="230">
        <v>0.3</v>
      </c>
      <c r="Q122" s="230">
        <f>ROUND(E122*P122,2)</f>
        <v>7.41</v>
      </c>
      <c r="R122" s="231"/>
      <c r="S122" s="231" t="s">
        <v>259</v>
      </c>
      <c r="T122" s="231" t="s">
        <v>260</v>
      </c>
      <c r="U122" s="231">
        <v>0.57599999999999996</v>
      </c>
      <c r="V122" s="231">
        <f>ROUND(E122*U122,2)</f>
        <v>14.23</v>
      </c>
      <c r="W122" s="231"/>
      <c r="X122" s="231" t="s">
        <v>261</v>
      </c>
      <c r="Y122" s="231" t="s">
        <v>262</v>
      </c>
      <c r="Z122" s="210"/>
      <c r="AA122" s="210"/>
      <c r="AB122" s="210"/>
      <c r="AC122" s="210"/>
      <c r="AD122" s="210"/>
      <c r="AE122" s="210"/>
      <c r="AF122" s="210"/>
      <c r="AG122" s="210" t="s">
        <v>263</v>
      </c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2" x14ac:dyDescent="0.2">
      <c r="A123" s="227"/>
      <c r="B123" s="228"/>
      <c r="C123" s="258" t="s">
        <v>406</v>
      </c>
      <c r="D123" s="233"/>
      <c r="E123" s="234">
        <v>24.7</v>
      </c>
      <c r="F123" s="231"/>
      <c r="G123" s="231"/>
      <c r="H123" s="231"/>
      <c r="I123" s="231"/>
      <c r="J123" s="231"/>
      <c r="K123" s="231"/>
      <c r="L123" s="231"/>
      <c r="M123" s="231"/>
      <c r="N123" s="230"/>
      <c r="O123" s="230"/>
      <c r="P123" s="230"/>
      <c r="Q123" s="230"/>
      <c r="R123" s="231"/>
      <c r="S123" s="231"/>
      <c r="T123" s="231"/>
      <c r="U123" s="231"/>
      <c r="V123" s="231"/>
      <c r="W123" s="231"/>
      <c r="X123" s="231"/>
      <c r="Y123" s="231"/>
      <c r="Z123" s="210"/>
      <c r="AA123" s="210"/>
      <c r="AB123" s="210"/>
      <c r="AC123" s="210"/>
      <c r="AD123" s="210"/>
      <c r="AE123" s="210"/>
      <c r="AF123" s="210"/>
      <c r="AG123" s="210" t="s">
        <v>265</v>
      </c>
      <c r="AH123" s="210">
        <v>0</v>
      </c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x14ac:dyDescent="0.2">
      <c r="A124" s="237" t="s">
        <v>254</v>
      </c>
      <c r="B124" s="238" t="s">
        <v>199</v>
      </c>
      <c r="C124" s="256" t="s">
        <v>200</v>
      </c>
      <c r="D124" s="239"/>
      <c r="E124" s="240"/>
      <c r="F124" s="241"/>
      <c r="G124" s="242">
        <f>SUMIF(AG125:AG126,"&lt;&gt;NOR",G125:G126)</f>
        <v>0</v>
      </c>
      <c r="H124" s="236"/>
      <c r="I124" s="236">
        <f>SUM(I125:I126)</f>
        <v>0</v>
      </c>
      <c r="J124" s="236"/>
      <c r="K124" s="236">
        <f>SUM(K125:K126)</f>
        <v>0</v>
      </c>
      <c r="L124" s="236"/>
      <c r="M124" s="236">
        <f>SUM(M125:M126)</f>
        <v>0</v>
      </c>
      <c r="N124" s="235"/>
      <c r="O124" s="235">
        <f>SUM(O125:O126)</f>
        <v>0</v>
      </c>
      <c r="P124" s="235"/>
      <c r="Q124" s="235">
        <f>SUM(Q125:Q126)</f>
        <v>0.01</v>
      </c>
      <c r="R124" s="236"/>
      <c r="S124" s="236"/>
      <c r="T124" s="236"/>
      <c r="U124" s="236"/>
      <c r="V124" s="236">
        <f>SUM(V125:V126)</f>
        <v>0.45</v>
      </c>
      <c r="W124" s="236"/>
      <c r="X124" s="236"/>
      <c r="Y124" s="236"/>
      <c r="AG124" t="s">
        <v>255</v>
      </c>
    </row>
    <row r="125" spans="1:60" ht="22.5" outlineLevel="1" x14ac:dyDescent="0.2">
      <c r="A125" s="244">
        <v>30</v>
      </c>
      <c r="B125" s="245" t="s">
        <v>407</v>
      </c>
      <c r="C125" s="257" t="s">
        <v>408</v>
      </c>
      <c r="D125" s="246" t="s">
        <v>334</v>
      </c>
      <c r="E125" s="247">
        <v>4.9000000000000004</v>
      </c>
      <c r="F125" s="248"/>
      <c r="G125" s="249">
        <f>ROUND(E125*F125,2)</f>
        <v>0</v>
      </c>
      <c r="H125" s="232"/>
      <c r="I125" s="231">
        <f>ROUND(E125*H125,2)</f>
        <v>0</v>
      </c>
      <c r="J125" s="232"/>
      <c r="K125" s="231">
        <f>ROUND(E125*J125,2)</f>
        <v>0</v>
      </c>
      <c r="L125" s="231">
        <v>21</v>
      </c>
      <c r="M125" s="231">
        <f>G125*(1+L125/100)</f>
        <v>0</v>
      </c>
      <c r="N125" s="230">
        <v>0</v>
      </c>
      <c r="O125" s="230">
        <f>ROUND(E125*N125,2)</f>
        <v>0</v>
      </c>
      <c r="P125" s="230">
        <v>1.3500000000000001E-3</v>
      </c>
      <c r="Q125" s="230">
        <f>ROUND(E125*P125,2)</f>
        <v>0.01</v>
      </c>
      <c r="R125" s="231"/>
      <c r="S125" s="231" t="s">
        <v>259</v>
      </c>
      <c r="T125" s="231" t="s">
        <v>260</v>
      </c>
      <c r="U125" s="231">
        <v>9.1999999999999998E-2</v>
      </c>
      <c r="V125" s="231">
        <f>ROUND(E125*U125,2)</f>
        <v>0.45</v>
      </c>
      <c r="W125" s="231"/>
      <c r="X125" s="231" t="s">
        <v>261</v>
      </c>
      <c r="Y125" s="231" t="s">
        <v>262</v>
      </c>
      <c r="Z125" s="210"/>
      <c r="AA125" s="210"/>
      <c r="AB125" s="210"/>
      <c r="AC125" s="210"/>
      <c r="AD125" s="210"/>
      <c r="AE125" s="210"/>
      <c r="AF125" s="210"/>
      <c r="AG125" s="210" t="s">
        <v>263</v>
      </c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2" x14ac:dyDescent="0.2">
      <c r="A126" s="227"/>
      <c r="B126" s="228"/>
      <c r="C126" s="258" t="s">
        <v>409</v>
      </c>
      <c r="D126" s="233"/>
      <c r="E126" s="234">
        <v>4.9000000000000004</v>
      </c>
      <c r="F126" s="231"/>
      <c r="G126" s="231"/>
      <c r="H126" s="231"/>
      <c r="I126" s="231"/>
      <c r="J126" s="231"/>
      <c r="K126" s="231"/>
      <c r="L126" s="231"/>
      <c r="M126" s="231"/>
      <c r="N126" s="230"/>
      <c r="O126" s="230"/>
      <c r="P126" s="230"/>
      <c r="Q126" s="230"/>
      <c r="R126" s="231"/>
      <c r="S126" s="231"/>
      <c r="T126" s="231"/>
      <c r="U126" s="231"/>
      <c r="V126" s="231"/>
      <c r="W126" s="231"/>
      <c r="X126" s="231"/>
      <c r="Y126" s="231"/>
      <c r="Z126" s="210"/>
      <c r="AA126" s="210"/>
      <c r="AB126" s="210"/>
      <c r="AC126" s="210"/>
      <c r="AD126" s="210"/>
      <c r="AE126" s="210"/>
      <c r="AF126" s="210"/>
      <c r="AG126" s="210" t="s">
        <v>265</v>
      </c>
      <c r="AH126" s="210">
        <v>0</v>
      </c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x14ac:dyDescent="0.2">
      <c r="A127" s="237" t="s">
        <v>254</v>
      </c>
      <c r="B127" s="238" t="s">
        <v>207</v>
      </c>
      <c r="C127" s="256" t="s">
        <v>208</v>
      </c>
      <c r="D127" s="239"/>
      <c r="E127" s="240"/>
      <c r="F127" s="241"/>
      <c r="G127" s="242">
        <f>SUMIF(AG128:AG129,"&lt;&gt;NOR",G128:G129)</f>
        <v>0</v>
      </c>
      <c r="H127" s="236"/>
      <c r="I127" s="236">
        <f>SUM(I128:I129)</f>
        <v>0</v>
      </c>
      <c r="J127" s="236"/>
      <c r="K127" s="236">
        <f>SUM(K128:K129)</f>
        <v>0</v>
      </c>
      <c r="L127" s="236"/>
      <c r="M127" s="236">
        <f>SUM(M128:M129)</f>
        <v>0</v>
      </c>
      <c r="N127" s="235"/>
      <c r="O127" s="235">
        <f>SUM(O128:O129)</f>
        <v>0</v>
      </c>
      <c r="P127" s="235"/>
      <c r="Q127" s="235">
        <f>SUM(Q128:Q129)</f>
        <v>5.36</v>
      </c>
      <c r="R127" s="236"/>
      <c r="S127" s="236"/>
      <c r="T127" s="236"/>
      <c r="U127" s="236"/>
      <c r="V127" s="236">
        <f>SUM(V128:V129)</f>
        <v>42.9</v>
      </c>
      <c r="W127" s="236"/>
      <c r="X127" s="236"/>
      <c r="Y127" s="236"/>
      <c r="AG127" t="s">
        <v>255</v>
      </c>
    </row>
    <row r="128" spans="1:60" outlineLevel="1" x14ac:dyDescent="0.2">
      <c r="A128" s="244">
        <v>31</v>
      </c>
      <c r="B128" s="245" t="s">
        <v>410</v>
      </c>
      <c r="C128" s="257" t="s">
        <v>411</v>
      </c>
      <c r="D128" s="246" t="s">
        <v>303</v>
      </c>
      <c r="E128" s="247">
        <v>214.48</v>
      </c>
      <c r="F128" s="248"/>
      <c r="G128" s="249">
        <f>ROUND(E128*F128,2)</f>
        <v>0</v>
      </c>
      <c r="H128" s="232"/>
      <c r="I128" s="231">
        <f>ROUND(E128*H128,2)</f>
        <v>0</v>
      </c>
      <c r="J128" s="232"/>
      <c r="K128" s="231">
        <f>ROUND(E128*J128,2)</f>
        <v>0</v>
      </c>
      <c r="L128" s="231">
        <v>21</v>
      </c>
      <c r="M128" s="231">
        <f>G128*(1+L128/100)</f>
        <v>0</v>
      </c>
      <c r="N128" s="230">
        <v>0</v>
      </c>
      <c r="O128" s="230">
        <f>ROUND(E128*N128,2)</f>
        <v>0</v>
      </c>
      <c r="P128" s="230">
        <v>2.5000000000000001E-2</v>
      </c>
      <c r="Q128" s="230">
        <f>ROUND(E128*P128,2)</f>
        <v>5.36</v>
      </c>
      <c r="R128" s="231"/>
      <c r="S128" s="231" t="s">
        <v>259</v>
      </c>
      <c r="T128" s="231" t="s">
        <v>260</v>
      </c>
      <c r="U128" s="231">
        <v>0.2</v>
      </c>
      <c r="V128" s="231">
        <f>ROUND(E128*U128,2)</f>
        <v>42.9</v>
      </c>
      <c r="W128" s="231"/>
      <c r="X128" s="231" t="s">
        <v>261</v>
      </c>
      <c r="Y128" s="231" t="s">
        <v>262</v>
      </c>
      <c r="Z128" s="210"/>
      <c r="AA128" s="210"/>
      <c r="AB128" s="210"/>
      <c r="AC128" s="210"/>
      <c r="AD128" s="210"/>
      <c r="AE128" s="210"/>
      <c r="AF128" s="210"/>
      <c r="AG128" s="210" t="s">
        <v>263</v>
      </c>
      <c r="AH128" s="210"/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ht="33.75" outlineLevel="2" x14ac:dyDescent="0.2">
      <c r="A129" s="227"/>
      <c r="B129" s="228"/>
      <c r="C129" s="258" t="s">
        <v>412</v>
      </c>
      <c r="D129" s="233"/>
      <c r="E129" s="234">
        <v>214.48</v>
      </c>
      <c r="F129" s="231"/>
      <c r="G129" s="231"/>
      <c r="H129" s="231"/>
      <c r="I129" s="231"/>
      <c r="J129" s="231"/>
      <c r="K129" s="231"/>
      <c r="L129" s="231"/>
      <c r="M129" s="231"/>
      <c r="N129" s="230"/>
      <c r="O129" s="230"/>
      <c r="P129" s="230"/>
      <c r="Q129" s="230"/>
      <c r="R129" s="231"/>
      <c r="S129" s="231"/>
      <c r="T129" s="231"/>
      <c r="U129" s="231"/>
      <c r="V129" s="231"/>
      <c r="W129" s="231"/>
      <c r="X129" s="231"/>
      <c r="Y129" s="231"/>
      <c r="Z129" s="210"/>
      <c r="AA129" s="210"/>
      <c r="AB129" s="210"/>
      <c r="AC129" s="210"/>
      <c r="AD129" s="210"/>
      <c r="AE129" s="210"/>
      <c r="AF129" s="210"/>
      <c r="AG129" s="210" t="s">
        <v>265</v>
      </c>
      <c r="AH129" s="210">
        <v>0</v>
      </c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x14ac:dyDescent="0.2">
      <c r="A130" s="237" t="s">
        <v>254</v>
      </c>
      <c r="B130" s="238" t="s">
        <v>209</v>
      </c>
      <c r="C130" s="256" t="s">
        <v>210</v>
      </c>
      <c r="D130" s="239"/>
      <c r="E130" s="240"/>
      <c r="F130" s="241"/>
      <c r="G130" s="242">
        <f>SUMIF(AG131:AG132,"&lt;&gt;NOR",G131:G132)</f>
        <v>0</v>
      </c>
      <c r="H130" s="236"/>
      <c r="I130" s="236">
        <f>SUM(I131:I132)</f>
        <v>0</v>
      </c>
      <c r="J130" s="236"/>
      <c r="K130" s="236">
        <f>SUM(K131:K132)</f>
        <v>0</v>
      </c>
      <c r="L130" s="236"/>
      <c r="M130" s="236">
        <f>SUM(M131:M132)</f>
        <v>0</v>
      </c>
      <c r="N130" s="235"/>
      <c r="O130" s="235">
        <f>SUM(O131:O132)</f>
        <v>0</v>
      </c>
      <c r="P130" s="235"/>
      <c r="Q130" s="235">
        <f>SUM(Q131:Q132)</f>
        <v>0.93</v>
      </c>
      <c r="R130" s="236"/>
      <c r="S130" s="236"/>
      <c r="T130" s="236"/>
      <c r="U130" s="236"/>
      <c r="V130" s="236">
        <f>SUM(V131:V132)</f>
        <v>30.49</v>
      </c>
      <c r="W130" s="236"/>
      <c r="X130" s="236"/>
      <c r="Y130" s="236"/>
      <c r="AG130" t="s">
        <v>255</v>
      </c>
    </row>
    <row r="131" spans="1:60" ht="22.5" outlineLevel="1" x14ac:dyDescent="0.2">
      <c r="A131" s="244">
        <v>32</v>
      </c>
      <c r="B131" s="245" t="s">
        <v>413</v>
      </c>
      <c r="C131" s="257" t="s">
        <v>414</v>
      </c>
      <c r="D131" s="246" t="s">
        <v>303</v>
      </c>
      <c r="E131" s="247">
        <v>265.12</v>
      </c>
      <c r="F131" s="248"/>
      <c r="G131" s="249">
        <f>ROUND(E131*F131,2)</f>
        <v>0</v>
      </c>
      <c r="H131" s="232"/>
      <c r="I131" s="231">
        <f>ROUND(E131*H131,2)</f>
        <v>0</v>
      </c>
      <c r="J131" s="232"/>
      <c r="K131" s="231">
        <f>ROUND(E131*J131,2)</f>
        <v>0</v>
      </c>
      <c r="L131" s="231">
        <v>21</v>
      </c>
      <c r="M131" s="231">
        <f>G131*(1+L131/100)</f>
        <v>0</v>
      </c>
      <c r="N131" s="230">
        <v>0</v>
      </c>
      <c r="O131" s="230">
        <f>ROUND(E131*N131,2)</f>
        <v>0</v>
      </c>
      <c r="P131" s="230">
        <v>3.5000000000000001E-3</v>
      </c>
      <c r="Q131" s="230">
        <f>ROUND(E131*P131,2)</f>
        <v>0.93</v>
      </c>
      <c r="R131" s="231"/>
      <c r="S131" s="231" t="s">
        <v>259</v>
      </c>
      <c r="T131" s="231" t="s">
        <v>260</v>
      </c>
      <c r="U131" s="231">
        <v>0.115</v>
      </c>
      <c r="V131" s="231">
        <f>ROUND(E131*U131,2)</f>
        <v>30.49</v>
      </c>
      <c r="W131" s="231"/>
      <c r="X131" s="231" t="s">
        <v>261</v>
      </c>
      <c r="Y131" s="231" t="s">
        <v>262</v>
      </c>
      <c r="Z131" s="210"/>
      <c r="AA131" s="210"/>
      <c r="AB131" s="210"/>
      <c r="AC131" s="210"/>
      <c r="AD131" s="210"/>
      <c r="AE131" s="210"/>
      <c r="AF131" s="210"/>
      <c r="AG131" s="210" t="s">
        <v>263</v>
      </c>
      <c r="AH131" s="210"/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ht="33.75" outlineLevel="2" x14ac:dyDescent="0.2">
      <c r="A132" s="227"/>
      <c r="B132" s="228"/>
      <c r="C132" s="258" t="s">
        <v>415</v>
      </c>
      <c r="D132" s="233"/>
      <c r="E132" s="234">
        <v>265.12</v>
      </c>
      <c r="F132" s="231"/>
      <c r="G132" s="231"/>
      <c r="H132" s="231"/>
      <c r="I132" s="231"/>
      <c r="J132" s="231"/>
      <c r="K132" s="231"/>
      <c r="L132" s="231"/>
      <c r="M132" s="231"/>
      <c r="N132" s="230"/>
      <c r="O132" s="230"/>
      <c r="P132" s="230"/>
      <c r="Q132" s="230"/>
      <c r="R132" s="231"/>
      <c r="S132" s="231"/>
      <c r="T132" s="231"/>
      <c r="U132" s="231"/>
      <c r="V132" s="231"/>
      <c r="W132" s="231"/>
      <c r="X132" s="231"/>
      <c r="Y132" s="231"/>
      <c r="Z132" s="210"/>
      <c r="AA132" s="210"/>
      <c r="AB132" s="210"/>
      <c r="AC132" s="210"/>
      <c r="AD132" s="210"/>
      <c r="AE132" s="210"/>
      <c r="AF132" s="210"/>
      <c r="AG132" s="210" t="s">
        <v>265</v>
      </c>
      <c r="AH132" s="210">
        <v>0</v>
      </c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x14ac:dyDescent="0.2">
      <c r="A133" s="237" t="s">
        <v>254</v>
      </c>
      <c r="B133" s="238" t="s">
        <v>217</v>
      </c>
      <c r="C133" s="256" t="s">
        <v>218</v>
      </c>
      <c r="D133" s="239"/>
      <c r="E133" s="240"/>
      <c r="F133" s="241"/>
      <c r="G133" s="242">
        <f>SUMIF(AG134:AG138,"&lt;&gt;NOR",G134:G138)</f>
        <v>0</v>
      </c>
      <c r="H133" s="236"/>
      <c r="I133" s="236">
        <f>SUM(I134:I138)</f>
        <v>0</v>
      </c>
      <c r="J133" s="236"/>
      <c r="K133" s="236">
        <f>SUM(K134:K138)</f>
        <v>0</v>
      </c>
      <c r="L133" s="236"/>
      <c r="M133" s="236">
        <f>SUM(M134:M138)</f>
        <v>0</v>
      </c>
      <c r="N133" s="235"/>
      <c r="O133" s="235">
        <f>SUM(O134:O138)</f>
        <v>0</v>
      </c>
      <c r="P133" s="235"/>
      <c r="Q133" s="235">
        <f>SUM(Q134:Q138)</f>
        <v>0.21</v>
      </c>
      <c r="R133" s="236"/>
      <c r="S133" s="236"/>
      <c r="T133" s="236"/>
      <c r="U133" s="236"/>
      <c r="V133" s="236">
        <f>SUM(V134:V138)</f>
        <v>3.67</v>
      </c>
      <c r="W133" s="236"/>
      <c r="X133" s="236"/>
      <c r="Y133" s="236"/>
      <c r="AG133" t="s">
        <v>255</v>
      </c>
    </row>
    <row r="134" spans="1:60" outlineLevel="1" x14ac:dyDescent="0.2">
      <c r="A134" s="244">
        <v>33</v>
      </c>
      <c r="B134" s="245" t="s">
        <v>416</v>
      </c>
      <c r="C134" s="257" t="s">
        <v>417</v>
      </c>
      <c r="D134" s="246" t="s">
        <v>303</v>
      </c>
      <c r="E134" s="247">
        <v>15.292999999999999</v>
      </c>
      <c r="F134" s="248"/>
      <c r="G134" s="249">
        <f>ROUND(E134*F134,2)</f>
        <v>0</v>
      </c>
      <c r="H134" s="232"/>
      <c r="I134" s="231">
        <f>ROUND(E134*H134,2)</f>
        <v>0</v>
      </c>
      <c r="J134" s="232"/>
      <c r="K134" s="231">
        <f>ROUND(E134*J134,2)</f>
        <v>0</v>
      </c>
      <c r="L134" s="231">
        <v>21</v>
      </c>
      <c r="M134" s="231">
        <f>G134*(1+L134/100)</f>
        <v>0</v>
      </c>
      <c r="N134" s="230">
        <v>0</v>
      </c>
      <c r="O134" s="230">
        <f>ROUND(E134*N134,2)</f>
        <v>0</v>
      </c>
      <c r="P134" s="230">
        <v>1.4E-2</v>
      </c>
      <c r="Q134" s="230">
        <f>ROUND(E134*P134,2)</f>
        <v>0.21</v>
      </c>
      <c r="R134" s="231"/>
      <c r="S134" s="231" t="s">
        <v>259</v>
      </c>
      <c r="T134" s="231" t="s">
        <v>260</v>
      </c>
      <c r="U134" s="231">
        <v>0.24</v>
      </c>
      <c r="V134" s="231">
        <f>ROUND(E134*U134,2)</f>
        <v>3.67</v>
      </c>
      <c r="W134" s="231"/>
      <c r="X134" s="231" t="s">
        <v>261</v>
      </c>
      <c r="Y134" s="231" t="s">
        <v>262</v>
      </c>
      <c r="Z134" s="210"/>
      <c r="AA134" s="210"/>
      <c r="AB134" s="210"/>
      <c r="AC134" s="210"/>
      <c r="AD134" s="210"/>
      <c r="AE134" s="210"/>
      <c r="AF134" s="210"/>
      <c r="AG134" s="210" t="s">
        <v>263</v>
      </c>
      <c r="AH134" s="210"/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2" x14ac:dyDescent="0.2">
      <c r="A135" s="227"/>
      <c r="B135" s="228"/>
      <c r="C135" s="258" t="s">
        <v>359</v>
      </c>
      <c r="D135" s="233"/>
      <c r="E135" s="234">
        <v>4.75</v>
      </c>
      <c r="F135" s="231"/>
      <c r="G135" s="231"/>
      <c r="H135" s="231"/>
      <c r="I135" s="231"/>
      <c r="J135" s="231"/>
      <c r="K135" s="231"/>
      <c r="L135" s="231"/>
      <c r="M135" s="231"/>
      <c r="N135" s="230"/>
      <c r="O135" s="230"/>
      <c r="P135" s="230"/>
      <c r="Q135" s="230"/>
      <c r="R135" s="231"/>
      <c r="S135" s="231"/>
      <c r="T135" s="231"/>
      <c r="U135" s="231"/>
      <c r="V135" s="231"/>
      <c r="W135" s="231"/>
      <c r="X135" s="231"/>
      <c r="Y135" s="231"/>
      <c r="Z135" s="210"/>
      <c r="AA135" s="210"/>
      <c r="AB135" s="210"/>
      <c r="AC135" s="210"/>
      <c r="AD135" s="210"/>
      <c r="AE135" s="210"/>
      <c r="AF135" s="210"/>
      <c r="AG135" s="210" t="s">
        <v>265</v>
      </c>
      <c r="AH135" s="210">
        <v>0</v>
      </c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3" x14ac:dyDescent="0.2">
      <c r="A136" s="227"/>
      <c r="B136" s="228"/>
      <c r="C136" s="258" t="s">
        <v>360</v>
      </c>
      <c r="D136" s="233"/>
      <c r="E136" s="234">
        <v>2.2679999999999998</v>
      </c>
      <c r="F136" s="231"/>
      <c r="G136" s="231"/>
      <c r="H136" s="231"/>
      <c r="I136" s="231"/>
      <c r="J136" s="231"/>
      <c r="K136" s="231"/>
      <c r="L136" s="231"/>
      <c r="M136" s="231"/>
      <c r="N136" s="230"/>
      <c r="O136" s="230"/>
      <c r="P136" s="230"/>
      <c r="Q136" s="230"/>
      <c r="R136" s="231"/>
      <c r="S136" s="231"/>
      <c r="T136" s="231"/>
      <c r="U136" s="231"/>
      <c r="V136" s="231"/>
      <c r="W136" s="231"/>
      <c r="X136" s="231"/>
      <c r="Y136" s="231"/>
      <c r="Z136" s="210"/>
      <c r="AA136" s="210"/>
      <c r="AB136" s="210"/>
      <c r="AC136" s="210"/>
      <c r="AD136" s="210"/>
      <c r="AE136" s="210"/>
      <c r="AF136" s="210"/>
      <c r="AG136" s="210" t="s">
        <v>265</v>
      </c>
      <c r="AH136" s="210">
        <v>0</v>
      </c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3" x14ac:dyDescent="0.2">
      <c r="A137" s="227"/>
      <c r="B137" s="228"/>
      <c r="C137" s="258" t="s">
        <v>361</v>
      </c>
      <c r="D137" s="233"/>
      <c r="E137" s="234">
        <v>5.875</v>
      </c>
      <c r="F137" s="231"/>
      <c r="G137" s="231"/>
      <c r="H137" s="231"/>
      <c r="I137" s="231"/>
      <c r="J137" s="231"/>
      <c r="K137" s="231"/>
      <c r="L137" s="231"/>
      <c r="M137" s="231"/>
      <c r="N137" s="230"/>
      <c r="O137" s="230"/>
      <c r="P137" s="230"/>
      <c r="Q137" s="230"/>
      <c r="R137" s="231"/>
      <c r="S137" s="231"/>
      <c r="T137" s="231"/>
      <c r="U137" s="231"/>
      <c r="V137" s="231"/>
      <c r="W137" s="231"/>
      <c r="X137" s="231"/>
      <c r="Y137" s="231"/>
      <c r="Z137" s="210"/>
      <c r="AA137" s="210"/>
      <c r="AB137" s="210"/>
      <c r="AC137" s="210"/>
      <c r="AD137" s="210"/>
      <c r="AE137" s="210"/>
      <c r="AF137" s="210"/>
      <c r="AG137" s="210" t="s">
        <v>265</v>
      </c>
      <c r="AH137" s="210">
        <v>0</v>
      </c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3" x14ac:dyDescent="0.2">
      <c r="A138" s="227"/>
      <c r="B138" s="228"/>
      <c r="C138" s="258" t="s">
        <v>362</v>
      </c>
      <c r="D138" s="233"/>
      <c r="E138" s="234">
        <v>2.4</v>
      </c>
      <c r="F138" s="231"/>
      <c r="G138" s="231"/>
      <c r="H138" s="231"/>
      <c r="I138" s="231"/>
      <c r="J138" s="231"/>
      <c r="K138" s="231"/>
      <c r="L138" s="231"/>
      <c r="M138" s="231"/>
      <c r="N138" s="230"/>
      <c r="O138" s="230"/>
      <c r="P138" s="230"/>
      <c r="Q138" s="230"/>
      <c r="R138" s="231"/>
      <c r="S138" s="231"/>
      <c r="T138" s="231"/>
      <c r="U138" s="231"/>
      <c r="V138" s="231"/>
      <c r="W138" s="231"/>
      <c r="X138" s="231"/>
      <c r="Y138" s="231"/>
      <c r="Z138" s="210"/>
      <c r="AA138" s="210"/>
      <c r="AB138" s="210"/>
      <c r="AC138" s="210"/>
      <c r="AD138" s="210"/>
      <c r="AE138" s="210"/>
      <c r="AF138" s="210"/>
      <c r="AG138" s="210" t="s">
        <v>265</v>
      </c>
      <c r="AH138" s="210">
        <v>0</v>
      </c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x14ac:dyDescent="0.2">
      <c r="A139" s="237" t="s">
        <v>254</v>
      </c>
      <c r="B139" s="238" t="s">
        <v>223</v>
      </c>
      <c r="C139" s="256" t="s">
        <v>224</v>
      </c>
      <c r="D139" s="239"/>
      <c r="E139" s="240"/>
      <c r="F139" s="241"/>
      <c r="G139" s="242">
        <f>SUMIF(AG140:AG145,"&lt;&gt;NOR",G140:G145)</f>
        <v>0</v>
      </c>
      <c r="H139" s="236"/>
      <c r="I139" s="236">
        <f>SUM(I140:I145)</f>
        <v>0</v>
      </c>
      <c r="J139" s="236"/>
      <c r="K139" s="236">
        <f>SUM(K140:K145)</f>
        <v>0</v>
      </c>
      <c r="L139" s="236"/>
      <c r="M139" s="236">
        <f>SUM(M140:M145)</f>
        <v>0</v>
      </c>
      <c r="N139" s="235"/>
      <c r="O139" s="235">
        <f>SUM(O140:O145)</f>
        <v>0</v>
      </c>
      <c r="P139" s="235"/>
      <c r="Q139" s="235">
        <f>SUM(Q140:Q145)</f>
        <v>0</v>
      </c>
      <c r="R139" s="236"/>
      <c r="S139" s="236"/>
      <c r="T139" s="236"/>
      <c r="U139" s="236"/>
      <c r="V139" s="236">
        <f>SUM(V140:V145)</f>
        <v>423.08</v>
      </c>
      <c r="W139" s="236"/>
      <c r="X139" s="236"/>
      <c r="Y139" s="236"/>
      <c r="AG139" t="s">
        <v>255</v>
      </c>
    </row>
    <row r="140" spans="1:60" outlineLevel="1" x14ac:dyDescent="0.2">
      <c r="A140" s="250">
        <v>34</v>
      </c>
      <c r="B140" s="251" t="s">
        <v>418</v>
      </c>
      <c r="C140" s="259" t="s">
        <v>419</v>
      </c>
      <c r="D140" s="252" t="s">
        <v>311</v>
      </c>
      <c r="E140" s="253">
        <v>151.91344000000001</v>
      </c>
      <c r="F140" s="254"/>
      <c r="G140" s="255">
        <f>ROUND(E140*F140,2)</f>
        <v>0</v>
      </c>
      <c r="H140" s="232"/>
      <c r="I140" s="231">
        <f>ROUND(E140*H140,2)</f>
        <v>0</v>
      </c>
      <c r="J140" s="232"/>
      <c r="K140" s="231">
        <f>ROUND(E140*J140,2)</f>
        <v>0</v>
      </c>
      <c r="L140" s="231">
        <v>21</v>
      </c>
      <c r="M140" s="231">
        <f>G140*(1+L140/100)</f>
        <v>0</v>
      </c>
      <c r="N140" s="230">
        <v>0</v>
      </c>
      <c r="O140" s="230">
        <f>ROUND(E140*N140,2)</f>
        <v>0</v>
      </c>
      <c r="P140" s="230">
        <v>0</v>
      </c>
      <c r="Q140" s="230">
        <f>ROUND(E140*P140,2)</f>
        <v>0</v>
      </c>
      <c r="R140" s="231"/>
      <c r="S140" s="231" t="s">
        <v>259</v>
      </c>
      <c r="T140" s="231" t="s">
        <v>260</v>
      </c>
      <c r="U140" s="231">
        <v>0.93300000000000005</v>
      </c>
      <c r="V140" s="231">
        <f>ROUND(E140*U140,2)</f>
        <v>141.74</v>
      </c>
      <c r="W140" s="231"/>
      <c r="X140" s="231" t="s">
        <v>420</v>
      </c>
      <c r="Y140" s="231" t="s">
        <v>262</v>
      </c>
      <c r="Z140" s="210"/>
      <c r="AA140" s="210"/>
      <c r="AB140" s="210"/>
      <c r="AC140" s="210"/>
      <c r="AD140" s="210"/>
      <c r="AE140" s="210"/>
      <c r="AF140" s="210"/>
      <c r="AG140" s="210" t="s">
        <v>421</v>
      </c>
      <c r="AH140" s="210"/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1" x14ac:dyDescent="0.2">
      <c r="A141" s="250">
        <v>35</v>
      </c>
      <c r="B141" s="251" t="s">
        <v>422</v>
      </c>
      <c r="C141" s="259" t="s">
        <v>423</v>
      </c>
      <c r="D141" s="252" t="s">
        <v>311</v>
      </c>
      <c r="E141" s="253">
        <v>151.91344000000001</v>
      </c>
      <c r="F141" s="254"/>
      <c r="G141" s="255">
        <f>ROUND(E141*F141,2)</f>
        <v>0</v>
      </c>
      <c r="H141" s="232"/>
      <c r="I141" s="231">
        <f>ROUND(E141*H141,2)</f>
        <v>0</v>
      </c>
      <c r="J141" s="232"/>
      <c r="K141" s="231">
        <f>ROUND(E141*J141,2)</f>
        <v>0</v>
      </c>
      <c r="L141" s="231">
        <v>21</v>
      </c>
      <c r="M141" s="231">
        <f>G141*(1+L141/100)</f>
        <v>0</v>
      </c>
      <c r="N141" s="230">
        <v>0</v>
      </c>
      <c r="O141" s="230">
        <f>ROUND(E141*N141,2)</f>
        <v>0</v>
      </c>
      <c r="P141" s="230">
        <v>0</v>
      </c>
      <c r="Q141" s="230">
        <f>ROUND(E141*P141,2)</f>
        <v>0</v>
      </c>
      <c r="R141" s="231"/>
      <c r="S141" s="231" t="s">
        <v>259</v>
      </c>
      <c r="T141" s="231" t="s">
        <v>260</v>
      </c>
      <c r="U141" s="231">
        <v>0.49</v>
      </c>
      <c r="V141" s="231">
        <f>ROUND(E141*U141,2)</f>
        <v>74.44</v>
      </c>
      <c r="W141" s="231"/>
      <c r="X141" s="231" t="s">
        <v>420</v>
      </c>
      <c r="Y141" s="231" t="s">
        <v>262</v>
      </c>
      <c r="Z141" s="210"/>
      <c r="AA141" s="210"/>
      <c r="AB141" s="210"/>
      <c r="AC141" s="210"/>
      <c r="AD141" s="210"/>
      <c r="AE141" s="210"/>
      <c r="AF141" s="210"/>
      <c r="AG141" s="210" t="s">
        <v>421</v>
      </c>
      <c r="AH141" s="210"/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1" x14ac:dyDescent="0.2">
      <c r="A142" s="250">
        <v>36</v>
      </c>
      <c r="B142" s="251" t="s">
        <v>424</v>
      </c>
      <c r="C142" s="259" t="s">
        <v>425</v>
      </c>
      <c r="D142" s="252" t="s">
        <v>311</v>
      </c>
      <c r="E142" s="253">
        <v>2278.7015500000002</v>
      </c>
      <c r="F142" s="254"/>
      <c r="G142" s="255">
        <f>ROUND(E142*F142,2)</f>
        <v>0</v>
      </c>
      <c r="H142" s="232"/>
      <c r="I142" s="231">
        <f>ROUND(E142*H142,2)</f>
        <v>0</v>
      </c>
      <c r="J142" s="232"/>
      <c r="K142" s="231">
        <f>ROUND(E142*J142,2)</f>
        <v>0</v>
      </c>
      <c r="L142" s="231">
        <v>21</v>
      </c>
      <c r="M142" s="231">
        <f>G142*(1+L142/100)</f>
        <v>0</v>
      </c>
      <c r="N142" s="230">
        <v>0</v>
      </c>
      <c r="O142" s="230">
        <f>ROUND(E142*N142,2)</f>
        <v>0</v>
      </c>
      <c r="P142" s="230">
        <v>0</v>
      </c>
      <c r="Q142" s="230">
        <f>ROUND(E142*P142,2)</f>
        <v>0</v>
      </c>
      <c r="R142" s="231"/>
      <c r="S142" s="231" t="s">
        <v>259</v>
      </c>
      <c r="T142" s="231" t="s">
        <v>260</v>
      </c>
      <c r="U142" s="231">
        <v>0</v>
      </c>
      <c r="V142" s="231">
        <f>ROUND(E142*U142,2)</f>
        <v>0</v>
      </c>
      <c r="W142" s="231"/>
      <c r="X142" s="231" t="s">
        <v>420</v>
      </c>
      <c r="Y142" s="231" t="s">
        <v>262</v>
      </c>
      <c r="Z142" s="210"/>
      <c r="AA142" s="210"/>
      <c r="AB142" s="210"/>
      <c r="AC142" s="210"/>
      <c r="AD142" s="210"/>
      <c r="AE142" s="210"/>
      <c r="AF142" s="210"/>
      <c r="AG142" s="210" t="s">
        <v>421</v>
      </c>
      <c r="AH142" s="210"/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1" x14ac:dyDescent="0.2">
      <c r="A143" s="250">
        <v>37</v>
      </c>
      <c r="B143" s="251" t="s">
        <v>426</v>
      </c>
      <c r="C143" s="259" t="s">
        <v>427</v>
      </c>
      <c r="D143" s="252" t="s">
        <v>311</v>
      </c>
      <c r="E143" s="253">
        <v>151.91344000000001</v>
      </c>
      <c r="F143" s="254"/>
      <c r="G143" s="255">
        <f>ROUND(E143*F143,2)</f>
        <v>0</v>
      </c>
      <c r="H143" s="232"/>
      <c r="I143" s="231">
        <f>ROUND(E143*H143,2)</f>
        <v>0</v>
      </c>
      <c r="J143" s="232"/>
      <c r="K143" s="231">
        <f>ROUND(E143*J143,2)</f>
        <v>0</v>
      </c>
      <c r="L143" s="231">
        <v>21</v>
      </c>
      <c r="M143" s="231">
        <f>G143*(1+L143/100)</f>
        <v>0</v>
      </c>
      <c r="N143" s="230">
        <v>0</v>
      </c>
      <c r="O143" s="230">
        <f>ROUND(E143*N143,2)</f>
        <v>0</v>
      </c>
      <c r="P143" s="230">
        <v>0</v>
      </c>
      <c r="Q143" s="230">
        <f>ROUND(E143*P143,2)</f>
        <v>0</v>
      </c>
      <c r="R143" s="231"/>
      <c r="S143" s="231" t="s">
        <v>259</v>
      </c>
      <c r="T143" s="231" t="s">
        <v>260</v>
      </c>
      <c r="U143" s="231">
        <v>0.94199999999999995</v>
      </c>
      <c r="V143" s="231">
        <f>ROUND(E143*U143,2)</f>
        <v>143.1</v>
      </c>
      <c r="W143" s="231"/>
      <c r="X143" s="231" t="s">
        <v>420</v>
      </c>
      <c r="Y143" s="231" t="s">
        <v>262</v>
      </c>
      <c r="Z143" s="210"/>
      <c r="AA143" s="210"/>
      <c r="AB143" s="210"/>
      <c r="AC143" s="210"/>
      <c r="AD143" s="210"/>
      <c r="AE143" s="210"/>
      <c r="AF143" s="210"/>
      <c r="AG143" s="210" t="s">
        <v>421</v>
      </c>
      <c r="AH143" s="210"/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1" x14ac:dyDescent="0.2">
      <c r="A144" s="250">
        <v>38</v>
      </c>
      <c r="B144" s="251" t="s">
        <v>428</v>
      </c>
      <c r="C144" s="259" t="s">
        <v>429</v>
      </c>
      <c r="D144" s="252" t="s">
        <v>311</v>
      </c>
      <c r="E144" s="253">
        <v>607.65374999999995</v>
      </c>
      <c r="F144" s="254"/>
      <c r="G144" s="255">
        <f>ROUND(E144*F144,2)</f>
        <v>0</v>
      </c>
      <c r="H144" s="232"/>
      <c r="I144" s="231">
        <f>ROUND(E144*H144,2)</f>
        <v>0</v>
      </c>
      <c r="J144" s="232"/>
      <c r="K144" s="231">
        <f>ROUND(E144*J144,2)</f>
        <v>0</v>
      </c>
      <c r="L144" s="231">
        <v>21</v>
      </c>
      <c r="M144" s="231">
        <f>G144*(1+L144/100)</f>
        <v>0</v>
      </c>
      <c r="N144" s="230">
        <v>0</v>
      </c>
      <c r="O144" s="230">
        <f>ROUND(E144*N144,2)</f>
        <v>0</v>
      </c>
      <c r="P144" s="230">
        <v>0</v>
      </c>
      <c r="Q144" s="230">
        <f>ROUND(E144*P144,2)</f>
        <v>0</v>
      </c>
      <c r="R144" s="231"/>
      <c r="S144" s="231" t="s">
        <v>259</v>
      </c>
      <c r="T144" s="231" t="s">
        <v>260</v>
      </c>
      <c r="U144" s="231">
        <v>0.105</v>
      </c>
      <c r="V144" s="231">
        <f>ROUND(E144*U144,2)</f>
        <v>63.8</v>
      </c>
      <c r="W144" s="231"/>
      <c r="X144" s="231" t="s">
        <v>420</v>
      </c>
      <c r="Y144" s="231" t="s">
        <v>262</v>
      </c>
      <c r="Z144" s="210"/>
      <c r="AA144" s="210"/>
      <c r="AB144" s="210"/>
      <c r="AC144" s="210"/>
      <c r="AD144" s="210"/>
      <c r="AE144" s="210"/>
      <c r="AF144" s="210"/>
      <c r="AG144" s="210" t="s">
        <v>421</v>
      </c>
      <c r="AH144" s="210"/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ht="22.5" outlineLevel="1" x14ac:dyDescent="0.2">
      <c r="A145" s="244">
        <v>39</v>
      </c>
      <c r="B145" s="245" t="s">
        <v>430</v>
      </c>
      <c r="C145" s="257" t="s">
        <v>431</v>
      </c>
      <c r="D145" s="246" t="s">
        <v>311</v>
      </c>
      <c r="E145" s="247">
        <v>151.91344000000001</v>
      </c>
      <c r="F145" s="248"/>
      <c r="G145" s="249">
        <f>ROUND(E145*F145,2)</f>
        <v>0</v>
      </c>
      <c r="H145" s="232"/>
      <c r="I145" s="231">
        <f>ROUND(E145*H145,2)</f>
        <v>0</v>
      </c>
      <c r="J145" s="232"/>
      <c r="K145" s="231">
        <f>ROUND(E145*J145,2)</f>
        <v>0</v>
      </c>
      <c r="L145" s="231">
        <v>21</v>
      </c>
      <c r="M145" s="231">
        <f>G145*(1+L145/100)</f>
        <v>0</v>
      </c>
      <c r="N145" s="230">
        <v>0</v>
      </c>
      <c r="O145" s="230">
        <f>ROUND(E145*N145,2)</f>
        <v>0</v>
      </c>
      <c r="P145" s="230">
        <v>0</v>
      </c>
      <c r="Q145" s="230">
        <f>ROUND(E145*P145,2)</f>
        <v>0</v>
      </c>
      <c r="R145" s="231"/>
      <c r="S145" s="231" t="s">
        <v>259</v>
      </c>
      <c r="T145" s="231" t="s">
        <v>260</v>
      </c>
      <c r="U145" s="231">
        <v>0</v>
      </c>
      <c r="V145" s="231">
        <f>ROUND(E145*U145,2)</f>
        <v>0</v>
      </c>
      <c r="W145" s="231"/>
      <c r="X145" s="231" t="s">
        <v>420</v>
      </c>
      <c r="Y145" s="231" t="s">
        <v>262</v>
      </c>
      <c r="Z145" s="210"/>
      <c r="AA145" s="210"/>
      <c r="AB145" s="210"/>
      <c r="AC145" s="210"/>
      <c r="AD145" s="210"/>
      <c r="AE145" s="210"/>
      <c r="AF145" s="210"/>
      <c r="AG145" s="210" t="s">
        <v>421</v>
      </c>
      <c r="AH145" s="210"/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x14ac:dyDescent="0.2">
      <c r="A146" s="3"/>
      <c r="B146" s="4"/>
      <c r="C146" s="260"/>
      <c r="D146" s="6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AE146">
        <v>12</v>
      </c>
      <c r="AF146">
        <v>21</v>
      </c>
      <c r="AG146" t="s">
        <v>240</v>
      </c>
    </row>
    <row r="147" spans="1:60" x14ac:dyDescent="0.2">
      <c r="A147" s="213"/>
      <c r="B147" s="214" t="s">
        <v>31</v>
      </c>
      <c r="C147" s="261"/>
      <c r="D147" s="215"/>
      <c r="E147" s="216"/>
      <c r="F147" s="216"/>
      <c r="G147" s="243">
        <f>G8+G17+G116+G121+G124+G127+G130+G133+G139</f>
        <v>0</v>
      </c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AE147">
        <f>SUMIF(L7:L145,AE146,G7:G145)</f>
        <v>0</v>
      </c>
      <c r="AF147">
        <f>SUMIF(L7:L145,AF146,G7:G145)</f>
        <v>0</v>
      </c>
      <c r="AG147" t="s">
        <v>432</v>
      </c>
    </row>
    <row r="148" spans="1:60" x14ac:dyDescent="0.2">
      <c r="A148" s="3"/>
      <c r="B148" s="4"/>
      <c r="C148" s="260"/>
      <c r="D148" s="6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</row>
    <row r="149" spans="1:60" x14ac:dyDescent="0.2">
      <c r="A149" s="3"/>
      <c r="B149" s="4"/>
      <c r="C149" s="260"/>
      <c r="D149" s="6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 spans="1:60" x14ac:dyDescent="0.2">
      <c r="A150" s="217" t="s">
        <v>433</v>
      </c>
      <c r="B150" s="217"/>
      <c r="C150" s="262"/>
      <c r="D150" s="6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spans="1:60" x14ac:dyDescent="0.2">
      <c r="A151" s="218"/>
      <c r="B151" s="219"/>
      <c r="C151" s="263"/>
      <c r="D151" s="219"/>
      <c r="E151" s="219"/>
      <c r="F151" s="219"/>
      <c r="G151" s="220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AG151" t="s">
        <v>434</v>
      </c>
    </row>
    <row r="152" spans="1:60" x14ac:dyDescent="0.2">
      <c r="A152" s="221"/>
      <c r="B152" s="222"/>
      <c r="C152" s="264"/>
      <c r="D152" s="222"/>
      <c r="E152" s="222"/>
      <c r="F152" s="222"/>
      <c r="G152" s="22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spans="1:60" x14ac:dyDescent="0.2">
      <c r="A153" s="221"/>
      <c r="B153" s="222"/>
      <c r="C153" s="264"/>
      <c r="D153" s="222"/>
      <c r="E153" s="222"/>
      <c r="F153" s="222"/>
      <c r="G153" s="22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spans="1:60" x14ac:dyDescent="0.2">
      <c r="A154" s="221"/>
      <c r="B154" s="222"/>
      <c r="C154" s="264"/>
      <c r="D154" s="222"/>
      <c r="E154" s="222"/>
      <c r="F154" s="222"/>
      <c r="G154" s="22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 spans="1:60" x14ac:dyDescent="0.2">
      <c r="A155" s="224"/>
      <c r="B155" s="225"/>
      <c r="C155" s="265"/>
      <c r="D155" s="225"/>
      <c r="E155" s="225"/>
      <c r="F155" s="225"/>
      <c r="G155" s="226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 spans="1:60" x14ac:dyDescent="0.2">
      <c r="A156" s="3"/>
      <c r="B156" s="4"/>
      <c r="C156" s="260"/>
      <c r="D156" s="6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 spans="1:60" x14ac:dyDescent="0.2">
      <c r="C157" s="266"/>
      <c r="D157" s="10"/>
      <c r="AG157" t="s">
        <v>435</v>
      </c>
    </row>
    <row r="158" spans="1:60" x14ac:dyDescent="0.2">
      <c r="D158" s="10"/>
    </row>
    <row r="159" spans="1:60" x14ac:dyDescent="0.2">
      <c r="D159" s="10"/>
    </row>
    <row r="160" spans="1:60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:G1"/>
    <mergeCell ref="C2:G2"/>
    <mergeCell ref="C3:G3"/>
    <mergeCell ref="C4:G4"/>
    <mergeCell ref="A150:C150"/>
    <mergeCell ref="A151:G155"/>
  </mergeCells>
  <pageMargins left="0.59055118110236204" right="0.196850393700787" top="0.78740157499999996" bottom="0.78740157499999996" header="0.3" footer="0.3"/>
  <pageSetup paperSize="9" orientation="portrait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7A3F7-D0D9-415F-96C3-93168BC1E38C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38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228</v>
      </c>
    </row>
    <row r="2" spans="1:60" ht="24.95" customHeight="1" x14ac:dyDescent="0.2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229</v>
      </c>
    </row>
    <row r="3" spans="1:60" ht="24.95" customHeight="1" x14ac:dyDescent="0.2">
      <c r="A3" s="196" t="s">
        <v>9</v>
      </c>
      <c r="B3" s="49" t="s">
        <v>46</v>
      </c>
      <c r="C3" s="199" t="s">
        <v>47</v>
      </c>
      <c r="D3" s="197"/>
      <c r="E3" s="197"/>
      <c r="F3" s="197"/>
      <c r="G3" s="198"/>
      <c r="AC3" s="174" t="s">
        <v>229</v>
      </c>
      <c r="AG3" t="s">
        <v>230</v>
      </c>
    </row>
    <row r="4" spans="1:60" ht="24.95" customHeight="1" x14ac:dyDescent="0.2">
      <c r="A4" s="200" t="s">
        <v>10</v>
      </c>
      <c r="B4" s="201" t="s">
        <v>50</v>
      </c>
      <c r="C4" s="202" t="s">
        <v>51</v>
      </c>
      <c r="D4" s="203"/>
      <c r="E4" s="203"/>
      <c r="F4" s="203"/>
      <c r="G4" s="204"/>
      <c r="AG4" t="s">
        <v>231</v>
      </c>
    </row>
    <row r="5" spans="1:60" x14ac:dyDescent="0.2">
      <c r="D5" s="10"/>
    </row>
    <row r="6" spans="1:60" ht="38.25" x14ac:dyDescent="0.2">
      <c r="A6" s="206" t="s">
        <v>232</v>
      </c>
      <c r="B6" s="208" t="s">
        <v>233</v>
      </c>
      <c r="C6" s="208" t="s">
        <v>234</v>
      </c>
      <c r="D6" s="207" t="s">
        <v>235</v>
      </c>
      <c r="E6" s="206" t="s">
        <v>236</v>
      </c>
      <c r="F6" s="205" t="s">
        <v>237</v>
      </c>
      <c r="G6" s="206" t="s">
        <v>31</v>
      </c>
      <c r="H6" s="209" t="s">
        <v>32</v>
      </c>
      <c r="I6" s="209" t="s">
        <v>238</v>
      </c>
      <c r="J6" s="209" t="s">
        <v>33</v>
      </c>
      <c r="K6" s="209" t="s">
        <v>239</v>
      </c>
      <c r="L6" s="209" t="s">
        <v>240</v>
      </c>
      <c r="M6" s="209" t="s">
        <v>241</v>
      </c>
      <c r="N6" s="209" t="s">
        <v>242</v>
      </c>
      <c r="O6" s="209" t="s">
        <v>243</v>
      </c>
      <c r="P6" s="209" t="s">
        <v>244</v>
      </c>
      <c r="Q6" s="209" t="s">
        <v>245</v>
      </c>
      <c r="R6" s="209" t="s">
        <v>246</v>
      </c>
      <c r="S6" s="209" t="s">
        <v>247</v>
      </c>
      <c r="T6" s="209" t="s">
        <v>248</v>
      </c>
      <c r="U6" s="209" t="s">
        <v>249</v>
      </c>
      <c r="V6" s="209" t="s">
        <v>250</v>
      </c>
      <c r="W6" s="209" t="s">
        <v>251</v>
      </c>
      <c r="X6" s="209" t="s">
        <v>252</v>
      </c>
      <c r="Y6" s="209" t="s">
        <v>253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37" t="s">
        <v>254</v>
      </c>
      <c r="B8" s="238" t="s">
        <v>138</v>
      </c>
      <c r="C8" s="256" t="s">
        <v>139</v>
      </c>
      <c r="D8" s="239"/>
      <c r="E8" s="240"/>
      <c r="F8" s="241"/>
      <c r="G8" s="242">
        <f>SUMIF(AG9:AG20,"&lt;&gt;NOR",G9:G20)</f>
        <v>0</v>
      </c>
      <c r="H8" s="236"/>
      <c r="I8" s="236">
        <f>SUM(I9:I20)</f>
        <v>0</v>
      </c>
      <c r="J8" s="236"/>
      <c r="K8" s="236">
        <f>SUM(K9:K20)</f>
        <v>0</v>
      </c>
      <c r="L8" s="236"/>
      <c r="M8" s="236">
        <f>SUM(M9:M20)</f>
        <v>0</v>
      </c>
      <c r="N8" s="235"/>
      <c r="O8" s="235">
        <f>SUM(O9:O20)</f>
        <v>0</v>
      </c>
      <c r="P8" s="235"/>
      <c r="Q8" s="235">
        <f>SUM(Q9:Q20)</f>
        <v>0</v>
      </c>
      <c r="R8" s="236"/>
      <c r="S8" s="236"/>
      <c r="T8" s="236"/>
      <c r="U8" s="236"/>
      <c r="V8" s="236">
        <f>SUM(V9:V20)</f>
        <v>38.559999999999995</v>
      </c>
      <c r="W8" s="236"/>
      <c r="X8" s="236"/>
      <c r="Y8" s="236"/>
      <c r="AG8" t="s">
        <v>255</v>
      </c>
    </row>
    <row r="9" spans="1:60" outlineLevel="1" x14ac:dyDescent="0.2">
      <c r="A9" s="244">
        <v>1</v>
      </c>
      <c r="B9" s="245" t="s">
        <v>436</v>
      </c>
      <c r="C9" s="257" t="s">
        <v>437</v>
      </c>
      <c r="D9" s="246" t="s">
        <v>258</v>
      </c>
      <c r="E9" s="247">
        <v>4.2125000000000004</v>
      </c>
      <c r="F9" s="248"/>
      <c r="G9" s="249">
        <f>ROUND(E9*F9,2)</f>
        <v>0</v>
      </c>
      <c r="H9" s="232"/>
      <c r="I9" s="231">
        <f>ROUND(E9*H9,2)</f>
        <v>0</v>
      </c>
      <c r="J9" s="232"/>
      <c r="K9" s="231">
        <f>ROUND(E9*J9,2)</f>
        <v>0</v>
      </c>
      <c r="L9" s="231">
        <v>21</v>
      </c>
      <c r="M9" s="231">
        <f>G9*(1+L9/100)</f>
        <v>0</v>
      </c>
      <c r="N9" s="230">
        <v>0</v>
      </c>
      <c r="O9" s="230">
        <f>ROUND(E9*N9,2)</f>
        <v>0</v>
      </c>
      <c r="P9" s="230">
        <v>0</v>
      </c>
      <c r="Q9" s="230">
        <f>ROUND(E9*P9,2)</f>
        <v>0</v>
      </c>
      <c r="R9" s="231"/>
      <c r="S9" s="231" t="s">
        <v>259</v>
      </c>
      <c r="T9" s="231" t="s">
        <v>260</v>
      </c>
      <c r="U9" s="231">
        <v>6.298</v>
      </c>
      <c r="V9" s="231">
        <f>ROUND(E9*U9,2)</f>
        <v>26.53</v>
      </c>
      <c r="W9" s="231"/>
      <c r="X9" s="231" t="s">
        <v>261</v>
      </c>
      <c r="Y9" s="231" t="s">
        <v>262</v>
      </c>
      <c r="Z9" s="210"/>
      <c r="AA9" s="210"/>
      <c r="AB9" s="210"/>
      <c r="AC9" s="210"/>
      <c r="AD9" s="210"/>
      <c r="AE9" s="210"/>
      <c r="AF9" s="210"/>
      <c r="AG9" s="210" t="s">
        <v>263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">
      <c r="A10" s="227"/>
      <c r="B10" s="228"/>
      <c r="C10" s="258" t="s">
        <v>438</v>
      </c>
      <c r="D10" s="233"/>
      <c r="E10" s="234">
        <v>1.8875</v>
      </c>
      <c r="F10" s="231"/>
      <c r="G10" s="231"/>
      <c r="H10" s="231"/>
      <c r="I10" s="231"/>
      <c r="J10" s="231"/>
      <c r="K10" s="231"/>
      <c r="L10" s="231"/>
      <c r="M10" s="231"/>
      <c r="N10" s="230"/>
      <c r="O10" s="230"/>
      <c r="P10" s="230"/>
      <c r="Q10" s="230"/>
      <c r="R10" s="231"/>
      <c r="S10" s="231"/>
      <c r="T10" s="231"/>
      <c r="U10" s="231"/>
      <c r="V10" s="231"/>
      <c r="W10" s="231"/>
      <c r="X10" s="231"/>
      <c r="Y10" s="231"/>
      <c r="Z10" s="210"/>
      <c r="AA10" s="210"/>
      <c r="AB10" s="210"/>
      <c r="AC10" s="210"/>
      <c r="AD10" s="210"/>
      <c r="AE10" s="210"/>
      <c r="AF10" s="210"/>
      <c r="AG10" s="210" t="s">
        <v>265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3" x14ac:dyDescent="0.2">
      <c r="A11" s="227"/>
      <c r="B11" s="228"/>
      <c r="C11" s="258" t="s">
        <v>439</v>
      </c>
      <c r="D11" s="233"/>
      <c r="E11" s="234">
        <v>1.65</v>
      </c>
      <c r="F11" s="231"/>
      <c r="G11" s="231"/>
      <c r="H11" s="231"/>
      <c r="I11" s="231"/>
      <c r="J11" s="231"/>
      <c r="K11" s="231"/>
      <c r="L11" s="231"/>
      <c r="M11" s="231"/>
      <c r="N11" s="230"/>
      <c r="O11" s="230"/>
      <c r="P11" s="230"/>
      <c r="Q11" s="230"/>
      <c r="R11" s="231"/>
      <c r="S11" s="231"/>
      <c r="T11" s="231"/>
      <c r="U11" s="231"/>
      <c r="V11" s="231"/>
      <c r="W11" s="231"/>
      <c r="X11" s="231"/>
      <c r="Y11" s="231"/>
      <c r="Z11" s="210"/>
      <c r="AA11" s="210"/>
      <c r="AB11" s="210"/>
      <c r="AC11" s="210"/>
      <c r="AD11" s="210"/>
      <c r="AE11" s="210"/>
      <c r="AF11" s="210"/>
      <c r="AG11" s="210" t="s">
        <v>265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3" x14ac:dyDescent="0.2">
      <c r="A12" s="227"/>
      <c r="B12" s="228"/>
      <c r="C12" s="258" t="s">
        <v>440</v>
      </c>
      <c r="D12" s="233"/>
      <c r="E12" s="234">
        <v>0.67500000000000004</v>
      </c>
      <c r="F12" s="231"/>
      <c r="G12" s="231"/>
      <c r="H12" s="231"/>
      <c r="I12" s="231"/>
      <c r="J12" s="231"/>
      <c r="K12" s="231"/>
      <c r="L12" s="231"/>
      <c r="M12" s="231"/>
      <c r="N12" s="230"/>
      <c r="O12" s="230"/>
      <c r="P12" s="230"/>
      <c r="Q12" s="230"/>
      <c r="R12" s="231"/>
      <c r="S12" s="231"/>
      <c r="T12" s="231"/>
      <c r="U12" s="231"/>
      <c r="V12" s="231"/>
      <c r="W12" s="231"/>
      <c r="X12" s="231"/>
      <c r="Y12" s="231"/>
      <c r="Z12" s="210"/>
      <c r="AA12" s="210"/>
      <c r="AB12" s="210"/>
      <c r="AC12" s="210"/>
      <c r="AD12" s="210"/>
      <c r="AE12" s="210"/>
      <c r="AF12" s="210"/>
      <c r="AG12" s="210" t="s">
        <v>265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44">
        <v>2</v>
      </c>
      <c r="B13" s="245" t="s">
        <v>441</v>
      </c>
      <c r="C13" s="257" t="s">
        <v>442</v>
      </c>
      <c r="D13" s="246" t="s">
        <v>258</v>
      </c>
      <c r="E13" s="247">
        <v>4.2125000000000004</v>
      </c>
      <c r="F13" s="248"/>
      <c r="G13" s="249">
        <f>ROUND(E13*F13,2)</f>
        <v>0</v>
      </c>
      <c r="H13" s="232"/>
      <c r="I13" s="231">
        <f>ROUND(E13*H13,2)</f>
        <v>0</v>
      </c>
      <c r="J13" s="232"/>
      <c r="K13" s="231">
        <f>ROUND(E13*J13,2)</f>
        <v>0</v>
      </c>
      <c r="L13" s="231">
        <v>21</v>
      </c>
      <c r="M13" s="231">
        <f>G13*(1+L13/100)</f>
        <v>0</v>
      </c>
      <c r="N13" s="230">
        <v>0</v>
      </c>
      <c r="O13" s="230">
        <f>ROUND(E13*N13,2)</f>
        <v>0</v>
      </c>
      <c r="P13" s="230">
        <v>0</v>
      </c>
      <c r="Q13" s="230">
        <f>ROUND(E13*P13,2)</f>
        <v>0</v>
      </c>
      <c r="R13" s="231"/>
      <c r="S13" s="231" t="s">
        <v>259</v>
      </c>
      <c r="T13" s="231" t="s">
        <v>260</v>
      </c>
      <c r="U13" s="231">
        <v>0.34499999999999997</v>
      </c>
      <c r="V13" s="231">
        <f>ROUND(E13*U13,2)</f>
        <v>1.45</v>
      </c>
      <c r="W13" s="231"/>
      <c r="X13" s="231" t="s">
        <v>261</v>
      </c>
      <c r="Y13" s="231" t="s">
        <v>262</v>
      </c>
      <c r="Z13" s="210"/>
      <c r="AA13" s="210"/>
      <c r="AB13" s="210"/>
      <c r="AC13" s="210"/>
      <c r="AD13" s="210"/>
      <c r="AE13" s="210"/>
      <c r="AF13" s="210"/>
      <c r="AG13" s="210" t="s">
        <v>263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2" x14ac:dyDescent="0.2">
      <c r="A14" s="227"/>
      <c r="B14" s="228"/>
      <c r="C14" s="258" t="s">
        <v>443</v>
      </c>
      <c r="D14" s="233"/>
      <c r="E14" s="234">
        <v>4.2125000000000004</v>
      </c>
      <c r="F14" s="231"/>
      <c r="G14" s="231"/>
      <c r="H14" s="231"/>
      <c r="I14" s="231"/>
      <c r="J14" s="231"/>
      <c r="K14" s="231"/>
      <c r="L14" s="231"/>
      <c r="M14" s="231"/>
      <c r="N14" s="230"/>
      <c r="O14" s="230"/>
      <c r="P14" s="230"/>
      <c r="Q14" s="230"/>
      <c r="R14" s="231"/>
      <c r="S14" s="231"/>
      <c r="T14" s="231"/>
      <c r="U14" s="231"/>
      <c r="V14" s="231"/>
      <c r="W14" s="231"/>
      <c r="X14" s="231"/>
      <c r="Y14" s="231"/>
      <c r="Z14" s="210"/>
      <c r="AA14" s="210"/>
      <c r="AB14" s="210"/>
      <c r="AC14" s="210"/>
      <c r="AD14" s="210"/>
      <c r="AE14" s="210"/>
      <c r="AF14" s="210"/>
      <c r="AG14" s="210" t="s">
        <v>265</v>
      </c>
      <c r="AH14" s="210">
        <v>5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ht="22.5" outlineLevel="1" x14ac:dyDescent="0.2">
      <c r="A15" s="244">
        <v>3</v>
      </c>
      <c r="B15" s="245" t="s">
        <v>266</v>
      </c>
      <c r="C15" s="257" t="s">
        <v>267</v>
      </c>
      <c r="D15" s="246" t="s">
        <v>258</v>
      </c>
      <c r="E15" s="247">
        <v>4.2125000000000004</v>
      </c>
      <c r="F15" s="248"/>
      <c r="G15" s="249">
        <f>ROUND(E15*F15,2)</f>
        <v>0</v>
      </c>
      <c r="H15" s="232"/>
      <c r="I15" s="231">
        <f>ROUND(E15*H15,2)</f>
        <v>0</v>
      </c>
      <c r="J15" s="232"/>
      <c r="K15" s="231">
        <f>ROUND(E15*J15,2)</f>
        <v>0</v>
      </c>
      <c r="L15" s="231">
        <v>21</v>
      </c>
      <c r="M15" s="231">
        <f>G15*(1+L15/100)</f>
        <v>0</v>
      </c>
      <c r="N15" s="230">
        <v>0</v>
      </c>
      <c r="O15" s="230">
        <f>ROUND(E15*N15,2)</f>
        <v>0</v>
      </c>
      <c r="P15" s="230">
        <v>0</v>
      </c>
      <c r="Q15" s="230">
        <f>ROUND(E15*P15,2)</f>
        <v>0</v>
      </c>
      <c r="R15" s="231"/>
      <c r="S15" s="231" t="s">
        <v>259</v>
      </c>
      <c r="T15" s="231" t="s">
        <v>260</v>
      </c>
      <c r="U15" s="231">
        <v>0.66800000000000004</v>
      </c>
      <c r="V15" s="231">
        <f>ROUND(E15*U15,2)</f>
        <v>2.81</v>
      </c>
      <c r="W15" s="231"/>
      <c r="X15" s="231" t="s">
        <v>261</v>
      </c>
      <c r="Y15" s="231" t="s">
        <v>262</v>
      </c>
      <c r="Z15" s="210"/>
      <c r="AA15" s="210"/>
      <c r="AB15" s="210"/>
      <c r="AC15" s="210"/>
      <c r="AD15" s="210"/>
      <c r="AE15" s="210"/>
      <c r="AF15" s="210"/>
      <c r="AG15" s="210" t="s">
        <v>263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2" x14ac:dyDescent="0.2">
      <c r="A16" s="227"/>
      <c r="B16" s="228"/>
      <c r="C16" s="258" t="s">
        <v>443</v>
      </c>
      <c r="D16" s="233"/>
      <c r="E16" s="234">
        <v>4.2125000000000004</v>
      </c>
      <c r="F16" s="231"/>
      <c r="G16" s="231"/>
      <c r="H16" s="231"/>
      <c r="I16" s="231"/>
      <c r="J16" s="231"/>
      <c r="K16" s="231"/>
      <c r="L16" s="231"/>
      <c r="M16" s="231"/>
      <c r="N16" s="230"/>
      <c r="O16" s="230"/>
      <c r="P16" s="230"/>
      <c r="Q16" s="230"/>
      <c r="R16" s="231"/>
      <c r="S16" s="231"/>
      <c r="T16" s="231"/>
      <c r="U16" s="231"/>
      <c r="V16" s="231"/>
      <c r="W16" s="231"/>
      <c r="X16" s="231"/>
      <c r="Y16" s="231"/>
      <c r="Z16" s="210"/>
      <c r="AA16" s="210"/>
      <c r="AB16" s="210"/>
      <c r="AC16" s="210"/>
      <c r="AD16" s="210"/>
      <c r="AE16" s="210"/>
      <c r="AF16" s="210"/>
      <c r="AG16" s="210" t="s">
        <v>265</v>
      </c>
      <c r="AH16" s="210">
        <v>5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44">
        <v>4</v>
      </c>
      <c r="B17" s="245" t="s">
        <v>269</v>
      </c>
      <c r="C17" s="257" t="s">
        <v>270</v>
      </c>
      <c r="D17" s="246" t="s">
        <v>258</v>
      </c>
      <c r="E17" s="247">
        <v>8.4250000000000007</v>
      </c>
      <c r="F17" s="248"/>
      <c r="G17" s="249">
        <f>ROUND(E17*F17,2)</f>
        <v>0</v>
      </c>
      <c r="H17" s="232"/>
      <c r="I17" s="231">
        <f>ROUND(E17*H17,2)</f>
        <v>0</v>
      </c>
      <c r="J17" s="232"/>
      <c r="K17" s="231">
        <f>ROUND(E17*J17,2)</f>
        <v>0</v>
      </c>
      <c r="L17" s="231">
        <v>21</v>
      </c>
      <c r="M17" s="231">
        <f>G17*(1+L17/100)</f>
        <v>0</v>
      </c>
      <c r="N17" s="230">
        <v>0</v>
      </c>
      <c r="O17" s="230">
        <f>ROUND(E17*N17,2)</f>
        <v>0</v>
      </c>
      <c r="P17" s="230">
        <v>0</v>
      </c>
      <c r="Q17" s="230">
        <f>ROUND(E17*P17,2)</f>
        <v>0</v>
      </c>
      <c r="R17" s="231"/>
      <c r="S17" s="231" t="s">
        <v>259</v>
      </c>
      <c r="T17" s="231" t="s">
        <v>260</v>
      </c>
      <c r="U17" s="231">
        <v>0.59099999999999997</v>
      </c>
      <c r="V17" s="231">
        <f>ROUND(E17*U17,2)</f>
        <v>4.9800000000000004</v>
      </c>
      <c r="W17" s="231"/>
      <c r="X17" s="231" t="s">
        <v>261</v>
      </c>
      <c r="Y17" s="231" t="s">
        <v>262</v>
      </c>
      <c r="Z17" s="210"/>
      <c r="AA17" s="210"/>
      <c r="AB17" s="210"/>
      <c r="AC17" s="210"/>
      <c r="AD17" s="210"/>
      <c r="AE17" s="210"/>
      <c r="AF17" s="210"/>
      <c r="AG17" s="210" t="s">
        <v>263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2" x14ac:dyDescent="0.2">
      <c r="A18" s="227"/>
      <c r="B18" s="228"/>
      <c r="C18" s="258" t="s">
        <v>444</v>
      </c>
      <c r="D18" s="233"/>
      <c r="E18" s="234">
        <v>8.4250000000000007</v>
      </c>
      <c r="F18" s="231"/>
      <c r="G18" s="231"/>
      <c r="H18" s="231"/>
      <c r="I18" s="231"/>
      <c r="J18" s="231"/>
      <c r="K18" s="231"/>
      <c r="L18" s="231"/>
      <c r="M18" s="231"/>
      <c r="N18" s="230"/>
      <c r="O18" s="230"/>
      <c r="P18" s="230"/>
      <c r="Q18" s="230"/>
      <c r="R18" s="231"/>
      <c r="S18" s="231"/>
      <c r="T18" s="231"/>
      <c r="U18" s="231"/>
      <c r="V18" s="231"/>
      <c r="W18" s="231"/>
      <c r="X18" s="231"/>
      <c r="Y18" s="231"/>
      <c r="Z18" s="210"/>
      <c r="AA18" s="210"/>
      <c r="AB18" s="210"/>
      <c r="AC18" s="210"/>
      <c r="AD18" s="210"/>
      <c r="AE18" s="210"/>
      <c r="AF18" s="210"/>
      <c r="AG18" s="210" t="s">
        <v>265</v>
      </c>
      <c r="AH18" s="210">
        <v>5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ht="22.5" outlineLevel="1" x14ac:dyDescent="0.2">
      <c r="A19" s="250">
        <v>5</v>
      </c>
      <c r="B19" s="251" t="s">
        <v>272</v>
      </c>
      <c r="C19" s="259" t="s">
        <v>273</v>
      </c>
      <c r="D19" s="252" t="s">
        <v>258</v>
      </c>
      <c r="E19" s="253">
        <v>4.2125000000000004</v>
      </c>
      <c r="F19" s="254"/>
      <c r="G19" s="255">
        <f>ROUND(E19*F19,2)</f>
        <v>0</v>
      </c>
      <c r="H19" s="232"/>
      <c r="I19" s="231">
        <f>ROUND(E19*H19,2)</f>
        <v>0</v>
      </c>
      <c r="J19" s="232"/>
      <c r="K19" s="231">
        <f>ROUND(E19*J19,2)</f>
        <v>0</v>
      </c>
      <c r="L19" s="231">
        <v>21</v>
      </c>
      <c r="M19" s="231">
        <f>G19*(1+L19/100)</f>
        <v>0</v>
      </c>
      <c r="N19" s="230">
        <v>0</v>
      </c>
      <c r="O19" s="230">
        <f>ROUND(E19*N19,2)</f>
        <v>0</v>
      </c>
      <c r="P19" s="230">
        <v>0</v>
      </c>
      <c r="Q19" s="230">
        <f>ROUND(E19*P19,2)</f>
        <v>0</v>
      </c>
      <c r="R19" s="231"/>
      <c r="S19" s="231" t="s">
        <v>259</v>
      </c>
      <c r="T19" s="231" t="s">
        <v>260</v>
      </c>
      <c r="U19" s="231">
        <v>0.66300000000000003</v>
      </c>
      <c r="V19" s="231">
        <f>ROUND(E19*U19,2)</f>
        <v>2.79</v>
      </c>
      <c r="W19" s="231"/>
      <c r="X19" s="231" t="s">
        <v>261</v>
      </c>
      <c r="Y19" s="231" t="s">
        <v>262</v>
      </c>
      <c r="Z19" s="210"/>
      <c r="AA19" s="210"/>
      <c r="AB19" s="210"/>
      <c r="AC19" s="210"/>
      <c r="AD19" s="210"/>
      <c r="AE19" s="210"/>
      <c r="AF19" s="210"/>
      <c r="AG19" s="210" t="s">
        <v>263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ht="22.5" outlineLevel="1" x14ac:dyDescent="0.2">
      <c r="A20" s="250">
        <v>6</v>
      </c>
      <c r="B20" s="251" t="s">
        <v>274</v>
      </c>
      <c r="C20" s="259" t="s">
        <v>275</v>
      </c>
      <c r="D20" s="252" t="s">
        <v>258</v>
      </c>
      <c r="E20" s="253">
        <v>4.2125000000000004</v>
      </c>
      <c r="F20" s="254"/>
      <c r="G20" s="255">
        <f>ROUND(E20*F20,2)</f>
        <v>0</v>
      </c>
      <c r="H20" s="232"/>
      <c r="I20" s="231">
        <f>ROUND(E20*H20,2)</f>
        <v>0</v>
      </c>
      <c r="J20" s="232"/>
      <c r="K20" s="231">
        <f>ROUND(E20*J20,2)</f>
        <v>0</v>
      </c>
      <c r="L20" s="231">
        <v>21</v>
      </c>
      <c r="M20" s="231">
        <f>G20*(1+L20/100)</f>
        <v>0</v>
      </c>
      <c r="N20" s="230">
        <v>0</v>
      </c>
      <c r="O20" s="230">
        <f>ROUND(E20*N20,2)</f>
        <v>0</v>
      </c>
      <c r="P20" s="230">
        <v>0</v>
      </c>
      <c r="Q20" s="230">
        <f>ROUND(E20*P20,2)</f>
        <v>0</v>
      </c>
      <c r="R20" s="231"/>
      <c r="S20" s="231" t="s">
        <v>259</v>
      </c>
      <c r="T20" s="231" t="s">
        <v>260</v>
      </c>
      <c r="U20" s="231">
        <v>0</v>
      </c>
      <c r="V20" s="231">
        <f>ROUND(E20*U20,2)</f>
        <v>0</v>
      </c>
      <c r="W20" s="231"/>
      <c r="X20" s="231" t="s">
        <v>261</v>
      </c>
      <c r="Y20" s="231" t="s">
        <v>262</v>
      </c>
      <c r="Z20" s="210"/>
      <c r="AA20" s="210"/>
      <c r="AB20" s="210"/>
      <c r="AC20" s="210"/>
      <c r="AD20" s="210"/>
      <c r="AE20" s="210"/>
      <c r="AF20" s="210"/>
      <c r="AG20" s="210" t="s">
        <v>263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x14ac:dyDescent="0.2">
      <c r="A21" s="237" t="s">
        <v>254</v>
      </c>
      <c r="B21" s="238" t="s">
        <v>168</v>
      </c>
      <c r="C21" s="256" t="s">
        <v>169</v>
      </c>
      <c r="D21" s="239"/>
      <c r="E21" s="240"/>
      <c r="F21" s="241"/>
      <c r="G21" s="242">
        <f>SUMIF(AG22:AG69,"&lt;&gt;NOR",G22:G69)</f>
        <v>0</v>
      </c>
      <c r="H21" s="236"/>
      <c r="I21" s="236">
        <f>SUM(I22:I69)</f>
        <v>0</v>
      </c>
      <c r="J21" s="236"/>
      <c r="K21" s="236">
        <f>SUM(K22:K69)</f>
        <v>0</v>
      </c>
      <c r="L21" s="236"/>
      <c r="M21" s="236">
        <f>SUM(M22:M69)</f>
        <v>0</v>
      </c>
      <c r="N21" s="235"/>
      <c r="O21" s="235">
        <f>SUM(O22:O69)</f>
        <v>0.38</v>
      </c>
      <c r="P21" s="235"/>
      <c r="Q21" s="235">
        <f>SUM(Q22:Q69)</f>
        <v>81.569999999999979</v>
      </c>
      <c r="R21" s="236"/>
      <c r="S21" s="236"/>
      <c r="T21" s="236"/>
      <c r="U21" s="236"/>
      <c r="V21" s="236">
        <f>SUM(V22:V69)</f>
        <v>255.68</v>
      </c>
      <c r="W21" s="236"/>
      <c r="X21" s="236"/>
      <c r="Y21" s="236"/>
      <c r="AG21" t="s">
        <v>255</v>
      </c>
    </row>
    <row r="22" spans="1:60" outlineLevel="1" x14ac:dyDescent="0.2">
      <c r="A22" s="244">
        <v>7</v>
      </c>
      <c r="B22" s="245" t="s">
        <v>445</v>
      </c>
      <c r="C22" s="257" t="s">
        <v>446</v>
      </c>
      <c r="D22" s="246" t="s">
        <v>258</v>
      </c>
      <c r="E22" s="247">
        <v>4.1624999999999996</v>
      </c>
      <c r="F22" s="248"/>
      <c r="G22" s="249">
        <f>ROUND(E22*F22,2)</f>
        <v>0</v>
      </c>
      <c r="H22" s="232"/>
      <c r="I22" s="231">
        <f>ROUND(E22*H22,2)</f>
        <v>0</v>
      </c>
      <c r="J22" s="232"/>
      <c r="K22" s="231">
        <f>ROUND(E22*J22,2)</f>
        <v>0</v>
      </c>
      <c r="L22" s="231">
        <v>21</v>
      </c>
      <c r="M22" s="231">
        <f>G22*(1+L22/100)</f>
        <v>0</v>
      </c>
      <c r="N22" s="230">
        <v>1.1199999999999999E-3</v>
      </c>
      <c r="O22" s="230">
        <f>ROUND(E22*N22,2)</f>
        <v>0</v>
      </c>
      <c r="P22" s="230">
        <v>2.5</v>
      </c>
      <c r="Q22" s="230">
        <f>ROUND(E22*P22,2)</f>
        <v>10.41</v>
      </c>
      <c r="R22" s="231"/>
      <c r="S22" s="231" t="s">
        <v>259</v>
      </c>
      <c r="T22" s="231" t="s">
        <v>260</v>
      </c>
      <c r="U22" s="231">
        <v>1.756</v>
      </c>
      <c r="V22" s="231">
        <f>ROUND(E22*U22,2)</f>
        <v>7.31</v>
      </c>
      <c r="W22" s="231"/>
      <c r="X22" s="231" t="s">
        <v>261</v>
      </c>
      <c r="Y22" s="231" t="s">
        <v>262</v>
      </c>
      <c r="Z22" s="210"/>
      <c r="AA22" s="210"/>
      <c r="AB22" s="210"/>
      <c r="AC22" s="210"/>
      <c r="AD22" s="210"/>
      <c r="AE22" s="210"/>
      <c r="AF22" s="210"/>
      <c r="AG22" s="210" t="s">
        <v>263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2" x14ac:dyDescent="0.2">
      <c r="A23" s="227"/>
      <c r="B23" s="228"/>
      <c r="C23" s="258" t="s">
        <v>447</v>
      </c>
      <c r="D23" s="233"/>
      <c r="E23" s="234">
        <v>4.1624999999999996</v>
      </c>
      <c r="F23" s="231"/>
      <c r="G23" s="231"/>
      <c r="H23" s="231"/>
      <c r="I23" s="231"/>
      <c r="J23" s="231"/>
      <c r="K23" s="231"/>
      <c r="L23" s="231"/>
      <c r="M23" s="231"/>
      <c r="N23" s="230"/>
      <c r="O23" s="230"/>
      <c r="P23" s="230"/>
      <c r="Q23" s="230"/>
      <c r="R23" s="231"/>
      <c r="S23" s="231"/>
      <c r="T23" s="231"/>
      <c r="U23" s="231"/>
      <c r="V23" s="231"/>
      <c r="W23" s="231"/>
      <c r="X23" s="231"/>
      <c r="Y23" s="231"/>
      <c r="Z23" s="210"/>
      <c r="AA23" s="210"/>
      <c r="AB23" s="210"/>
      <c r="AC23" s="210"/>
      <c r="AD23" s="210"/>
      <c r="AE23" s="210"/>
      <c r="AF23" s="210"/>
      <c r="AG23" s="210" t="s">
        <v>265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3" x14ac:dyDescent="0.2">
      <c r="A24" s="227"/>
      <c r="B24" s="228"/>
      <c r="C24" s="258" t="s">
        <v>448</v>
      </c>
      <c r="D24" s="233"/>
      <c r="E24" s="234"/>
      <c r="F24" s="231"/>
      <c r="G24" s="231"/>
      <c r="H24" s="231"/>
      <c r="I24" s="231"/>
      <c r="J24" s="231"/>
      <c r="K24" s="231"/>
      <c r="L24" s="231"/>
      <c r="M24" s="231"/>
      <c r="N24" s="230"/>
      <c r="O24" s="230"/>
      <c r="P24" s="230"/>
      <c r="Q24" s="230"/>
      <c r="R24" s="231"/>
      <c r="S24" s="231"/>
      <c r="T24" s="231"/>
      <c r="U24" s="231"/>
      <c r="V24" s="231"/>
      <c r="W24" s="231"/>
      <c r="X24" s="231"/>
      <c r="Y24" s="231"/>
      <c r="Z24" s="210"/>
      <c r="AA24" s="210"/>
      <c r="AB24" s="210"/>
      <c r="AC24" s="210"/>
      <c r="AD24" s="210"/>
      <c r="AE24" s="210"/>
      <c r="AF24" s="210"/>
      <c r="AG24" s="210" t="s">
        <v>265</v>
      </c>
      <c r="AH24" s="210">
        <v>0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44">
        <v>8</v>
      </c>
      <c r="B25" s="245" t="s">
        <v>449</v>
      </c>
      <c r="C25" s="257" t="s">
        <v>450</v>
      </c>
      <c r="D25" s="246" t="s">
        <v>334</v>
      </c>
      <c r="E25" s="247">
        <v>11</v>
      </c>
      <c r="F25" s="248"/>
      <c r="G25" s="249">
        <f>ROUND(E25*F25,2)</f>
        <v>0</v>
      </c>
      <c r="H25" s="232"/>
      <c r="I25" s="231">
        <f>ROUND(E25*H25,2)</f>
        <v>0</v>
      </c>
      <c r="J25" s="232"/>
      <c r="K25" s="231">
        <f>ROUND(E25*J25,2)</f>
        <v>0</v>
      </c>
      <c r="L25" s="231">
        <v>21</v>
      </c>
      <c r="M25" s="231">
        <f>G25*(1+L25/100)</f>
        <v>0</v>
      </c>
      <c r="N25" s="230">
        <v>0</v>
      </c>
      <c r="O25" s="230">
        <f>ROUND(E25*N25,2)</f>
        <v>0</v>
      </c>
      <c r="P25" s="230">
        <v>7.0000000000000007E-2</v>
      </c>
      <c r="Q25" s="230">
        <f>ROUND(E25*P25,2)</f>
        <v>0.77</v>
      </c>
      <c r="R25" s="231"/>
      <c r="S25" s="231" t="s">
        <v>259</v>
      </c>
      <c r="T25" s="231" t="s">
        <v>260</v>
      </c>
      <c r="U25" s="231">
        <v>0.64</v>
      </c>
      <c r="V25" s="231">
        <f>ROUND(E25*U25,2)</f>
        <v>7.04</v>
      </c>
      <c r="W25" s="231"/>
      <c r="X25" s="231" t="s">
        <v>261</v>
      </c>
      <c r="Y25" s="231" t="s">
        <v>262</v>
      </c>
      <c r="Z25" s="210"/>
      <c r="AA25" s="210"/>
      <c r="AB25" s="210"/>
      <c r="AC25" s="210"/>
      <c r="AD25" s="210"/>
      <c r="AE25" s="210"/>
      <c r="AF25" s="210"/>
      <c r="AG25" s="210" t="s">
        <v>263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2" x14ac:dyDescent="0.2">
      <c r="A26" s="227"/>
      <c r="B26" s="228"/>
      <c r="C26" s="258" t="s">
        <v>451</v>
      </c>
      <c r="D26" s="233"/>
      <c r="E26" s="234">
        <v>11</v>
      </c>
      <c r="F26" s="231"/>
      <c r="G26" s="231"/>
      <c r="H26" s="231"/>
      <c r="I26" s="231"/>
      <c r="J26" s="231"/>
      <c r="K26" s="231"/>
      <c r="L26" s="231"/>
      <c r="M26" s="231"/>
      <c r="N26" s="230"/>
      <c r="O26" s="230"/>
      <c r="P26" s="230"/>
      <c r="Q26" s="230"/>
      <c r="R26" s="231"/>
      <c r="S26" s="231"/>
      <c r="T26" s="231"/>
      <c r="U26" s="231"/>
      <c r="V26" s="231"/>
      <c r="W26" s="231"/>
      <c r="X26" s="231"/>
      <c r="Y26" s="231"/>
      <c r="Z26" s="210"/>
      <c r="AA26" s="210"/>
      <c r="AB26" s="210"/>
      <c r="AC26" s="210"/>
      <c r="AD26" s="210"/>
      <c r="AE26" s="210"/>
      <c r="AF26" s="210"/>
      <c r="AG26" s="210" t="s">
        <v>265</v>
      </c>
      <c r="AH26" s="210">
        <v>0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3" x14ac:dyDescent="0.2">
      <c r="A27" s="227"/>
      <c r="B27" s="228"/>
      <c r="C27" s="258" t="s">
        <v>448</v>
      </c>
      <c r="D27" s="233"/>
      <c r="E27" s="234"/>
      <c r="F27" s="231"/>
      <c r="G27" s="231"/>
      <c r="H27" s="231"/>
      <c r="I27" s="231"/>
      <c r="J27" s="231"/>
      <c r="K27" s="231"/>
      <c r="L27" s="231"/>
      <c r="M27" s="231"/>
      <c r="N27" s="230"/>
      <c r="O27" s="230"/>
      <c r="P27" s="230"/>
      <c r="Q27" s="230"/>
      <c r="R27" s="231"/>
      <c r="S27" s="231"/>
      <c r="T27" s="231"/>
      <c r="U27" s="231"/>
      <c r="V27" s="231"/>
      <c r="W27" s="231"/>
      <c r="X27" s="231"/>
      <c r="Y27" s="231"/>
      <c r="Z27" s="210"/>
      <c r="AA27" s="210"/>
      <c r="AB27" s="210"/>
      <c r="AC27" s="210"/>
      <c r="AD27" s="210"/>
      <c r="AE27" s="210"/>
      <c r="AF27" s="210"/>
      <c r="AG27" s="210" t="s">
        <v>265</v>
      </c>
      <c r="AH27" s="210">
        <v>0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ht="22.5" outlineLevel="1" x14ac:dyDescent="0.2">
      <c r="A28" s="244">
        <v>9</v>
      </c>
      <c r="B28" s="245" t="s">
        <v>452</v>
      </c>
      <c r="C28" s="257" t="s">
        <v>453</v>
      </c>
      <c r="D28" s="246" t="s">
        <v>258</v>
      </c>
      <c r="E28" s="247">
        <v>0.17249999999999999</v>
      </c>
      <c r="F28" s="248"/>
      <c r="G28" s="249">
        <f>ROUND(E28*F28,2)</f>
        <v>0</v>
      </c>
      <c r="H28" s="232"/>
      <c r="I28" s="231">
        <f>ROUND(E28*H28,2)</f>
        <v>0</v>
      </c>
      <c r="J28" s="232"/>
      <c r="K28" s="231">
        <f>ROUND(E28*J28,2)</f>
        <v>0</v>
      </c>
      <c r="L28" s="231">
        <v>21</v>
      </c>
      <c r="M28" s="231">
        <f>G28*(1+L28/100)</f>
        <v>0</v>
      </c>
      <c r="N28" s="230">
        <v>0</v>
      </c>
      <c r="O28" s="230">
        <f>ROUND(E28*N28,2)</f>
        <v>0</v>
      </c>
      <c r="P28" s="230">
        <v>2.2000000000000002</v>
      </c>
      <c r="Q28" s="230">
        <f>ROUND(E28*P28,2)</f>
        <v>0.38</v>
      </c>
      <c r="R28" s="231"/>
      <c r="S28" s="231" t="s">
        <v>259</v>
      </c>
      <c r="T28" s="231" t="s">
        <v>260</v>
      </c>
      <c r="U28" s="231">
        <v>9.2100000000000009</v>
      </c>
      <c r="V28" s="231">
        <f>ROUND(E28*U28,2)</f>
        <v>1.59</v>
      </c>
      <c r="W28" s="231"/>
      <c r="X28" s="231" t="s">
        <v>261</v>
      </c>
      <c r="Y28" s="231" t="s">
        <v>262</v>
      </c>
      <c r="Z28" s="210"/>
      <c r="AA28" s="210"/>
      <c r="AB28" s="210"/>
      <c r="AC28" s="210"/>
      <c r="AD28" s="210"/>
      <c r="AE28" s="210"/>
      <c r="AF28" s="210"/>
      <c r="AG28" s="210" t="s">
        <v>263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2" x14ac:dyDescent="0.2">
      <c r="A29" s="227"/>
      <c r="B29" s="228"/>
      <c r="C29" s="258" t="s">
        <v>454</v>
      </c>
      <c r="D29" s="233"/>
      <c r="E29" s="234">
        <v>0.17249999999999999</v>
      </c>
      <c r="F29" s="231"/>
      <c r="G29" s="231"/>
      <c r="H29" s="231"/>
      <c r="I29" s="231"/>
      <c r="J29" s="231"/>
      <c r="K29" s="231"/>
      <c r="L29" s="231"/>
      <c r="M29" s="231"/>
      <c r="N29" s="230"/>
      <c r="O29" s="230"/>
      <c r="P29" s="230"/>
      <c r="Q29" s="230"/>
      <c r="R29" s="231"/>
      <c r="S29" s="231"/>
      <c r="T29" s="231"/>
      <c r="U29" s="231"/>
      <c r="V29" s="231"/>
      <c r="W29" s="231"/>
      <c r="X29" s="231"/>
      <c r="Y29" s="231"/>
      <c r="Z29" s="210"/>
      <c r="AA29" s="210"/>
      <c r="AB29" s="210"/>
      <c r="AC29" s="210"/>
      <c r="AD29" s="210"/>
      <c r="AE29" s="210"/>
      <c r="AF29" s="210"/>
      <c r="AG29" s="210" t="s">
        <v>265</v>
      </c>
      <c r="AH29" s="210">
        <v>0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3" x14ac:dyDescent="0.2">
      <c r="A30" s="227"/>
      <c r="B30" s="228"/>
      <c r="C30" s="258" t="s">
        <v>448</v>
      </c>
      <c r="D30" s="233"/>
      <c r="E30" s="234"/>
      <c r="F30" s="231"/>
      <c r="G30" s="231"/>
      <c r="H30" s="231"/>
      <c r="I30" s="231"/>
      <c r="J30" s="231"/>
      <c r="K30" s="231"/>
      <c r="L30" s="231"/>
      <c r="M30" s="231"/>
      <c r="N30" s="230"/>
      <c r="O30" s="230"/>
      <c r="P30" s="230"/>
      <c r="Q30" s="230"/>
      <c r="R30" s="231"/>
      <c r="S30" s="231"/>
      <c r="T30" s="231"/>
      <c r="U30" s="231"/>
      <c r="V30" s="231"/>
      <c r="W30" s="231"/>
      <c r="X30" s="231"/>
      <c r="Y30" s="231"/>
      <c r="Z30" s="210"/>
      <c r="AA30" s="210"/>
      <c r="AB30" s="210"/>
      <c r="AC30" s="210"/>
      <c r="AD30" s="210"/>
      <c r="AE30" s="210"/>
      <c r="AF30" s="210"/>
      <c r="AG30" s="210" t="s">
        <v>265</v>
      </c>
      <c r="AH30" s="210">
        <v>0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44">
        <v>10</v>
      </c>
      <c r="B31" s="245" t="s">
        <v>455</v>
      </c>
      <c r="C31" s="257" t="s">
        <v>456</v>
      </c>
      <c r="D31" s="246" t="s">
        <v>303</v>
      </c>
      <c r="E31" s="247">
        <v>15.02125</v>
      </c>
      <c r="F31" s="248"/>
      <c r="G31" s="249">
        <f>ROUND(E31*F31,2)</f>
        <v>0</v>
      </c>
      <c r="H31" s="232"/>
      <c r="I31" s="231">
        <f>ROUND(E31*H31,2)</f>
        <v>0</v>
      </c>
      <c r="J31" s="232"/>
      <c r="K31" s="231">
        <f>ROUND(E31*J31,2)</f>
        <v>0</v>
      </c>
      <c r="L31" s="231">
        <v>21</v>
      </c>
      <c r="M31" s="231">
        <f>G31*(1+L31/100)</f>
        <v>0</v>
      </c>
      <c r="N31" s="230">
        <v>3.6000000000000002E-4</v>
      </c>
      <c r="O31" s="230">
        <f>ROUND(E31*N31,2)</f>
        <v>0.01</v>
      </c>
      <c r="P31" s="230">
        <v>0.27900000000000003</v>
      </c>
      <c r="Q31" s="230">
        <f>ROUND(E31*P31,2)</f>
        <v>4.1900000000000004</v>
      </c>
      <c r="R31" s="231"/>
      <c r="S31" s="231" t="s">
        <v>259</v>
      </c>
      <c r="T31" s="231" t="s">
        <v>260</v>
      </c>
      <c r="U31" s="231">
        <v>0.33</v>
      </c>
      <c r="V31" s="231">
        <f>ROUND(E31*U31,2)</f>
        <v>4.96</v>
      </c>
      <c r="W31" s="231"/>
      <c r="X31" s="231" t="s">
        <v>261</v>
      </c>
      <c r="Y31" s="231" t="s">
        <v>262</v>
      </c>
      <c r="Z31" s="210"/>
      <c r="AA31" s="210"/>
      <c r="AB31" s="210"/>
      <c r="AC31" s="210"/>
      <c r="AD31" s="210"/>
      <c r="AE31" s="210"/>
      <c r="AF31" s="210"/>
      <c r="AG31" s="210" t="s">
        <v>263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2" x14ac:dyDescent="0.2">
      <c r="A32" s="227"/>
      <c r="B32" s="228"/>
      <c r="C32" s="258" t="s">
        <v>457</v>
      </c>
      <c r="D32" s="233"/>
      <c r="E32" s="234">
        <v>15.02125</v>
      </c>
      <c r="F32" s="231"/>
      <c r="G32" s="231"/>
      <c r="H32" s="231"/>
      <c r="I32" s="231"/>
      <c r="J32" s="231"/>
      <c r="K32" s="231"/>
      <c r="L32" s="231"/>
      <c r="M32" s="231"/>
      <c r="N32" s="230"/>
      <c r="O32" s="230"/>
      <c r="P32" s="230"/>
      <c r="Q32" s="230"/>
      <c r="R32" s="231"/>
      <c r="S32" s="231"/>
      <c r="T32" s="231"/>
      <c r="U32" s="231"/>
      <c r="V32" s="231"/>
      <c r="W32" s="231"/>
      <c r="X32" s="231"/>
      <c r="Y32" s="231"/>
      <c r="Z32" s="210"/>
      <c r="AA32" s="210"/>
      <c r="AB32" s="210"/>
      <c r="AC32" s="210"/>
      <c r="AD32" s="210"/>
      <c r="AE32" s="210"/>
      <c r="AF32" s="210"/>
      <c r="AG32" s="210" t="s">
        <v>265</v>
      </c>
      <c r="AH32" s="210">
        <v>0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44">
        <v>11</v>
      </c>
      <c r="B33" s="245" t="s">
        <v>458</v>
      </c>
      <c r="C33" s="257" t="s">
        <v>459</v>
      </c>
      <c r="D33" s="246" t="s">
        <v>334</v>
      </c>
      <c r="E33" s="247">
        <v>4</v>
      </c>
      <c r="F33" s="248"/>
      <c r="G33" s="249">
        <f>ROUND(E33*F33,2)</f>
        <v>0</v>
      </c>
      <c r="H33" s="232"/>
      <c r="I33" s="231">
        <f>ROUND(E33*H33,2)</f>
        <v>0</v>
      </c>
      <c r="J33" s="232"/>
      <c r="K33" s="231">
        <f>ROUND(E33*J33,2)</f>
        <v>0</v>
      </c>
      <c r="L33" s="231">
        <v>21</v>
      </c>
      <c r="M33" s="231">
        <f>G33*(1+L33/100)</f>
        <v>0</v>
      </c>
      <c r="N33" s="230">
        <v>1.805E-2</v>
      </c>
      <c r="O33" s="230">
        <f>ROUND(E33*N33,2)</f>
        <v>7.0000000000000007E-2</v>
      </c>
      <c r="P33" s="230">
        <v>0</v>
      </c>
      <c r="Q33" s="230">
        <f>ROUND(E33*P33,2)</f>
        <v>0</v>
      </c>
      <c r="R33" s="231"/>
      <c r="S33" s="231" t="s">
        <v>259</v>
      </c>
      <c r="T33" s="231" t="s">
        <v>260</v>
      </c>
      <c r="U33" s="231">
        <v>0.59199999999999997</v>
      </c>
      <c r="V33" s="231">
        <f>ROUND(E33*U33,2)</f>
        <v>2.37</v>
      </c>
      <c r="W33" s="231"/>
      <c r="X33" s="231" t="s">
        <v>261</v>
      </c>
      <c r="Y33" s="231" t="s">
        <v>262</v>
      </c>
      <c r="Z33" s="210"/>
      <c r="AA33" s="210"/>
      <c r="AB33" s="210"/>
      <c r="AC33" s="210"/>
      <c r="AD33" s="210"/>
      <c r="AE33" s="210"/>
      <c r="AF33" s="210"/>
      <c r="AG33" s="210" t="s">
        <v>263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2" x14ac:dyDescent="0.2">
      <c r="A34" s="227"/>
      <c r="B34" s="228"/>
      <c r="C34" s="258" t="s">
        <v>460</v>
      </c>
      <c r="D34" s="233"/>
      <c r="E34" s="234">
        <v>4</v>
      </c>
      <c r="F34" s="231"/>
      <c r="G34" s="231"/>
      <c r="H34" s="231"/>
      <c r="I34" s="231"/>
      <c r="J34" s="231"/>
      <c r="K34" s="231"/>
      <c r="L34" s="231"/>
      <c r="M34" s="231"/>
      <c r="N34" s="230"/>
      <c r="O34" s="230"/>
      <c r="P34" s="230"/>
      <c r="Q34" s="230"/>
      <c r="R34" s="231"/>
      <c r="S34" s="231"/>
      <c r="T34" s="231"/>
      <c r="U34" s="231"/>
      <c r="V34" s="231"/>
      <c r="W34" s="231"/>
      <c r="X34" s="231"/>
      <c r="Y34" s="231"/>
      <c r="Z34" s="210"/>
      <c r="AA34" s="210"/>
      <c r="AB34" s="210"/>
      <c r="AC34" s="210"/>
      <c r="AD34" s="210"/>
      <c r="AE34" s="210"/>
      <c r="AF34" s="210"/>
      <c r="AG34" s="210" t="s">
        <v>265</v>
      </c>
      <c r="AH34" s="210">
        <v>0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ht="22.5" outlineLevel="1" x14ac:dyDescent="0.2">
      <c r="A35" s="244">
        <v>12</v>
      </c>
      <c r="B35" s="245" t="s">
        <v>461</v>
      </c>
      <c r="C35" s="257" t="s">
        <v>462</v>
      </c>
      <c r="D35" s="246" t="s">
        <v>303</v>
      </c>
      <c r="E35" s="247">
        <v>4.0999999999999996</v>
      </c>
      <c r="F35" s="248"/>
      <c r="G35" s="249">
        <f>ROUND(E35*F35,2)</f>
        <v>0</v>
      </c>
      <c r="H35" s="232"/>
      <c r="I35" s="231">
        <f>ROUND(E35*H35,2)</f>
        <v>0</v>
      </c>
      <c r="J35" s="232"/>
      <c r="K35" s="231">
        <f>ROUND(E35*J35,2)</f>
        <v>0</v>
      </c>
      <c r="L35" s="231">
        <v>21</v>
      </c>
      <c r="M35" s="231">
        <f>G35*(1+L35/100)</f>
        <v>0</v>
      </c>
      <c r="N35" s="230">
        <v>0</v>
      </c>
      <c r="O35" s="230">
        <f>ROUND(E35*N35,2)</f>
        <v>0</v>
      </c>
      <c r="P35" s="230">
        <v>0.36</v>
      </c>
      <c r="Q35" s="230">
        <f>ROUND(E35*P35,2)</f>
        <v>1.48</v>
      </c>
      <c r="R35" s="231"/>
      <c r="S35" s="231" t="s">
        <v>259</v>
      </c>
      <c r="T35" s="231" t="s">
        <v>260</v>
      </c>
      <c r="U35" s="231">
        <v>3.33</v>
      </c>
      <c r="V35" s="231">
        <f>ROUND(E35*U35,2)</f>
        <v>13.65</v>
      </c>
      <c r="W35" s="231"/>
      <c r="X35" s="231" t="s">
        <v>261</v>
      </c>
      <c r="Y35" s="231" t="s">
        <v>262</v>
      </c>
      <c r="Z35" s="210"/>
      <c r="AA35" s="210"/>
      <c r="AB35" s="210"/>
      <c r="AC35" s="210"/>
      <c r="AD35" s="210"/>
      <c r="AE35" s="210"/>
      <c r="AF35" s="210"/>
      <c r="AG35" s="210" t="s">
        <v>263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2" x14ac:dyDescent="0.2">
      <c r="A36" s="227"/>
      <c r="B36" s="228"/>
      <c r="C36" s="258" t="s">
        <v>463</v>
      </c>
      <c r="D36" s="233"/>
      <c r="E36" s="234">
        <v>4.0999999999999996</v>
      </c>
      <c r="F36" s="231"/>
      <c r="G36" s="231"/>
      <c r="H36" s="231"/>
      <c r="I36" s="231"/>
      <c r="J36" s="231"/>
      <c r="K36" s="231"/>
      <c r="L36" s="231"/>
      <c r="M36" s="231"/>
      <c r="N36" s="230"/>
      <c r="O36" s="230"/>
      <c r="P36" s="230"/>
      <c r="Q36" s="230"/>
      <c r="R36" s="231"/>
      <c r="S36" s="231"/>
      <c r="T36" s="231"/>
      <c r="U36" s="231"/>
      <c r="V36" s="231"/>
      <c r="W36" s="231"/>
      <c r="X36" s="231"/>
      <c r="Y36" s="231"/>
      <c r="Z36" s="210"/>
      <c r="AA36" s="210"/>
      <c r="AB36" s="210"/>
      <c r="AC36" s="210"/>
      <c r="AD36" s="210"/>
      <c r="AE36" s="210"/>
      <c r="AF36" s="210"/>
      <c r="AG36" s="210" t="s">
        <v>265</v>
      </c>
      <c r="AH36" s="210">
        <v>0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44">
        <v>13</v>
      </c>
      <c r="B37" s="245" t="s">
        <v>464</v>
      </c>
      <c r="C37" s="257" t="s">
        <v>465</v>
      </c>
      <c r="D37" s="246" t="s">
        <v>334</v>
      </c>
      <c r="E37" s="247">
        <v>4.0999999999999996</v>
      </c>
      <c r="F37" s="248"/>
      <c r="G37" s="249">
        <f>ROUND(E37*F37,2)</f>
        <v>0</v>
      </c>
      <c r="H37" s="232"/>
      <c r="I37" s="231">
        <f>ROUND(E37*H37,2)</f>
        <v>0</v>
      </c>
      <c r="J37" s="232"/>
      <c r="K37" s="231">
        <f>ROUND(E37*J37,2)</f>
        <v>0</v>
      </c>
      <c r="L37" s="231">
        <v>21</v>
      </c>
      <c r="M37" s="231">
        <f>G37*(1+L37/100)</f>
        <v>0</v>
      </c>
      <c r="N37" s="230">
        <v>0</v>
      </c>
      <c r="O37" s="230">
        <f>ROUND(E37*N37,2)</f>
        <v>0</v>
      </c>
      <c r="P37" s="230">
        <v>3.6999999999999998E-2</v>
      </c>
      <c r="Q37" s="230">
        <f>ROUND(E37*P37,2)</f>
        <v>0.15</v>
      </c>
      <c r="R37" s="231"/>
      <c r="S37" s="231" t="s">
        <v>259</v>
      </c>
      <c r="T37" s="231" t="s">
        <v>260</v>
      </c>
      <c r="U37" s="231">
        <v>0.55000000000000004</v>
      </c>
      <c r="V37" s="231">
        <f>ROUND(E37*U37,2)</f>
        <v>2.2599999999999998</v>
      </c>
      <c r="W37" s="231"/>
      <c r="X37" s="231" t="s">
        <v>261</v>
      </c>
      <c r="Y37" s="231" t="s">
        <v>262</v>
      </c>
      <c r="Z37" s="210"/>
      <c r="AA37" s="210"/>
      <c r="AB37" s="210"/>
      <c r="AC37" s="210"/>
      <c r="AD37" s="210"/>
      <c r="AE37" s="210"/>
      <c r="AF37" s="210"/>
      <c r="AG37" s="210" t="s">
        <v>263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2" x14ac:dyDescent="0.2">
      <c r="A38" s="227"/>
      <c r="B38" s="228"/>
      <c r="C38" s="258" t="s">
        <v>466</v>
      </c>
      <c r="D38" s="233"/>
      <c r="E38" s="234">
        <v>4.0999999999999996</v>
      </c>
      <c r="F38" s="231"/>
      <c r="G38" s="231"/>
      <c r="H38" s="231"/>
      <c r="I38" s="231"/>
      <c r="J38" s="231"/>
      <c r="K38" s="231"/>
      <c r="L38" s="231"/>
      <c r="M38" s="231"/>
      <c r="N38" s="230"/>
      <c r="O38" s="230"/>
      <c r="P38" s="230"/>
      <c r="Q38" s="230"/>
      <c r="R38" s="231"/>
      <c r="S38" s="231"/>
      <c r="T38" s="231"/>
      <c r="U38" s="231"/>
      <c r="V38" s="231"/>
      <c r="W38" s="231"/>
      <c r="X38" s="231"/>
      <c r="Y38" s="231"/>
      <c r="Z38" s="210"/>
      <c r="AA38" s="210"/>
      <c r="AB38" s="210"/>
      <c r="AC38" s="210"/>
      <c r="AD38" s="210"/>
      <c r="AE38" s="210"/>
      <c r="AF38" s="210"/>
      <c r="AG38" s="210" t="s">
        <v>265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44">
        <v>14</v>
      </c>
      <c r="B39" s="245" t="s">
        <v>276</v>
      </c>
      <c r="C39" s="257" t="s">
        <v>277</v>
      </c>
      <c r="D39" s="246" t="s">
        <v>258</v>
      </c>
      <c r="E39" s="247">
        <v>9.6966800000000006</v>
      </c>
      <c r="F39" s="248"/>
      <c r="G39" s="249">
        <f>ROUND(E39*F39,2)</f>
        <v>0</v>
      </c>
      <c r="H39" s="232"/>
      <c r="I39" s="231">
        <f>ROUND(E39*H39,2)</f>
        <v>0</v>
      </c>
      <c r="J39" s="232"/>
      <c r="K39" s="231">
        <f>ROUND(E39*J39,2)</f>
        <v>0</v>
      </c>
      <c r="L39" s="231">
        <v>21</v>
      </c>
      <c r="M39" s="231">
        <f>G39*(1+L39/100)</f>
        <v>0</v>
      </c>
      <c r="N39" s="230">
        <v>1.2800000000000001E-3</v>
      </c>
      <c r="O39" s="230">
        <f>ROUND(E39*N39,2)</f>
        <v>0.01</v>
      </c>
      <c r="P39" s="230">
        <v>1.8</v>
      </c>
      <c r="Q39" s="230">
        <f>ROUND(E39*P39,2)</f>
        <v>17.45</v>
      </c>
      <c r="R39" s="231"/>
      <c r="S39" s="231" t="s">
        <v>259</v>
      </c>
      <c r="T39" s="231" t="s">
        <v>260</v>
      </c>
      <c r="U39" s="231">
        <v>1.52</v>
      </c>
      <c r="V39" s="231">
        <f>ROUND(E39*U39,2)</f>
        <v>14.74</v>
      </c>
      <c r="W39" s="231"/>
      <c r="X39" s="231" t="s">
        <v>261</v>
      </c>
      <c r="Y39" s="231" t="s">
        <v>262</v>
      </c>
      <c r="Z39" s="210"/>
      <c r="AA39" s="210"/>
      <c r="AB39" s="210"/>
      <c r="AC39" s="210"/>
      <c r="AD39" s="210"/>
      <c r="AE39" s="210"/>
      <c r="AF39" s="210"/>
      <c r="AG39" s="210" t="s">
        <v>263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2" x14ac:dyDescent="0.2">
      <c r="A40" s="227"/>
      <c r="B40" s="228"/>
      <c r="C40" s="258" t="s">
        <v>467</v>
      </c>
      <c r="D40" s="233"/>
      <c r="E40" s="234"/>
      <c r="F40" s="231"/>
      <c r="G40" s="231"/>
      <c r="H40" s="231"/>
      <c r="I40" s="231"/>
      <c r="J40" s="231"/>
      <c r="K40" s="231"/>
      <c r="L40" s="231"/>
      <c r="M40" s="231"/>
      <c r="N40" s="230"/>
      <c r="O40" s="230"/>
      <c r="P40" s="230"/>
      <c r="Q40" s="230"/>
      <c r="R40" s="231"/>
      <c r="S40" s="231"/>
      <c r="T40" s="231"/>
      <c r="U40" s="231"/>
      <c r="V40" s="231"/>
      <c r="W40" s="231"/>
      <c r="X40" s="231"/>
      <c r="Y40" s="231"/>
      <c r="Z40" s="210"/>
      <c r="AA40" s="210"/>
      <c r="AB40" s="210"/>
      <c r="AC40" s="210"/>
      <c r="AD40" s="210"/>
      <c r="AE40" s="210"/>
      <c r="AF40" s="210"/>
      <c r="AG40" s="210" t="s">
        <v>265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3" x14ac:dyDescent="0.2">
      <c r="A41" s="227"/>
      <c r="B41" s="228"/>
      <c r="C41" s="258" t="s">
        <v>468</v>
      </c>
      <c r="D41" s="233"/>
      <c r="E41" s="234">
        <v>0.85099999999999998</v>
      </c>
      <c r="F41" s="231"/>
      <c r="G41" s="231"/>
      <c r="H41" s="231"/>
      <c r="I41" s="231"/>
      <c r="J41" s="231"/>
      <c r="K41" s="231"/>
      <c r="L41" s="231"/>
      <c r="M41" s="231"/>
      <c r="N41" s="230"/>
      <c r="O41" s="230"/>
      <c r="P41" s="230"/>
      <c r="Q41" s="230"/>
      <c r="R41" s="231"/>
      <c r="S41" s="231"/>
      <c r="T41" s="231"/>
      <c r="U41" s="231"/>
      <c r="V41" s="231"/>
      <c r="W41" s="231"/>
      <c r="X41" s="231"/>
      <c r="Y41" s="231"/>
      <c r="Z41" s="210"/>
      <c r="AA41" s="210"/>
      <c r="AB41" s="210"/>
      <c r="AC41" s="210"/>
      <c r="AD41" s="210"/>
      <c r="AE41" s="210"/>
      <c r="AF41" s="210"/>
      <c r="AG41" s="210" t="s">
        <v>265</v>
      </c>
      <c r="AH41" s="210">
        <v>0</v>
      </c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3" x14ac:dyDescent="0.2">
      <c r="A42" s="227"/>
      <c r="B42" s="228"/>
      <c r="C42" s="258" t="s">
        <v>469</v>
      </c>
      <c r="D42" s="233"/>
      <c r="E42" s="234">
        <v>0.37</v>
      </c>
      <c r="F42" s="231"/>
      <c r="G42" s="231"/>
      <c r="H42" s="231"/>
      <c r="I42" s="231"/>
      <c r="J42" s="231"/>
      <c r="K42" s="231"/>
      <c r="L42" s="231"/>
      <c r="M42" s="231"/>
      <c r="N42" s="230"/>
      <c r="O42" s="230"/>
      <c r="P42" s="230"/>
      <c r="Q42" s="230"/>
      <c r="R42" s="231"/>
      <c r="S42" s="231"/>
      <c r="T42" s="231"/>
      <c r="U42" s="231"/>
      <c r="V42" s="231"/>
      <c r="W42" s="231"/>
      <c r="X42" s="231"/>
      <c r="Y42" s="231"/>
      <c r="Z42" s="210"/>
      <c r="AA42" s="210"/>
      <c r="AB42" s="210"/>
      <c r="AC42" s="210"/>
      <c r="AD42" s="210"/>
      <c r="AE42" s="210"/>
      <c r="AF42" s="210"/>
      <c r="AG42" s="210" t="s">
        <v>265</v>
      </c>
      <c r="AH42" s="210">
        <v>0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3" x14ac:dyDescent="0.2">
      <c r="A43" s="227"/>
      <c r="B43" s="228"/>
      <c r="C43" s="258" t="s">
        <v>470</v>
      </c>
      <c r="D43" s="233"/>
      <c r="E43" s="234">
        <v>3.38618</v>
      </c>
      <c r="F43" s="231"/>
      <c r="G43" s="231"/>
      <c r="H43" s="231"/>
      <c r="I43" s="231"/>
      <c r="J43" s="231"/>
      <c r="K43" s="231"/>
      <c r="L43" s="231"/>
      <c r="M43" s="231"/>
      <c r="N43" s="230"/>
      <c r="O43" s="230"/>
      <c r="P43" s="230"/>
      <c r="Q43" s="230"/>
      <c r="R43" s="231"/>
      <c r="S43" s="231"/>
      <c r="T43" s="231"/>
      <c r="U43" s="231"/>
      <c r="V43" s="231"/>
      <c r="W43" s="231"/>
      <c r="X43" s="231"/>
      <c r="Y43" s="231"/>
      <c r="Z43" s="210"/>
      <c r="AA43" s="210"/>
      <c r="AB43" s="210"/>
      <c r="AC43" s="210"/>
      <c r="AD43" s="210"/>
      <c r="AE43" s="210"/>
      <c r="AF43" s="210"/>
      <c r="AG43" s="210" t="s">
        <v>265</v>
      </c>
      <c r="AH43" s="210">
        <v>0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3" x14ac:dyDescent="0.2">
      <c r="A44" s="227"/>
      <c r="B44" s="228"/>
      <c r="C44" s="258" t="s">
        <v>392</v>
      </c>
      <c r="D44" s="233"/>
      <c r="E44" s="234"/>
      <c r="F44" s="231"/>
      <c r="G44" s="231"/>
      <c r="H44" s="231"/>
      <c r="I44" s="231"/>
      <c r="J44" s="231"/>
      <c r="K44" s="231"/>
      <c r="L44" s="231"/>
      <c r="M44" s="231"/>
      <c r="N44" s="230"/>
      <c r="O44" s="230"/>
      <c r="P44" s="230"/>
      <c r="Q44" s="230"/>
      <c r="R44" s="231"/>
      <c r="S44" s="231"/>
      <c r="T44" s="231"/>
      <c r="U44" s="231"/>
      <c r="V44" s="231"/>
      <c r="W44" s="231"/>
      <c r="X44" s="231"/>
      <c r="Y44" s="231"/>
      <c r="Z44" s="210"/>
      <c r="AA44" s="210"/>
      <c r="AB44" s="210"/>
      <c r="AC44" s="210"/>
      <c r="AD44" s="210"/>
      <c r="AE44" s="210"/>
      <c r="AF44" s="210"/>
      <c r="AG44" s="210" t="s">
        <v>265</v>
      </c>
      <c r="AH44" s="210">
        <v>0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3" x14ac:dyDescent="0.2">
      <c r="A45" s="227"/>
      <c r="B45" s="228"/>
      <c r="C45" s="258" t="s">
        <v>471</v>
      </c>
      <c r="D45" s="233"/>
      <c r="E45" s="234">
        <v>1.131</v>
      </c>
      <c r="F45" s="231"/>
      <c r="G45" s="231"/>
      <c r="H45" s="231"/>
      <c r="I45" s="231"/>
      <c r="J45" s="231"/>
      <c r="K45" s="231"/>
      <c r="L45" s="231"/>
      <c r="M45" s="231"/>
      <c r="N45" s="230"/>
      <c r="O45" s="230"/>
      <c r="P45" s="230"/>
      <c r="Q45" s="230"/>
      <c r="R45" s="231"/>
      <c r="S45" s="231"/>
      <c r="T45" s="231"/>
      <c r="U45" s="231"/>
      <c r="V45" s="231"/>
      <c r="W45" s="231"/>
      <c r="X45" s="231"/>
      <c r="Y45" s="231"/>
      <c r="Z45" s="210"/>
      <c r="AA45" s="210"/>
      <c r="AB45" s="210"/>
      <c r="AC45" s="210"/>
      <c r="AD45" s="210"/>
      <c r="AE45" s="210"/>
      <c r="AF45" s="210"/>
      <c r="AG45" s="210" t="s">
        <v>265</v>
      </c>
      <c r="AH45" s="210">
        <v>0</v>
      </c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3" x14ac:dyDescent="0.2">
      <c r="A46" s="227"/>
      <c r="B46" s="228"/>
      <c r="C46" s="258" t="s">
        <v>472</v>
      </c>
      <c r="D46" s="233"/>
      <c r="E46" s="234">
        <v>3.9584999999999999</v>
      </c>
      <c r="F46" s="231"/>
      <c r="G46" s="231"/>
      <c r="H46" s="231"/>
      <c r="I46" s="231"/>
      <c r="J46" s="231"/>
      <c r="K46" s="231"/>
      <c r="L46" s="231"/>
      <c r="M46" s="231"/>
      <c r="N46" s="230"/>
      <c r="O46" s="230"/>
      <c r="P46" s="230"/>
      <c r="Q46" s="230"/>
      <c r="R46" s="231"/>
      <c r="S46" s="231"/>
      <c r="T46" s="231"/>
      <c r="U46" s="231"/>
      <c r="V46" s="231"/>
      <c r="W46" s="231"/>
      <c r="X46" s="231"/>
      <c r="Y46" s="231"/>
      <c r="Z46" s="210"/>
      <c r="AA46" s="210"/>
      <c r="AB46" s="210"/>
      <c r="AC46" s="210"/>
      <c r="AD46" s="210"/>
      <c r="AE46" s="210"/>
      <c r="AF46" s="210"/>
      <c r="AG46" s="210" t="s">
        <v>265</v>
      </c>
      <c r="AH46" s="210">
        <v>0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">
      <c r="A47" s="244">
        <v>15</v>
      </c>
      <c r="B47" s="245" t="s">
        <v>473</v>
      </c>
      <c r="C47" s="257" t="s">
        <v>474</v>
      </c>
      <c r="D47" s="246" t="s">
        <v>334</v>
      </c>
      <c r="E47" s="247">
        <v>12</v>
      </c>
      <c r="F47" s="248"/>
      <c r="G47" s="249">
        <f>ROUND(E47*F47,2)</f>
        <v>0</v>
      </c>
      <c r="H47" s="232"/>
      <c r="I47" s="231">
        <f>ROUND(E47*H47,2)</f>
        <v>0</v>
      </c>
      <c r="J47" s="232"/>
      <c r="K47" s="231">
        <f>ROUND(E47*J47,2)</f>
        <v>0</v>
      </c>
      <c r="L47" s="231">
        <v>21</v>
      </c>
      <c r="M47" s="231">
        <f>G47*(1+L47/100)</f>
        <v>0</v>
      </c>
      <c r="N47" s="230">
        <v>2.3640000000000001E-2</v>
      </c>
      <c r="O47" s="230">
        <f>ROUND(E47*N47,2)</f>
        <v>0.28000000000000003</v>
      </c>
      <c r="P47" s="230">
        <v>0</v>
      </c>
      <c r="Q47" s="230">
        <f>ROUND(E47*P47,2)</f>
        <v>0</v>
      </c>
      <c r="R47" s="231"/>
      <c r="S47" s="231" t="s">
        <v>259</v>
      </c>
      <c r="T47" s="231" t="s">
        <v>260</v>
      </c>
      <c r="U47" s="231">
        <v>0.63300000000000001</v>
      </c>
      <c r="V47" s="231">
        <f>ROUND(E47*U47,2)</f>
        <v>7.6</v>
      </c>
      <c r="W47" s="231"/>
      <c r="X47" s="231" t="s">
        <v>261</v>
      </c>
      <c r="Y47" s="231" t="s">
        <v>262</v>
      </c>
      <c r="Z47" s="210"/>
      <c r="AA47" s="210"/>
      <c r="AB47" s="210"/>
      <c r="AC47" s="210"/>
      <c r="AD47" s="210"/>
      <c r="AE47" s="210"/>
      <c r="AF47" s="210"/>
      <c r="AG47" s="210" t="s">
        <v>263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2" x14ac:dyDescent="0.2">
      <c r="A48" s="227"/>
      <c r="B48" s="228"/>
      <c r="C48" s="258" t="s">
        <v>475</v>
      </c>
      <c r="D48" s="233"/>
      <c r="E48" s="234">
        <v>6</v>
      </c>
      <c r="F48" s="231"/>
      <c r="G48" s="231"/>
      <c r="H48" s="231"/>
      <c r="I48" s="231"/>
      <c r="J48" s="231"/>
      <c r="K48" s="231"/>
      <c r="L48" s="231"/>
      <c r="M48" s="231"/>
      <c r="N48" s="230"/>
      <c r="O48" s="230"/>
      <c r="P48" s="230"/>
      <c r="Q48" s="230"/>
      <c r="R48" s="231"/>
      <c r="S48" s="231"/>
      <c r="T48" s="231"/>
      <c r="U48" s="231"/>
      <c r="V48" s="231"/>
      <c r="W48" s="231"/>
      <c r="X48" s="231"/>
      <c r="Y48" s="231"/>
      <c r="Z48" s="210"/>
      <c r="AA48" s="210"/>
      <c r="AB48" s="210"/>
      <c r="AC48" s="210"/>
      <c r="AD48" s="210"/>
      <c r="AE48" s="210"/>
      <c r="AF48" s="210"/>
      <c r="AG48" s="210" t="s">
        <v>265</v>
      </c>
      <c r="AH48" s="210">
        <v>0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3" x14ac:dyDescent="0.2">
      <c r="A49" s="227"/>
      <c r="B49" s="228"/>
      <c r="C49" s="258" t="s">
        <v>476</v>
      </c>
      <c r="D49" s="233"/>
      <c r="E49" s="234">
        <v>6</v>
      </c>
      <c r="F49" s="231"/>
      <c r="G49" s="231"/>
      <c r="H49" s="231"/>
      <c r="I49" s="231"/>
      <c r="J49" s="231"/>
      <c r="K49" s="231"/>
      <c r="L49" s="231"/>
      <c r="M49" s="231"/>
      <c r="N49" s="230"/>
      <c r="O49" s="230"/>
      <c r="P49" s="230"/>
      <c r="Q49" s="230"/>
      <c r="R49" s="231"/>
      <c r="S49" s="231"/>
      <c r="T49" s="231"/>
      <c r="U49" s="231"/>
      <c r="V49" s="231"/>
      <c r="W49" s="231"/>
      <c r="X49" s="231"/>
      <c r="Y49" s="231"/>
      <c r="Z49" s="210"/>
      <c r="AA49" s="210"/>
      <c r="AB49" s="210"/>
      <c r="AC49" s="210"/>
      <c r="AD49" s="210"/>
      <c r="AE49" s="210"/>
      <c r="AF49" s="210"/>
      <c r="AG49" s="210" t="s">
        <v>265</v>
      </c>
      <c r="AH49" s="210">
        <v>0</v>
      </c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ht="22.5" outlineLevel="1" x14ac:dyDescent="0.2">
      <c r="A50" s="244">
        <v>16</v>
      </c>
      <c r="B50" s="245" t="s">
        <v>313</v>
      </c>
      <c r="C50" s="257" t="s">
        <v>314</v>
      </c>
      <c r="D50" s="246" t="s">
        <v>303</v>
      </c>
      <c r="E50" s="247">
        <v>15.02</v>
      </c>
      <c r="F50" s="248"/>
      <c r="G50" s="249">
        <f>ROUND(E50*F50,2)</f>
        <v>0</v>
      </c>
      <c r="H50" s="232"/>
      <c r="I50" s="231">
        <f>ROUND(E50*H50,2)</f>
        <v>0</v>
      </c>
      <c r="J50" s="232"/>
      <c r="K50" s="231">
        <f>ROUND(E50*J50,2)</f>
        <v>0</v>
      </c>
      <c r="L50" s="231">
        <v>21</v>
      </c>
      <c r="M50" s="231">
        <f>G50*(1+L50/100)</f>
        <v>0</v>
      </c>
      <c r="N50" s="230">
        <v>0</v>
      </c>
      <c r="O50" s="230">
        <f>ROUND(E50*N50,2)</f>
        <v>0</v>
      </c>
      <c r="P50" s="230">
        <v>7.0000000000000007E-2</v>
      </c>
      <c r="Q50" s="230">
        <f>ROUND(E50*P50,2)</f>
        <v>1.05</v>
      </c>
      <c r="R50" s="231"/>
      <c r="S50" s="231" t="s">
        <v>259</v>
      </c>
      <c r="T50" s="231" t="s">
        <v>260</v>
      </c>
      <c r="U50" s="231">
        <v>0.15</v>
      </c>
      <c r="V50" s="231">
        <f>ROUND(E50*U50,2)</f>
        <v>2.25</v>
      </c>
      <c r="W50" s="231"/>
      <c r="X50" s="231" t="s">
        <v>261</v>
      </c>
      <c r="Y50" s="231" t="s">
        <v>262</v>
      </c>
      <c r="Z50" s="210"/>
      <c r="AA50" s="210"/>
      <c r="AB50" s="210"/>
      <c r="AC50" s="210"/>
      <c r="AD50" s="210"/>
      <c r="AE50" s="210"/>
      <c r="AF50" s="210"/>
      <c r="AG50" s="210" t="s">
        <v>263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2" x14ac:dyDescent="0.2">
      <c r="A51" s="227"/>
      <c r="B51" s="228"/>
      <c r="C51" s="258" t="s">
        <v>477</v>
      </c>
      <c r="D51" s="233"/>
      <c r="E51" s="234">
        <v>15.02</v>
      </c>
      <c r="F51" s="231"/>
      <c r="G51" s="231"/>
      <c r="H51" s="231"/>
      <c r="I51" s="231"/>
      <c r="J51" s="231"/>
      <c r="K51" s="231"/>
      <c r="L51" s="231"/>
      <c r="M51" s="231"/>
      <c r="N51" s="230"/>
      <c r="O51" s="230"/>
      <c r="P51" s="230"/>
      <c r="Q51" s="230"/>
      <c r="R51" s="231"/>
      <c r="S51" s="231"/>
      <c r="T51" s="231"/>
      <c r="U51" s="231"/>
      <c r="V51" s="231"/>
      <c r="W51" s="231"/>
      <c r="X51" s="231"/>
      <c r="Y51" s="231"/>
      <c r="Z51" s="210"/>
      <c r="AA51" s="210"/>
      <c r="AB51" s="210"/>
      <c r="AC51" s="210"/>
      <c r="AD51" s="210"/>
      <c r="AE51" s="210"/>
      <c r="AF51" s="210"/>
      <c r="AG51" s="210" t="s">
        <v>265</v>
      </c>
      <c r="AH51" s="210">
        <v>0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ht="22.5" outlineLevel="1" x14ac:dyDescent="0.2">
      <c r="A52" s="244">
        <v>17</v>
      </c>
      <c r="B52" s="245" t="s">
        <v>316</v>
      </c>
      <c r="C52" s="257" t="s">
        <v>317</v>
      </c>
      <c r="D52" s="246" t="s">
        <v>258</v>
      </c>
      <c r="E52" s="247">
        <v>15.02</v>
      </c>
      <c r="F52" s="248"/>
      <c r="G52" s="249">
        <f>ROUND(E52*F52,2)</f>
        <v>0</v>
      </c>
      <c r="H52" s="232"/>
      <c r="I52" s="231">
        <f>ROUND(E52*H52,2)</f>
        <v>0</v>
      </c>
      <c r="J52" s="232"/>
      <c r="K52" s="231">
        <f>ROUND(E52*J52,2)</f>
        <v>0</v>
      </c>
      <c r="L52" s="231">
        <v>21</v>
      </c>
      <c r="M52" s="231">
        <f>G52*(1+L52/100)</f>
        <v>0</v>
      </c>
      <c r="N52" s="230">
        <v>0</v>
      </c>
      <c r="O52" s="230">
        <f>ROUND(E52*N52,2)</f>
        <v>0</v>
      </c>
      <c r="P52" s="230">
        <v>2.2000000000000002</v>
      </c>
      <c r="Q52" s="230">
        <f>ROUND(E52*P52,2)</f>
        <v>33.04</v>
      </c>
      <c r="R52" s="231"/>
      <c r="S52" s="231" t="s">
        <v>259</v>
      </c>
      <c r="T52" s="231" t="s">
        <v>260</v>
      </c>
      <c r="U52" s="231">
        <v>9.7780000000000005</v>
      </c>
      <c r="V52" s="231">
        <f>ROUND(E52*U52,2)</f>
        <v>146.87</v>
      </c>
      <c r="W52" s="231"/>
      <c r="X52" s="231" t="s">
        <v>261</v>
      </c>
      <c r="Y52" s="231" t="s">
        <v>262</v>
      </c>
      <c r="Z52" s="210"/>
      <c r="AA52" s="210"/>
      <c r="AB52" s="210"/>
      <c r="AC52" s="210"/>
      <c r="AD52" s="210"/>
      <c r="AE52" s="210"/>
      <c r="AF52" s="210"/>
      <c r="AG52" s="210" t="s">
        <v>263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2" x14ac:dyDescent="0.2">
      <c r="A53" s="227"/>
      <c r="B53" s="228"/>
      <c r="C53" s="258" t="s">
        <v>477</v>
      </c>
      <c r="D53" s="233"/>
      <c r="E53" s="234">
        <v>15.02</v>
      </c>
      <c r="F53" s="231"/>
      <c r="G53" s="231"/>
      <c r="H53" s="231"/>
      <c r="I53" s="231"/>
      <c r="J53" s="231"/>
      <c r="K53" s="231"/>
      <c r="L53" s="231"/>
      <c r="M53" s="231"/>
      <c r="N53" s="230"/>
      <c r="O53" s="230"/>
      <c r="P53" s="230"/>
      <c r="Q53" s="230"/>
      <c r="R53" s="231"/>
      <c r="S53" s="231"/>
      <c r="T53" s="231"/>
      <c r="U53" s="231"/>
      <c r="V53" s="231"/>
      <c r="W53" s="231"/>
      <c r="X53" s="231"/>
      <c r="Y53" s="231"/>
      <c r="Z53" s="210"/>
      <c r="AA53" s="210"/>
      <c r="AB53" s="210"/>
      <c r="AC53" s="210"/>
      <c r="AD53" s="210"/>
      <c r="AE53" s="210"/>
      <c r="AF53" s="210"/>
      <c r="AG53" s="210" t="s">
        <v>265</v>
      </c>
      <c r="AH53" s="210">
        <v>0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">
      <c r="A54" s="244">
        <v>18</v>
      </c>
      <c r="B54" s="245" t="s">
        <v>376</v>
      </c>
      <c r="C54" s="257" t="s">
        <v>377</v>
      </c>
      <c r="D54" s="246" t="s">
        <v>345</v>
      </c>
      <c r="E54" s="247">
        <v>16</v>
      </c>
      <c r="F54" s="248"/>
      <c r="G54" s="249">
        <f>ROUND(E54*F54,2)</f>
        <v>0</v>
      </c>
      <c r="H54" s="232"/>
      <c r="I54" s="231">
        <f>ROUND(E54*H54,2)</f>
        <v>0</v>
      </c>
      <c r="J54" s="232"/>
      <c r="K54" s="231">
        <f>ROUND(E54*J54,2)</f>
        <v>0</v>
      </c>
      <c r="L54" s="231">
        <v>21</v>
      </c>
      <c r="M54" s="231">
        <f>G54*(1+L54/100)</f>
        <v>0</v>
      </c>
      <c r="N54" s="230">
        <v>4.8999999999999998E-4</v>
      </c>
      <c r="O54" s="230">
        <f>ROUND(E54*N54,2)</f>
        <v>0.01</v>
      </c>
      <c r="P54" s="230">
        <v>3.1E-2</v>
      </c>
      <c r="Q54" s="230">
        <f>ROUND(E54*P54,2)</f>
        <v>0.5</v>
      </c>
      <c r="R54" s="231"/>
      <c r="S54" s="231" t="s">
        <v>259</v>
      </c>
      <c r="T54" s="231" t="s">
        <v>260</v>
      </c>
      <c r="U54" s="231">
        <v>0.77200000000000002</v>
      </c>
      <c r="V54" s="231">
        <f>ROUND(E54*U54,2)</f>
        <v>12.35</v>
      </c>
      <c r="W54" s="231"/>
      <c r="X54" s="231" t="s">
        <v>261</v>
      </c>
      <c r="Y54" s="231" t="s">
        <v>262</v>
      </c>
      <c r="Z54" s="210"/>
      <c r="AA54" s="210"/>
      <c r="AB54" s="210"/>
      <c r="AC54" s="210"/>
      <c r="AD54" s="210"/>
      <c r="AE54" s="210"/>
      <c r="AF54" s="210"/>
      <c r="AG54" s="210" t="s">
        <v>263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2" x14ac:dyDescent="0.2">
      <c r="A55" s="227"/>
      <c r="B55" s="228"/>
      <c r="C55" s="258" t="s">
        <v>478</v>
      </c>
      <c r="D55" s="233"/>
      <c r="E55" s="234"/>
      <c r="F55" s="231"/>
      <c r="G55" s="231"/>
      <c r="H55" s="231"/>
      <c r="I55" s="231"/>
      <c r="J55" s="231"/>
      <c r="K55" s="231"/>
      <c r="L55" s="231"/>
      <c r="M55" s="231"/>
      <c r="N55" s="230"/>
      <c r="O55" s="230"/>
      <c r="P55" s="230"/>
      <c r="Q55" s="230"/>
      <c r="R55" s="231"/>
      <c r="S55" s="231"/>
      <c r="T55" s="231"/>
      <c r="U55" s="231"/>
      <c r="V55" s="231"/>
      <c r="W55" s="231"/>
      <c r="X55" s="231"/>
      <c r="Y55" s="231"/>
      <c r="Z55" s="210"/>
      <c r="AA55" s="210"/>
      <c r="AB55" s="210"/>
      <c r="AC55" s="210"/>
      <c r="AD55" s="210"/>
      <c r="AE55" s="210"/>
      <c r="AF55" s="210"/>
      <c r="AG55" s="210" t="s">
        <v>265</v>
      </c>
      <c r="AH55" s="210">
        <v>0</v>
      </c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3" x14ac:dyDescent="0.2">
      <c r="A56" s="227"/>
      <c r="B56" s="228"/>
      <c r="C56" s="258" t="s">
        <v>379</v>
      </c>
      <c r="D56" s="233"/>
      <c r="E56" s="234">
        <v>2</v>
      </c>
      <c r="F56" s="231"/>
      <c r="G56" s="231"/>
      <c r="H56" s="231"/>
      <c r="I56" s="231"/>
      <c r="J56" s="231"/>
      <c r="K56" s="231"/>
      <c r="L56" s="231"/>
      <c r="M56" s="231"/>
      <c r="N56" s="230"/>
      <c r="O56" s="230"/>
      <c r="P56" s="230"/>
      <c r="Q56" s="230"/>
      <c r="R56" s="231"/>
      <c r="S56" s="231"/>
      <c r="T56" s="231"/>
      <c r="U56" s="231"/>
      <c r="V56" s="231"/>
      <c r="W56" s="231"/>
      <c r="X56" s="231"/>
      <c r="Y56" s="231"/>
      <c r="Z56" s="210"/>
      <c r="AA56" s="210"/>
      <c r="AB56" s="210"/>
      <c r="AC56" s="210"/>
      <c r="AD56" s="210"/>
      <c r="AE56" s="210"/>
      <c r="AF56" s="210"/>
      <c r="AG56" s="210" t="s">
        <v>265</v>
      </c>
      <c r="AH56" s="210">
        <v>0</v>
      </c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3" x14ac:dyDescent="0.2">
      <c r="A57" s="227"/>
      <c r="B57" s="228"/>
      <c r="C57" s="258" t="s">
        <v>479</v>
      </c>
      <c r="D57" s="233"/>
      <c r="E57" s="234">
        <v>2</v>
      </c>
      <c r="F57" s="231"/>
      <c r="G57" s="231"/>
      <c r="H57" s="231"/>
      <c r="I57" s="231"/>
      <c r="J57" s="231"/>
      <c r="K57" s="231"/>
      <c r="L57" s="231"/>
      <c r="M57" s="231"/>
      <c r="N57" s="230"/>
      <c r="O57" s="230"/>
      <c r="P57" s="230"/>
      <c r="Q57" s="230"/>
      <c r="R57" s="231"/>
      <c r="S57" s="231"/>
      <c r="T57" s="231"/>
      <c r="U57" s="231"/>
      <c r="V57" s="231"/>
      <c r="W57" s="231"/>
      <c r="X57" s="231"/>
      <c r="Y57" s="231"/>
      <c r="Z57" s="210"/>
      <c r="AA57" s="210"/>
      <c r="AB57" s="210"/>
      <c r="AC57" s="210"/>
      <c r="AD57" s="210"/>
      <c r="AE57" s="210"/>
      <c r="AF57" s="210"/>
      <c r="AG57" s="210" t="s">
        <v>265</v>
      </c>
      <c r="AH57" s="210">
        <v>0</v>
      </c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3" x14ac:dyDescent="0.2">
      <c r="A58" s="227"/>
      <c r="B58" s="228"/>
      <c r="C58" s="258" t="s">
        <v>480</v>
      </c>
      <c r="D58" s="233"/>
      <c r="E58" s="234">
        <v>8</v>
      </c>
      <c r="F58" s="231"/>
      <c r="G58" s="231"/>
      <c r="H58" s="231"/>
      <c r="I58" s="231"/>
      <c r="J58" s="231"/>
      <c r="K58" s="231"/>
      <c r="L58" s="231"/>
      <c r="M58" s="231"/>
      <c r="N58" s="230"/>
      <c r="O58" s="230"/>
      <c r="P58" s="230"/>
      <c r="Q58" s="230"/>
      <c r="R58" s="231"/>
      <c r="S58" s="231"/>
      <c r="T58" s="231"/>
      <c r="U58" s="231"/>
      <c r="V58" s="231"/>
      <c r="W58" s="231"/>
      <c r="X58" s="231"/>
      <c r="Y58" s="231"/>
      <c r="Z58" s="210"/>
      <c r="AA58" s="210"/>
      <c r="AB58" s="210"/>
      <c r="AC58" s="210"/>
      <c r="AD58" s="210"/>
      <c r="AE58" s="210"/>
      <c r="AF58" s="210"/>
      <c r="AG58" s="210" t="s">
        <v>265</v>
      </c>
      <c r="AH58" s="210">
        <v>0</v>
      </c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3" x14ac:dyDescent="0.2">
      <c r="A59" s="227"/>
      <c r="B59" s="228"/>
      <c r="C59" s="258" t="s">
        <v>481</v>
      </c>
      <c r="D59" s="233"/>
      <c r="E59" s="234">
        <v>4</v>
      </c>
      <c r="F59" s="231"/>
      <c r="G59" s="231"/>
      <c r="H59" s="231"/>
      <c r="I59" s="231"/>
      <c r="J59" s="231"/>
      <c r="K59" s="231"/>
      <c r="L59" s="231"/>
      <c r="M59" s="231"/>
      <c r="N59" s="230"/>
      <c r="O59" s="230"/>
      <c r="P59" s="230"/>
      <c r="Q59" s="230"/>
      <c r="R59" s="231"/>
      <c r="S59" s="231"/>
      <c r="T59" s="231"/>
      <c r="U59" s="231"/>
      <c r="V59" s="231"/>
      <c r="W59" s="231"/>
      <c r="X59" s="231"/>
      <c r="Y59" s="231"/>
      <c r="Z59" s="210"/>
      <c r="AA59" s="210"/>
      <c r="AB59" s="210"/>
      <c r="AC59" s="210"/>
      <c r="AD59" s="210"/>
      <c r="AE59" s="210"/>
      <c r="AF59" s="210"/>
      <c r="AG59" s="210" t="s">
        <v>265</v>
      </c>
      <c r="AH59" s="210">
        <v>0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">
      <c r="A60" s="244">
        <v>19</v>
      </c>
      <c r="B60" s="245" t="s">
        <v>382</v>
      </c>
      <c r="C60" s="257" t="s">
        <v>383</v>
      </c>
      <c r="D60" s="246" t="s">
        <v>334</v>
      </c>
      <c r="E60" s="247">
        <v>26.75</v>
      </c>
      <c r="F60" s="248"/>
      <c r="G60" s="249">
        <f>ROUND(E60*F60,2)</f>
        <v>0</v>
      </c>
      <c r="H60" s="232"/>
      <c r="I60" s="231">
        <f>ROUND(E60*H60,2)</f>
        <v>0</v>
      </c>
      <c r="J60" s="232"/>
      <c r="K60" s="231">
        <f>ROUND(E60*J60,2)</f>
        <v>0</v>
      </c>
      <c r="L60" s="231">
        <v>21</v>
      </c>
      <c r="M60" s="231">
        <f>G60*(1+L60/100)</f>
        <v>0</v>
      </c>
      <c r="N60" s="230">
        <v>0</v>
      </c>
      <c r="O60" s="230">
        <f>ROUND(E60*N60,2)</f>
        <v>0</v>
      </c>
      <c r="P60" s="230">
        <v>6.5000000000000002E-2</v>
      </c>
      <c r="Q60" s="230">
        <f>ROUND(E60*P60,2)</f>
        <v>1.74</v>
      </c>
      <c r="R60" s="231"/>
      <c r="S60" s="231" t="s">
        <v>259</v>
      </c>
      <c r="T60" s="231" t="s">
        <v>260</v>
      </c>
      <c r="U60" s="231">
        <v>0.93</v>
      </c>
      <c r="V60" s="231">
        <f>ROUND(E60*U60,2)</f>
        <v>24.88</v>
      </c>
      <c r="W60" s="231"/>
      <c r="X60" s="231" t="s">
        <v>261</v>
      </c>
      <c r="Y60" s="231" t="s">
        <v>262</v>
      </c>
      <c r="Z60" s="210"/>
      <c r="AA60" s="210"/>
      <c r="AB60" s="210"/>
      <c r="AC60" s="210"/>
      <c r="AD60" s="210"/>
      <c r="AE60" s="210"/>
      <c r="AF60" s="210"/>
      <c r="AG60" s="210" t="s">
        <v>263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2" x14ac:dyDescent="0.2">
      <c r="A61" s="227"/>
      <c r="B61" s="228"/>
      <c r="C61" s="258" t="s">
        <v>392</v>
      </c>
      <c r="D61" s="233"/>
      <c r="E61" s="234"/>
      <c r="F61" s="231"/>
      <c r="G61" s="231"/>
      <c r="H61" s="231"/>
      <c r="I61" s="231"/>
      <c r="J61" s="231"/>
      <c r="K61" s="231"/>
      <c r="L61" s="231"/>
      <c r="M61" s="231"/>
      <c r="N61" s="230"/>
      <c r="O61" s="230"/>
      <c r="P61" s="230"/>
      <c r="Q61" s="230"/>
      <c r="R61" s="231"/>
      <c r="S61" s="231"/>
      <c r="T61" s="231"/>
      <c r="U61" s="231"/>
      <c r="V61" s="231"/>
      <c r="W61" s="231"/>
      <c r="X61" s="231"/>
      <c r="Y61" s="231"/>
      <c r="Z61" s="210"/>
      <c r="AA61" s="210"/>
      <c r="AB61" s="210"/>
      <c r="AC61" s="210"/>
      <c r="AD61" s="210"/>
      <c r="AE61" s="210"/>
      <c r="AF61" s="210"/>
      <c r="AG61" s="210" t="s">
        <v>265</v>
      </c>
      <c r="AH61" s="210">
        <v>0</v>
      </c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3" x14ac:dyDescent="0.2">
      <c r="A62" s="227"/>
      <c r="B62" s="228"/>
      <c r="C62" s="258" t="s">
        <v>384</v>
      </c>
      <c r="D62" s="233"/>
      <c r="E62" s="234">
        <v>6.4</v>
      </c>
      <c r="F62" s="231"/>
      <c r="G62" s="231"/>
      <c r="H62" s="231"/>
      <c r="I62" s="231"/>
      <c r="J62" s="231"/>
      <c r="K62" s="231"/>
      <c r="L62" s="231"/>
      <c r="M62" s="231"/>
      <c r="N62" s="230"/>
      <c r="O62" s="230"/>
      <c r="P62" s="230"/>
      <c r="Q62" s="230"/>
      <c r="R62" s="231"/>
      <c r="S62" s="231"/>
      <c r="T62" s="231"/>
      <c r="U62" s="231"/>
      <c r="V62" s="231"/>
      <c r="W62" s="231"/>
      <c r="X62" s="231"/>
      <c r="Y62" s="231"/>
      <c r="Z62" s="210"/>
      <c r="AA62" s="210"/>
      <c r="AB62" s="210"/>
      <c r="AC62" s="210"/>
      <c r="AD62" s="210"/>
      <c r="AE62" s="210"/>
      <c r="AF62" s="210"/>
      <c r="AG62" s="210" t="s">
        <v>265</v>
      </c>
      <c r="AH62" s="210">
        <v>0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3" x14ac:dyDescent="0.2">
      <c r="A63" s="227"/>
      <c r="B63" s="228"/>
      <c r="C63" s="258" t="s">
        <v>393</v>
      </c>
      <c r="D63" s="233"/>
      <c r="E63" s="234">
        <v>4.8</v>
      </c>
      <c r="F63" s="231"/>
      <c r="G63" s="231"/>
      <c r="H63" s="231"/>
      <c r="I63" s="231"/>
      <c r="J63" s="231"/>
      <c r="K63" s="231"/>
      <c r="L63" s="231"/>
      <c r="M63" s="231"/>
      <c r="N63" s="230"/>
      <c r="O63" s="230"/>
      <c r="P63" s="230"/>
      <c r="Q63" s="230"/>
      <c r="R63" s="231"/>
      <c r="S63" s="231"/>
      <c r="T63" s="231"/>
      <c r="U63" s="231"/>
      <c r="V63" s="231"/>
      <c r="W63" s="231"/>
      <c r="X63" s="231"/>
      <c r="Y63" s="231"/>
      <c r="Z63" s="210"/>
      <c r="AA63" s="210"/>
      <c r="AB63" s="210"/>
      <c r="AC63" s="210"/>
      <c r="AD63" s="210"/>
      <c r="AE63" s="210"/>
      <c r="AF63" s="210"/>
      <c r="AG63" s="210" t="s">
        <v>265</v>
      </c>
      <c r="AH63" s="210">
        <v>0</v>
      </c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3" x14ac:dyDescent="0.2">
      <c r="A64" s="227"/>
      <c r="B64" s="228"/>
      <c r="C64" s="258" t="s">
        <v>467</v>
      </c>
      <c r="D64" s="233"/>
      <c r="E64" s="234"/>
      <c r="F64" s="231"/>
      <c r="G64" s="231"/>
      <c r="H64" s="231"/>
      <c r="I64" s="231"/>
      <c r="J64" s="231"/>
      <c r="K64" s="231"/>
      <c r="L64" s="231"/>
      <c r="M64" s="231"/>
      <c r="N64" s="230"/>
      <c r="O64" s="230"/>
      <c r="P64" s="230"/>
      <c r="Q64" s="230"/>
      <c r="R64" s="231"/>
      <c r="S64" s="231"/>
      <c r="T64" s="231"/>
      <c r="U64" s="231"/>
      <c r="V64" s="231"/>
      <c r="W64" s="231"/>
      <c r="X64" s="231"/>
      <c r="Y64" s="231"/>
      <c r="Z64" s="210"/>
      <c r="AA64" s="210"/>
      <c r="AB64" s="210"/>
      <c r="AC64" s="210"/>
      <c r="AD64" s="210"/>
      <c r="AE64" s="210"/>
      <c r="AF64" s="210"/>
      <c r="AG64" s="210" t="s">
        <v>265</v>
      </c>
      <c r="AH64" s="210">
        <v>0</v>
      </c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3" x14ac:dyDescent="0.2">
      <c r="A65" s="227"/>
      <c r="B65" s="228"/>
      <c r="C65" s="258" t="s">
        <v>482</v>
      </c>
      <c r="D65" s="233"/>
      <c r="E65" s="234">
        <v>9.3000000000000007</v>
      </c>
      <c r="F65" s="231"/>
      <c r="G65" s="231"/>
      <c r="H65" s="231"/>
      <c r="I65" s="231"/>
      <c r="J65" s="231"/>
      <c r="K65" s="231"/>
      <c r="L65" s="231"/>
      <c r="M65" s="231"/>
      <c r="N65" s="230"/>
      <c r="O65" s="230"/>
      <c r="P65" s="230"/>
      <c r="Q65" s="230"/>
      <c r="R65" s="231"/>
      <c r="S65" s="231"/>
      <c r="T65" s="231"/>
      <c r="U65" s="231"/>
      <c r="V65" s="231"/>
      <c r="W65" s="231"/>
      <c r="X65" s="231"/>
      <c r="Y65" s="231"/>
      <c r="Z65" s="210"/>
      <c r="AA65" s="210"/>
      <c r="AB65" s="210"/>
      <c r="AC65" s="210"/>
      <c r="AD65" s="210"/>
      <c r="AE65" s="210"/>
      <c r="AF65" s="210"/>
      <c r="AG65" s="210" t="s">
        <v>265</v>
      </c>
      <c r="AH65" s="210">
        <v>0</v>
      </c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3" x14ac:dyDescent="0.2">
      <c r="A66" s="227"/>
      <c r="B66" s="228"/>
      <c r="C66" s="258" t="s">
        <v>467</v>
      </c>
      <c r="D66" s="233"/>
      <c r="E66" s="234"/>
      <c r="F66" s="231"/>
      <c r="G66" s="231"/>
      <c r="H66" s="231"/>
      <c r="I66" s="231"/>
      <c r="J66" s="231"/>
      <c r="K66" s="231"/>
      <c r="L66" s="231"/>
      <c r="M66" s="231"/>
      <c r="N66" s="230"/>
      <c r="O66" s="230"/>
      <c r="P66" s="230"/>
      <c r="Q66" s="230"/>
      <c r="R66" s="231"/>
      <c r="S66" s="231"/>
      <c r="T66" s="231"/>
      <c r="U66" s="231"/>
      <c r="V66" s="231"/>
      <c r="W66" s="231"/>
      <c r="X66" s="231"/>
      <c r="Y66" s="231"/>
      <c r="Z66" s="210"/>
      <c r="AA66" s="210"/>
      <c r="AB66" s="210"/>
      <c r="AC66" s="210"/>
      <c r="AD66" s="210"/>
      <c r="AE66" s="210"/>
      <c r="AF66" s="210"/>
      <c r="AG66" s="210" t="s">
        <v>265</v>
      </c>
      <c r="AH66" s="210">
        <v>0</v>
      </c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3" x14ac:dyDescent="0.2">
      <c r="A67" s="227"/>
      <c r="B67" s="228"/>
      <c r="C67" s="258" t="s">
        <v>483</v>
      </c>
      <c r="D67" s="233"/>
      <c r="E67" s="234">
        <v>6.25</v>
      </c>
      <c r="F67" s="231"/>
      <c r="G67" s="231"/>
      <c r="H67" s="231"/>
      <c r="I67" s="231"/>
      <c r="J67" s="231"/>
      <c r="K67" s="231"/>
      <c r="L67" s="231"/>
      <c r="M67" s="231"/>
      <c r="N67" s="230"/>
      <c r="O67" s="230"/>
      <c r="P67" s="230"/>
      <c r="Q67" s="230"/>
      <c r="R67" s="231"/>
      <c r="S67" s="231"/>
      <c r="T67" s="231"/>
      <c r="U67" s="231"/>
      <c r="V67" s="231"/>
      <c r="W67" s="231"/>
      <c r="X67" s="231"/>
      <c r="Y67" s="231"/>
      <c r="Z67" s="210"/>
      <c r="AA67" s="210"/>
      <c r="AB67" s="210"/>
      <c r="AC67" s="210"/>
      <c r="AD67" s="210"/>
      <c r="AE67" s="210"/>
      <c r="AF67" s="210"/>
      <c r="AG67" s="210" t="s">
        <v>265</v>
      </c>
      <c r="AH67" s="210">
        <v>0</v>
      </c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">
      <c r="A68" s="244">
        <v>20</v>
      </c>
      <c r="B68" s="245" t="s">
        <v>484</v>
      </c>
      <c r="C68" s="257" t="s">
        <v>485</v>
      </c>
      <c r="D68" s="246" t="s">
        <v>258</v>
      </c>
      <c r="E68" s="247">
        <v>7.4353999999999996</v>
      </c>
      <c r="F68" s="248"/>
      <c r="G68" s="249">
        <f>ROUND(E68*F68,2)</f>
        <v>0</v>
      </c>
      <c r="H68" s="232"/>
      <c r="I68" s="231">
        <f>ROUND(E68*H68,2)</f>
        <v>0</v>
      </c>
      <c r="J68" s="232"/>
      <c r="K68" s="231">
        <f>ROUND(E68*J68,2)</f>
        <v>0</v>
      </c>
      <c r="L68" s="231">
        <v>21</v>
      </c>
      <c r="M68" s="231">
        <f>G68*(1+L68/100)</f>
        <v>0</v>
      </c>
      <c r="N68" s="230">
        <v>0</v>
      </c>
      <c r="O68" s="230">
        <f>ROUND(E68*N68,2)</f>
        <v>0</v>
      </c>
      <c r="P68" s="230">
        <v>1.4</v>
      </c>
      <c r="Q68" s="230">
        <f>ROUND(E68*P68,2)</f>
        <v>10.41</v>
      </c>
      <c r="R68" s="231"/>
      <c r="S68" s="231" t="s">
        <v>259</v>
      </c>
      <c r="T68" s="231" t="s">
        <v>260</v>
      </c>
      <c r="U68" s="231">
        <v>1.0509999999999999</v>
      </c>
      <c r="V68" s="231">
        <f>ROUND(E68*U68,2)</f>
        <v>7.81</v>
      </c>
      <c r="W68" s="231"/>
      <c r="X68" s="231" t="s">
        <v>261</v>
      </c>
      <c r="Y68" s="231" t="s">
        <v>262</v>
      </c>
      <c r="Z68" s="210"/>
      <c r="AA68" s="210"/>
      <c r="AB68" s="210"/>
      <c r="AC68" s="210"/>
      <c r="AD68" s="210"/>
      <c r="AE68" s="210"/>
      <c r="AF68" s="210"/>
      <c r="AG68" s="210" t="s">
        <v>263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2" x14ac:dyDescent="0.2">
      <c r="A69" s="227"/>
      <c r="B69" s="228"/>
      <c r="C69" s="258" t="s">
        <v>486</v>
      </c>
      <c r="D69" s="233"/>
      <c r="E69" s="234">
        <v>7.4353999999999996</v>
      </c>
      <c r="F69" s="231"/>
      <c r="G69" s="231"/>
      <c r="H69" s="231"/>
      <c r="I69" s="231"/>
      <c r="J69" s="231"/>
      <c r="K69" s="231"/>
      <c r="L69" s="231"/>
      <c r="M69" s="231"/>
      <c r="N69" s="230"/>
      <c r="O69" s="230"/>
      <c r="P69" s="230"/>
      <c r="Q69" s="230"/>
      <c r="R69" s="231"/>
      <c r="S69" s="231"/>
      <c r="T69" s="231"/>
      <c r="U69" s="231"/>
      <c r="V69" s="231"/>
      <c r="W69" s="231"/>
      <c r="X69" s="231"/>
      <c r="Y69" s="231"/>
      <c r="Z69" s="210"/>
      <c r="AA69" s="210"/>
      <c r="AB69" s="210"/>
      <c r="AC69" s="210"/>
      <c r="AD69" s="210"/>
      <c r="AE69" s="210"/>
      <c r="AF69" s="210"/>
      <c r="AG69" s="210" t="s">
        <v>265</v>
      </c>
      <c r="AH69" s="210">
        <v>0</v>
      </c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x14ac:dyDescent="0.2">
      <c r="A70" s="237" t="s">
        <v>254</v>
      </c>
      <c r="B70" s="238" t="s">
        <v>177</v>
      </c>
      <c r="C70" s="256" t="s">
        <v>178</v>
      </c>
      <c r="D70" s="239"/>
      <c r="E70" s="240"/>
      <c r="F70" s="241"/>
      <c r="G70" s="242">
        <f>SUMIF(AG71:AG72,"&lt;&gt;NOR",G71:G72)</f>
        <v>0</v>
      </c>
      <c r="H70" s="236"/>
      <c r="I70" s="236">
        <f>SUM(I71:I72)</f>
        <v>0</v>
      </c>
      <c r="J70" s="236"/>
      <c r="K70" s="236">
        <f>SUM(K71:K72)</f>
        <v>0</v>
      </c>
      <c r="L70" s="236"/>
      <c r="M70" s="236">
        <f>SUM(M71:M72)</f>
        <v>0</v>
      </c>
      <c r="N70" s="235"/>
      <c r="O70" s="235">
        <f>SUM(O71:O72)</f>
        <v>0</v>
      </c>
      <c r="P70" s="235"/>
      <c r="Q70" s="235">
        <f>SUM(Q71:Q72)</f>
        <v>0.03</v>
      </c>
      <c r="R70" s="236"/>
      <c r="S70" s="236"/>
      <c r="T70" s="236"/>
      <c r="U70" s="236"/>
      <c r="V70" s="236">
        <f>SUM(V71:V72)</f>
        <v>0.42</v>
      </c>
      <c r="W70" s="236"/>
      <c r="X70" s="236"/>
      <c r="Y70" s="236"/>
      <c r="AG70" t="s">
        <v>255</v>
      </c>
    </row>
    <row r="71" spans="1:60" ht="22.5" outlineLevel="1" x14ac:dyDescent="0.2">
      <c r="A71" s="244">
        <v>21</v>
      </c>
      <c r="B71" s="245" t="s">
        <v>487</v>
      </c>
      <c r="C71" s="257" t="s">
        <v>488</v>
      </c>
      <c r="D71" s="246" t="s">
        <v>303</v>
      </c>
      <c r="E71" s="247">
        <v>10.23</v>
      </c>
      <c r="F71" s="248"/>
      <c r="G71" s="249">
        <f>ROUND(E71*F71,2)</f>
        <v>0</v>
      </c>
      <c r="H71" s="232"/>
      <c r="I71" s="231">
        <f>ROUND(E71*H71,2)</f>
        <v>0</v>
      </c>
      <c r="J71" s="232"/>
      <c r="K71" s="231">
        <f>ROUND(E71*J71,2)</f>
        <v>0</v>
      </c>
      <c r="L71" s="231">
        <v>21</v>
      </c>
      <c r="M71" s="231">
        <f>G71*(1+L71/100)</f>
        <v>0</v>
      </c>
      <c r="N71" s="230">
        <v>0</v>
      </c>
      <c r="O71" s="230">
        <f>ROUND(E71*N71,2)</f>
        <v>0</v>
      </c>
      <c r="P71" s="230">
        <v>2.8300000000000001E-3</v>
      </c>
      <c r="Q71" s="230">
        <f>ROUND(E71*P71,2)</f>
        <v>0.03</v>
      </c>
      <c r="R71" s="231"/>
      <c r="S71" s="231" t="s">
        <v>259</v>
      </c>
      <c r="T71" s="231" t="s">
        <v>260</v>
      </c>
      <c r="U71" s="231">
        <v>4.1000000000000002E-2</v>
      </c>
      <c r="V71" s="231">
        <f>ROUND(E71*U71,2)</f>
        <v>0.42</v>
      </c>
      <c r="W71" s="231"/>
      <c r="X71" s="231" t="s">
        <v>261</v>
      </c>
      <c r="Y71" s="231" t="s">
        <v>262</v>
      </c>
      <c r="Z71" s="210"/>
      <c r="AA71" s="210"/>
      <c r="AB71" s="210"/>
      <c r="AC71" s="210"/>
      <c r="AD71" s="210"/>
      <c r="AE71" s="210"/>
      <c r="AF71" s="210"/>
      <c r="AG71" s="210" t="s">
        <v>263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2" x14ac:dyDescent="0.2">
      <c r="A72" s="227"/>
      <c r="B72" s="228"/>
      <c r="C72" s="258" t="s">
        <v>489</v>
      </c>
      <c r="D72" s="233"/>
      <c r="E72" s="234">
        <v>10.23</v>
      </c>
      <c r="F72" s="231"/>
      <c r="G72" s="231"/>
      <c r="H72" s="231"/>
      <c r="I72" s="231"/>
      <c r="J72" s="231"/>
      <c r="K72" s="231"/>
      <c r="L72" s="231"/>
      <c r="M72" s="231"/>
      <c r="N72" s="230"/>
      <c r="O72" s="230"/>
      <c r="P72" s="230"/>
      <c r="Q72" s="230"/>
      <c r="R72" s="231"/>
      <c r="S72" s="231"/>
      <c r="T72" s="231"/>
      <c r="U72" s="231"/>
      <c r="V72" s="231"/>
      <c r="W72" s="231"/>
      <c r="X72" s="231"/>
      <c r="Y72" s="231"/>
      <c r="Z72" s="210"/>
      <c r="AA72" s="210"/>
      <c r="AB72" s="210"/>
      <c r="AC72" s="210"/>
      <c r="AD72" s="210"/>
      <c r="AE72" s="210"/>
      <c r="AF72" s="210"/>
      <c r="AG72" s="210" t="s">
        <v>265</v>
      </c>
      <c r="AH72" s="210">
        <v>0</v>
      </c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x14ac:dyDescent="0.2">
      <c r="A73" s="237" t="s">
        <v>254</v>
      </c>
      <c r="B73" s="238" t="s">
        <v>197</v>
      </c>
      <c r="C73" s="256" t="s">
        <v>198</v>
      </c>
      <c r="D73" s="239"/>
      <c r="E73" s="240"/>
      <c r="F73" s="241"/>
      <c r="G73" s="242">
        <f>SUMIF(AG74:AG77,"&lt;&gt;NOR",G74:G77)</f>
        <v>0</v>
      </c>
      <c r="H73" s="236"/>
      <c r="I73" s="236">
        <f>SUM(I74:I77)</f>
        <v>0</v>
      </c>
      <c r="J73" s="236"/>
      <c r="K73" s="236">
        <f>SUM(K74:K77)</f>
        <v>0</v>
      </c>
      <c r="L73" s="236"/>
      <c r="M73" s="236">
        <f>SUM(M74:M77)</f>
        <v>0</v>
      </c>
      <c r="N73" s="235"/>
      <c r="O73" s="235">
        <f>SUM(O74:O77)</f>
        <v>0</v>
      </c>
      <c r="P73" s="235"/>
      <c r="Q73" s="235">
        <f>SUM(Q74:Q77)</f>
        <v>2.8200000000000003</v>
      </c>
      <c r="R73" s="236"/>
      <c r="S73" s="236"/>
      <c r="T73" s="236"/>
      <c r="U73" s="236"/>
      <c r="V73" s="236">
        <f>SUM(V74:V77)</f>
        <v>15.14</v>
      </c>
      <c r="W73" s="236"/>
      <c r="X73" s="236"/>
      <c r="Y73" s="236"/>
      <c r="AG73" t="s">
        <v>255</v>
      </c>
    </row>
    <row r="74" spans="1:60" outlineLevel="1" x14ac:dyDescent="0.2">
      <c r="A74" s="244">
        <v>22</v>
      </c>
      <c r="B74" s="245" t="s">
        <v>490</v>
      </c>
      <c r="C74" s="257" t="s">
        <v>491</v>
      </c>
      <c r="D74" s="246" t="s">
        <v>303</v>
      </c>
      <c r="E74" s="247">
        <v>53.11</v>
      </c>
      <c r="F74" s="248"/>
      <c r="G74" s="249">
        <f>ROUND(E74*F74,2)</f>
        <v>0</v>
      </c>
      <c r="H74" s="232"/>
      <c r="I74" s="231">
        <f>ROUND(E74*H74,2)</f>
        <v>0</v>
      </c>
      <c r="J74" s="232"/>
      <c r="K74" s="231">
        <f>ROUND(E74*J74,2)</f>
        <v>0</v>
      </c>
      <c r="L74" s="231">
        <v>21</v>
      </c>
      <c r="M74" s="231">
        <f>G74*(1+L74/100)</f>
        <v>0</v>
      </c>
      <c r="N74" s="230">
        <v>0</v>
      </c>
      <c r="O74" s="230">
        <f>ROUND(E74*N74,2)</f>
        <v>0</v>
      </c>
      <c r="P74" s="230">
        <v>3.5000000000000003E-2</v>
      </c>
      <c r="Q74" s="230">
        <f>ROUND(E74*P74,2)</f>
        <v>1.86</v>
      </c>
      <c r="R74" s="231"/>
      <c r="S74" s="231" t="s">
        <v>259</v>
      </c>
      <c r="T74" s="231" t="s">
        <v>260</v>
      </c>
      <c r="U74" s="231">
        <v>0.09</v>
      </c>
      <c r="V74" s="231">
        <f>ROUND(E74*U74,2)</f>
        <v>4.78</v>
      </c>
      <c r="W74" s="231"/>
      <c r="X74" s="231" t="s">
        <v>261</v>
      </c>
      <c r="Y74" s="231" t="s">
        <v>262</v>
      </c>
      <c r="Z74" s="210"/>
      <c r="AA74" s="210"/>
      <c r="AB74" s="210"/>
      <c r="AC74" s="210"/>
      <c r="AD74" s="210"/>
      <c r="AE74" s="210"/>
      <c r="AF74" s="210"/>
      <c r="AG74" s="210" t="s">
        <v>263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2" x14ac:dyDescent="0.2">
      <c r="A75" s="227"/>
      <c r="B75" s="228"/>
      <c r="C75" s="258" t="s">
        <v>492</v>
      </c>
      <c r="D75" s="233"/>
      <c r="E75" s="234">
        <v>53.11</v>
      </c>
      <c r="F75" s="231"/>
      <c r="G75" s="231"/>
      <c r="H75" s="231"/>
      <c r="I75" s="231"/>
      <c r="J75" s="231"/>
      <c r="K75" s="231"/>
      <c r="L75" s="231"/>
      <c r="M75" s="231"/>
      <c r="N75" s="230"/>
      <c r="O75" s="230"/>
      <c r="P75" s="230"/>
      <c r="Q75" s="230"/>
      <c r="R75" s="231"/>
      <c r="S75" s="231"/>
      <c r="T75" s="231"/>
      <c r="U75" s="231"/>
      <c r="V75" s="231"/>
      <c r="W75" s="231"/>
      <c r="X75" s="231"/>
      <c r="Y75" s="231"/>
      <c r="Z75" s="210"/>
      <c r="AA75" s="210"/>
      <c r="AB75" s="210"/>
      <c r="AC75" s="210"/>
      <c r="AD75" s="210"/>
      <c r="AE75" s="210"/>
      <c r="AF75" s="210"/>
      <c r="AG75" s="210" t="s">
        <v>265</v>
      </c>
      <c r="AH75" s="210">
        <v>0</v>
      </c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">
      <c r="A76" s="244">
        <v>23</v>
      </c>
      <c r="B76" s="245" t="s">
        <v>493</v>
      </c>
      <c r="C76" s="257" t="s">
        <v>494</v>
      </c>
      <c r="D76" s="246" t="s">
        <v>303</v>
      </c>
      <c r="E76" s="247">
        <v>53.11</v>
      </c>
      <c r="F76" s="248"/>
      <c r="G76" s="249">
        <f>ROUND(E76*F76,2)</f>
        <v>0</v>
      </c>
      <c r="H76" s="232"/>
      <c r="I76" s="231">
        <f>ROUND(E76*H76,2)</f>
        <v>0</v>
      </c>
      <c r="J76" s="232"/>
      <c r="K76" s="231">
        <f>ROUND(E76*J76,2)</f>
        <v>0</v>
      </c>
      <c r="L76" s="231">
        <v>21</v>
      </c>
      <c r="M76" s="231">
        <f>G76*(1+L76/100)</f>
        <v>0</v>
      </c>
      <c r="N76" s="230">
        <v>0</v>
      </c>
      <c r="O76" s="230">
        <f>ROUND(E76*N76,2)</f>
        <v>0</v>
      </c>
      <c r="P76" s="230">
        <v>1.7999999999999999E-2</v>
      </c>
      <c r="Q76" s="230">
        <f>ROUND(E76*P76,2)</f>
        <v>0.96</v>
      </c>
      <c r="R76" s="231"/>
      <c r="S76" s="231" t="s">
        <v>259</v>
      </c>
      <c r="T76" s="231" t="s">
        <v>260</v>
      </c>
      <c r="U76" s="231">
        <v>0.19500000000000001</v>
      </c>
      <c r="V76" s="231">
        <f>ROUND(E76*U76,2)</f>
        <v>10.36</v>
      </c>
      <c r="W76" s="231"/>
      <c r="X76" s="231" t="s">
        <v>261</v>
      </c>
      <c r="Y76" s="231" t="s">
        <v>262</v>
      </c>
      <c r="Z76" s="210"/>
      <c r="AA76" s="210"/>
      <c r="AB76" s="210"/>
      <c r="AC76" s="210"/>
      <c r="AD76" s="210"/>
      <c r="AE76" s="210"/>
      <c r="AF76" s="210"/>
      <c r="AG76" s="210" t="s">
        <v>263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2" x14ac:dyDescent="0.2">
      <c r="A77" s="227"/>
      <c r="B77" s="228"/>
      <c r="C77" s="258" t="s">
        <v>492</v>
      </c>
      <c r="D77" s="233"/>
      <c r="E77" s="234">
        <v>53.11</v>
      </c>
      <c r="F77" s="231"/>
      <c r="G77" s="231"/>
      <c r="H77" s="231"/>
      <c r="I77" s="231"/>
      <c r="J77" s="231"/>
      <c r="K77" s="231"/>
      <c r="L77" s="231"/>
      <c r="M77" s="231"/>
      <c r="N77" s="230"/>
      <c r="O77" s="230"/>
      <c r="P77" s="230"/>
      <c r="Q77" s="230"/>
      <c r="R77" s="231"/>
      <c r="S77" s="231"/>
      <c r="T77" s="231"/>
      <c r="U77" s="231"/>
      <c r="V77" s="231"/>
      <c r="W77" s="231"/>
      <c r="X77" s="231"/>
      <c r="Y77" s="231"/>
      <c r="Z77" s="210"/>
      <c r="AA77" s="210"/>
      <c r="AB77" s="210"/>
      <c r="AC77" s="210"/>
      <c r="AD77" s="210"/>
      <c r="AE77" s="210"/>
      <c r="AF77" s="210"/>
      <c r="AG77" s="210" t="s">
        <v>265</v>
      </c>
      <c r="AH77" s="210">
        <v>0</v>
      </c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x14ac:dyDescent="0.2">
      <c r="A78" s="237" t="s">
        <v>254</v>
      </c>
      <c r="B78" s="238" t="s">
        <v>223</v>
      </c>
      <c r="C78" s="256" t="s">
        <v>224</v>
      </c>
      <c r="D78" s="239"/>
      <c r="E78" s="240"/>
      <c r="F78" s="241"/>
      <c r="G78" s="242">
        <f>SUMIF(AG79:AG84,"&lt;&gt;NOR",G79:G84)</f>
        <v>0</v>
      </c>
      <c r="H78" s="236"/>
      <c r="I78" s="236">
        <f>SUM(I79:I84)</f>
        <v>0</v>
      </c>
      <c r="J78" s="236"/>
      <c r="K78" s="236">
        <f>SUM(K79:K84)</f>
        <v>0</v>
      </c>
      <c r="L78" s="236"/>
      <c r="M78" s="236">
        <f>SUM(M79:M84)</f>
        <v>0</v>
      </c>
      <c r="N78" s="235"/>
      <c r="O78" s="235">
        <f>SUM(O79:O84)</f>
        <v>0</v>
      </c>
      <c r="P78" s="235"/>
      <c r="Q78" s="235">
        <f>SUM(Q79:Q84)</f>
        <v>0</v>
      </c>
      <c r="R78" s="236"/>
      <c r="S78" s="236"/>
      <c r="T78" s="236"/>
      <c r="U78" s="236"/>
      <c r="V78" s="236">
        <f>SUM(V79:V84)</f>
        <v>235.08999999999997</v>
      </c>
      <c r="W78" s="236"/>
      <c r="X78" s="236"/>
      <c r="Y78" s="236"/>
      <c r="AG78" t="s">
        <v>255</v>
      </c>
    </row>
    <row r="79" spans="1:60" outlineLevel="1" x14ac:dyDescent="0.2">
      <c r="A79" s="250">
        <v>24</v>
      </c>
      <c r="B79" s="251" t="s">
        <v>418</v>
      </c>
      <c r="C79" s="259" t="s">
        <v>419</v>
      </c>
      <c r="D79" s="252" t="s">
        <v>311</v>
      </c>
      <c r="E79" s="253">
        <v>84.41189</v>
      </c>
      <c r="F79" s="254"/>
      <c r="G79" s="255">
        <f>ROUND(E79*F79,2)</f>
        <v>0</v>
      </c>
      <c r="H79" s="232"/>
      <c r="I79" s="231">
        <f>ROUND(E79*H79,2)</f>
        <v>0</v>
      </c>
      <c r="J79" s="232"/>
      <c r="K79" s="231">
        <f>ROUND(E79*J79,2)</f>
        <v>0</v>
      </c>
      <c r="L79" s="231">
        <v>21</v>
      </c>
      <c r="M79" s="231">
        <f>G79*(1+L79/100)</f>
        <v>0</v>
      </c>
      <c r="N79" s="230">
        <v>0</v>
      </c>
      <c r="O79" s="230">
        <f>ROUND(E79*N79,2)</f>
        <v>0</v>
      </c>
      <c r="P79" s="230">
        <v>0</v>
      </c>
      <c r="Q79" s="230">
        <f>ROUND(E79*P79,2)</f>
        <v>0</v>
      </c>
      <c r="R79" s="231"/>
      <c r="S79" s="231" t="s">
        <v>259</v>
      </c>
      <c r="T79" s="231" t="s">
        <v>260</v>
      </c>
      <c r="U79" s="231">
        <v>0.93300000000000005</v>
      </c>
      <c r="V79" s="231">
        <f>ROUND(E79*U79,2)</f>
        <v>78.760000000000005</v>
      </c>
      <c r="W79" s="231"/>
      <c r="X79" s="231" t="s">
        <v>420</v>
      </c>
      <c r="Y79" s="231" t="s">
        <v>262</v>
      </c>
      <c r="Z79" s="210"/>
      <c r="AA79" s="210"/>
      <c r="AB79" s="210"/>
      <c r="AC79" s="210"/>
      <c r="AD79" s="210"/>
      <c r="AE79" s="210"/>
      <c r="AF79" s="210"/>
      <c r="AG79" s="210" t="s">
        <v>421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">
      <c r="A80" s="250">
        <v>25</v>
      </c>
      <c r="B80" s="251" t="s">
        <v>422</v>
      </c>
      <c r="C80" s="259" t="s">
        <v>423</v>
      </c>
      <c r="D80" s="252" t="s">
        <v>311</v>
      </c>
      <c r="E80" s="253">
        <v>84.41189</v>
      </c>
      <c r="F80" s="254"/>
      <c r="G80" s="255">
        <f>ROUND(E80*F80,2)</f>
        <v>0</v>
      </c>
      <c r="H80" s="232"/>
      <c r="I80" s="231">
        <f>ROUND(E80*H80,2)</f>
        <v>0</v>
      </c>
      <c r="J80" s="232"/>
      <c r="K80" s="231">
        <f>ROUND(E80*J80,2)</f>
        <v>0</v>
      </c>
      <c r="L80" s="231">
        <v>21</v>
      </c>
      <c r="M80" s="231">
        <f>G80*(1+L80/100)</f>
        <v>0</v>
      </c>
      <c r="N80" s="230">
        <v>0</v>
      </c>
      <c r="O80" s="230">
        <f>ROUND(E80*N80,2)</f>
        <v>0</v>
      </c>
      <c r="P80" s="230">
        <v>0</v>
      </c>
      <c r="Q80" s="230">
        <f>ROUND(E80*P80,2)</f>
        <v>0</v>
      </c>
      <c r="R80" s="231"/>
      <c r="S80" s="231" t="s">
        <v>259</v>
      </c>
      <c r="T80" s="231" t="s">
        <v>260</v>
      </c>
      <c r="U80" s="231">
        <v>0.49</v>
      </c>
      <c r="V80" s="231">
        <f>ROUND(E80*U80,2)</f>
        <v>41.36</v>
      </c>
      <c r="W80" s="231"/>
      <c r="X80" s="231" t="s">
        <v>420</v>
      </c>
      <c r="Y80" s="231" t="s">
        <v>262</v>
      </c>
      <c r="Z80" s="210"/>
      <c r="AA80" s="210"/>
      <c r="AB80" s="210"/>
      <c r="AC80" s="210"/>
      <c r="AD80" s="210"/>
      <c r="AE80" s="210"/>
      <c r="AF80" s="210"/>
      <c r="AG80" s="210" t="s">
        <v>421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">
      <c r="A81" s="250">
        <v>26</v>
      </c>
      <c r="B81" s="251" t="s">
        <v>424</v>
      </c>
      <c r="C81" s="259" t="s">
        <v>425</v>
      </c>
      <c r="D81" s="252" t="s">
        <v>311</v>
      </c>
      <c r="E81" s="253">
        <v>1266.1784</v>
      </c>
      <c r="F81" s="254"/>
      <c r="G81" s="255">
        <f>ROUND(E81*F81,2)</f>
        <v>0</v>
      </c>
      <c r="H81" s="232"/>
      <c r="I81" s="231">
        <f>ROUND(E81*H81,2)</f>
        <v>0</v>
      </c>
      <c r="J81" s="232"/>
      <c r="K81" s="231">
        <f>ROUND(E81*J81,2)</f>
        <v>0</v>
      </c>
      <c r="L81" s="231">
        <v>21</v>
      </c>
      <c r="M81" s="231">
        <f>G81*(1+L81/100)</f>
        <v>0</v>
      </c>
      <c r="N81" s="230">
        <v>0</v>
      </c>
      <c r="O81" s="230">
        <f>ROUND(E81*N81,2)</f>
        <v>0</v>
      </c>
      <c r="P81" s="230">
        <v>0</v>
      </c>
      <c r="Q81" s="230">
        <f>ROUND(E81*P81,2)</f>
        <v>0</v>
      </c>
      <c r="R81" s="231"/>
      <c r="S81" s="231" t="s">
        <v>259</v>
      </c>
      <c r="T81" s="231" t="s">
        <v>260</v>
      </c>
      <c r="U81" s="231">
        <v>0</v>
      </c>
      <c r="V81" s="231">
        <f>ROUND(E81*U81,2)</f>
        <v>0</v>
      </c>
      <c r="W81" s="231"/>
      <c r="X81" s="231" t="s">
        <v>420</v>
      </c>
      <c r="Y81" s="231" t="s">
        <v>262</v>
      </c>
      <c r="Z81" s="210"/>
      <c r="AA81" s="210"/>
      <c r="AB81" s="210"/>
      <c r="AC81" s="210"/>
      <c r="AD81" s="210"/>
      <c r="AE81" s="210"/>
      <c r="AF81" s="210"/>
      <c r="AG81" s="210" t="s">
        <v>421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">
      <c r="A82" s="250">
        <v>27</v>
      </c>
      <c r="B82" s="251" t="s">
        <v>426</v>
      </c>
      <c r="C82" s="259" t="s">
        <v>427</v>
      </c>
      <c r="D82" s="252" t="s">
        <v>311</v>
      </c>
      <c r="E82" s="253">
        <v>84.41189</v>
      </c>
      <c r="F82" s="254"/>
      <c r="G82" s="255">
        <f>ROUND(E82*F82,2)</f>
        <v>0</v>
      </c>
      <c r="H82" s="232"/>
      <c r="I82" s="231">
        <f>ROUND(E82*H82,2)</f>
        <v>0</v>
      </c>
      <c r="J82" s="232"/>
      <c r="K82" s="231">
        <f>ROUND(E82*J82,2)</f>
        <v>0</v>
      </c>
      <c r="L82" s="231">
        <v>21</v>
      </c>
      <c r="M82" s="231">
        <f>G82*(1+L82/100)</f>
        <v>0</v>
      </c>
      <c r="N82" s="230">
        <v>0</v>
      </c>
      <c r="O82" s="230">
        <f>ROUND(E82*N82,2)</f>
        <v>0</v>
      </c>
      <c r="P82" s="230">
        <v>0</v>
      </c>
      <c r="Q82" s="230">
        <f>ROUND(E82*P82,2)</f>
        <v>0</v>
      </c>
      <c r="R82" s="231"/>
      <c r="S82" s="231" t="s">
        <v>259</v>
      </c>
      <c r="T82" s="231" t="s">
        <v>260</v>
      </c>
      <c r="U82" s="231">
        <v>0.94199999999999995</v>
      </c>
      <c r="V82" s="231">
        <f>ROUND(E82*U82,2)</f>
        <v>79.52</v>
      </c>
      <c r="W82" s="231"/>
      <c r="X82" s="231" t="s">
        <v>420</v>
      </c>
      <c r="Y82" s="231" t="s">
        <v>262</v>
      </c>
      <c r="Z82" s="210"/>
      <c r="AA82" s="210"/>
      <c r="AB82" s="210"/>
      <c r="AC82" s="210"/>
      <c r="AD82" s="210"/>
      <c r="AE82" s="210"/>
      <c r="AF82" s="210"/>
      <c r="AG82" s="210" t="s">
        <v>421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">
      <c r="A83" s="250">
        <v>28</v>
      </c>
      <c r="B83" s="251" t="s">
        <v>428</v>
      </c>
      <c r="C83" s="259" t="s">
        <v>429</v>
      </c>
      <c r="D83" s="252" t="s">
        <v>311</v>
      </c>
      <c r="E83" s="253">
        <v>337.64756999999997</v>
      </c>
      <c r="F83" s="254"/>
      <c r="G83" s="255">
        <f>ROUND(E83*F83,2)</f>
        <v>0</v>
      </c>
      <c r="H83" s="232"/>
      <c r="I83" s="231">
        <f>ROUND(E83*H83,2)</f>
        <v>0</v>
      </c>
      <c r="J83" s="232"/>
      <c r="K83" s="231">
        <f>ROUND(E83*J83,2)</f>
        <v>0</v>
      </c>
      <c r="L83" s="231">
        <v>21</v>
      </c>
      <c r="M83" s="231">
        <f>G83*(1+L83/100)</f>
        <v>0</v>
      </c>
      <c r="N83" s="230">
        <v>0</v>
      </c>
      <c r="O83" s="230">
        <f>ROUND(E83*N83,2)</f>
        <v>0</v>
      </c>
      <c r="P83" s="230">
        <v>0</v>
      </c>
      <c r="Q83" s="230">
        <f>ROUND(E83*P83,2)</f>
        <v>0</v>
      </c>
      <c r="R83" s="231"/>
      <c r="S83" s="231" t="s">
        <v>259</v>
      </c>
      <c r="T83" s="231" t="s">
        <v>260</v>
      </c>
      <c r="U83" s="231">
        <v>0.105</v>
      </c>
      <c r="V83" s="231">
        <f>ROUND(E83*U83,2)</f>
        <v>35.450000000000003</v>
      </c>
      <c r="W83" s="231"/>
      <c r="X83" s="231" t="s">
        <v>420</v>
      </c>
      <c r="Y83" s="231" t="s">
        <v>262</v>
      </c>
      <c r="Z83" s="210"/>
      <c r="AA83" s="210"/>
      <c r="AB83" s="210"/>
      <c r="AC83" s="210"/>
      <c r="AD83" s="210"/>
      <c r="AE83" s="210"/>
      <c r="AF83" s="210"/>
      <c r="AG83" s="210" t="s">
        <v>421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ht="22.5" outlineLevel="1" x14ac:dyDescent="0.2">
      <c r="A84" s="244">
        <v>29</v>
      </c>
      <c r="B84" s="245" t="s">
        <v>430</v>
      </c>
      <c r="C84" s="257" t="s">
        <v>431</v>
      </c>
      <c r="D84" s="246" t="s">
        <v>311</v>
      </c>
      <c r="E84" s="247">
        <v>84.41189</v>
      </c>
      <c r="F84" s="248"/>
      <c r="G84" s="249">
        <f>ROUND(E84*F84,2)</f>
        <v>0</v>
      </c>
      <c r="H84" s="232"/>
      <c r="I84" s="231">
        <f>ROUND(E84*H84,2)</f>
        <v>0</v>
      </c>
      <c r="J84" s="232"/>
      <c r="K84" s="231">
        <f>ROUND(E84*J84,2)</f>
        <v>0</v>
      </c>
      <c r="L84" s="231">
        <v>21</v>
      </c>
      <c r="M84" s="231">
        <f>G84*(1+L84/100)</f>
        <v>0</v>
      </c>
      <c r="N84" s="230">
        <v>0</v>
      </c>
      <c r="O84" s="230">
        <f>ROUND(E84*N84,2)</f>
        <v>0</v>
      </c>
      <c r="P84" s="230">
        <v>0</v>
      </c>
      <c r="Q84" s="230">
        <f>ROUND(E84*P84,2)</f>
        <v>0</v>
      </c>
      <c r="R84" s="231"/>
      <c r="S84" s="231" t="s">
        <v>259</v>
      </c>
      <c r="T84" s="231" t="s">
        <v>260</v>
      </c>
      <c r="U84" s="231">
        <v>0</v>
      </c>
      <c r="V84" s="231">
        <f>ROUND(E84*U84,2)</f>
        <v>0</v>
      </c>
      <c r="W84" s="231"/>
      <c r="X84" s="231" t="s">
        <v>420</v>
      </c>
      <c r="Y84" s="231" t="s">
        <v>262</v>
      </c>
      <c r="Z84" s="210"/>
      <c r="AA84" s="210"/>
      <c r="AB84" s="210"/>
      <c r="AC84" s="210"/>
      <c r="AD84" s="210"/>
      <c r="AE84" s="210"/>
      <c r="AF84" s="210"/>
      <c r="AG84" s="210" t="s">
        <v>421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x14ac:dyDescent="0.2">
      <c r="A85" s="3"/>
      <c r="B85" s="4"/>
      <c r="C85" s="260"/>
      <c r="D85" s="6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AE85">
        <v>12</v>
      </c>
      <c r="AF85">
        <v>21</v>
      </c>
      <c r="AG85" t="s">
        <v>240</v>
      </c>
    </row>
    <row r="86" spans="1:60" x14ac:dyDescent="0.2">
      <c r="A86" s="213"/>
      <c r="B86" s="214" t="s">
        <v>31</v>
      </c>
      <c r="C86" s="261"/>
      <c r="D86" s="215"/>
      <c r="E86" s="216"/>
      <c r="F86" s="216"/>
      <c r="G86" s="243">
        <f>G8+G21+G70+G73+G78</f>
        <v>0</v>
      </c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AE86">
        <f>SUMIF(L7:L84,AE85,G7:G84)</f>
        <v>0</v>
      </c>
      <c r="AF86">
        <f>SUMIF(L7:L84,AF85,G7:G84)</f>
        <v>0</v>
      </c>
      <c r="AG86" t="s">
        <v>432</v>
      </c>
    </row>
    <row r="87" spans="1:60" x14ac:dyDescent="0.2">
      <c r="A87" s="3"/>
      <c r="B87" s="4"/>
      <c r="C87" s="260"/>
      <c r="D87" s="6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spans="1:60" x14ac:dyDescent="0.2">
      <c r="A88" s="3"/>
      <c r="B88" s="4"/>
      <c r="C88" s="260"/>
      <c r="D88" s="6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1:60" x14ac:dyDescent="0.2">
      <c r="A89" s="217" t="s">
        <v>433</v>
      </c>
      <c r="B89" s="217"/>
      <c r="C89" s="262"/>
      <c r="D89" s="6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1:60" x14ac:dyDescent="0.2">
      <c r="A90" s="218"/>
      <c r="B90" s="219"/>
      <c r="C90" s="263"/>
      <c r="D90" s="219"/>
      <c r="E90" s="219"/>
      <c r="F90" s="219"/>
      <c r="G90" s="220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AG90" t="s">
        <v>434</v>
      </c>
    </row>
    <row r="91" spans="1:60" x14ac:dyDescent="0.2">
      <c r="A91" s="221"/>
      <c r="B91" s="222"/>
      <c r="C91" s="264"/>
      <c r="D91" s="222"/>
      <c r="E91" s="222"/>
      <c r="F91" s="222"/>
      <c r="G91" s="22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1:60" x14ac:dyDescent="0.2">
      <c r="A92" s="221"/>
      <c r="B92" s="222"/>
      <c r="C92" s="264"/>
      <c r="D92" s="222"/>
      <c r="E92" s="222"/>
      <c r="F92" s="222"/>
      <c r="G92" s="22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1:60" x14ac:dyDescent="0.2">
      <c r="A93" s="221"/>
      <c r="B93" s="222"/>
      <c r="C93" s="264"/>
      <c r="D93" s="222"/>
      <c r="E93" s="222"/>
      <c r="F93" s="222"/>
      <c r="G93" s="22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1:60" x14ac:dyDescent="0.2">
      <c r="A94" s="224"/>
      <c r="B94" s="225"/>
      <c r="C94" s="265"/>
      <c r="D94" s="225"/>
      <c r="E94" s="225"/>
      <c r="F94" s="225"/>
      <c r="G94" s="226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1:60" x14ac:dyDescent="0.2">
      <c r="A95" s="3"/>
      <c r="B95" s="4"/>
      <c r="C95" s="260"/>
      <c r="D95" s="6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spans="1:60" x14ac:dyDescent="0.2">
      <c r="C96" s="266"/>
      <c r="D96" s="10"/>
      <c r="AG96" t="s">
        <v>435</v>
      </c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:G1"/>
    <mergeCell ref="C2:G2"/>
    <mergeCell ref="C3:G3"/>
    <mergeCell ref="C4:G4"/>
    <mergeCell ref="A89:C89"/>
    <mergeCell ref="A90:G94"/>
  </mergeCells>
  <pageMargins left="0.59055118110236204" right="0.196850393700787" top="0.78740157499999996" bottom="0.78740157499999996" header="0.3" footer="0.3"/>
  <pageSetup paperSize="9" orientation="portrait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354AA-BF96-4335-9D83-1109CA843961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38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228</v>
      </c>
    </row>
    <row r="2" spans="1:60" ht="24.95" customHeight="1" x14ac:dyDescent="0.2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229</v>
      </c>
    </row>
    <row r="3" spans="1:60" ht="24.95" customHeight="1" x14ac:dyDescent="0.2">
      <c r="A3" s="196" t="s">
        <v>9</v>
      </c>
      <c r="B3" s="49" t="s">
        <v>46</v>
      </c>
      <c r="C3" s="199" t="s">
        <v>47</v>
      </c>
      <c r="D3" s="197"/>
      <c r="E3" s="197"/>
      <c r="F3" s="197"/>
      <c r="G3" s="198"/>
      <c r="AC3" s="174" t="s">
        <v>229</v>
      </c>
      <c r="AG3" t="s">
        <v>230</v>
      </c>
    </row>
    <row r="4" spans="1:60" ht="24.95" customHeight="1" x14ac:dyDescent="0.2">
      <c r="A4" s="200" t="s">
        <v>10</v>
      </c>
      <c r="B4" s="201" t="s">
        <v>52</v>
      </c>
      <c r="C4" s="202" t="s">
        <v>53</v>
      </c>
      <c r="D4" s="203"/>
      <c r="E4" s="203"/>
      <c r="F4" s="203"/>
      <c r="G4" s="204"/>
      <c r="AG4" t="s">
        <v>231</v>
      </c>
    </row>
    <row r="5" spans="1:60" x14ac:dyDescent="0.2">
      <c r="D5" s="10"/>
    </row>
    <row r="6" spans="1:60" ht="38.25" x14ac:dyDescent="0.2">
      <c r="A6" s="206" t="s">
        <v>232</v>
      </c>
      <c r="B6" s="208" t="s">
        <v>233</v>
      </c>
      <c r="C6" s="208" t="s">
        <v>234</v>
      </c>
      <c r="D6" s="207" t="s">
        <v>235</v>
      </c>
      <c r="E6" s="206" t="s">
        <v>236</v>
      </c>
      <c r="F6" s="205" t="s">
        <v>237</v>
      </c>
      <c r="G6" s="206" t="s">
        <v>31</v>
      </c>
      <c r="H6" s="209" t="s">
        <v>32</v>
      </c>
      <c r="I6" s="209" t="s">
        <v>238</v>
      </c>
      <c r="J6" s="209" t="s">
        <v>33</v>
      </c>
      <c r="K6" s="209" t="s">
        <v>239</v>
      </c>
      <c r="L6" s="209" t="s">
        <v>240</v>
      </c>
      <c r="M6" s="209" t="s">
        <v>241</v>
      </c>
      <c r="N6" s="209" t="s">
        <v>242</v>
      </c>
      <c r="O6" s="209" t="s">
        <v>243</v>
      </c>
      <c r="P6" s="209" t="s">
        <v>244</v>
      </c>
      <c r="Q6" s="209" t="s">
        <v>245</v>
      </c>
      <c r="R6" s="209" t="s">
        <v>246</v>
      </c>
      <c r="S6" s="209" t="s">
        <v>247</v>
      </c>
      <c r="T6" s="209" t="s">
        <v>248</v>
      </c>
      <c r="U6" s="209" t="s">
        <v>249</v>
      </c>
      <c r="V6" s="209" t="s">
        <v>250</v>
      </c>
      <c r="W6" s="209" t="s">
        <v>251</v>
      </c>
      <c r="X6" s="209" t="s">
        <v>252</v>
      </c>
      <c r="Y6" s="209" t="s">
        <v>253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37" t="s">
        <v>254</v>
      </c>
      <c r="B8" s="238" t="s">
        <v>142</v>
      </c>
      <c r="C8" s="256" t="s">
        <v>143</v>
      </c>
      <c r="D8" s="239"/>
      <c r="E8" s="240"/>
      <c r="F8" s="241"/>
      <c r="G8" s="242">
        <f>SUMIF(AG9:AG20,"&lt;&gt;NOR",G9:G20)</f>
        <v>0</v>
      </c>
      <c r="H8" s="236"/>
      <c r="I8" s="236">
        <f>SUM(I9:I20)</f>
        <v>0</v>
      </c>
      <c r="J8" s="236"/>
      <c r="K8" s="236">
        <f>SUM(K9:K20)</f>
        <v>0</v>
      </c>
      <c r="L8" s="236"/>
      <c r="M8" s="236">
        <f>SUM(M9:M20)</f>
        <v>0</v>
      </c>
      <c r="N8" s="235"/>
      <c r="O8" s="235">
        <f>SUM(O9:O20)</f>
        <v>8.89</v>
      </c>
      <c r="P8" s="235"/>
      <c r="Q8" s="235">
        <f>SUM(Q9:Q20)</f>
        <v>0</v>
      </c>
      <c r="R8" s="236"/>
      <c r="S8" s="236"/>
      <c r="T8" s="236"/>
      <c r="U8" s="236"/>
      <c r="V8" s="236">
        <f>SUM(V9:V20)</f>
        <v>14.21</v>
      </c>
      <c r="W8" s="236"/>
      <c r="X8" s="236"/>
      <c r="Y8" s="236"/>
      <c r="AG8" t="s">
        <v>255</v>
      </c>
    </row>
    <row r="9" spans="1:60" outlineLevel="1" x14ac:dyDescent="0.2">
      <c r="A9" s="244">
        <v>1</v>
      </c>
      <c r="B9" s="245" t="s">
        <v>495</v>
      </c>
      <c r="C9" s="257" t="s">
        <v>496</v>
      </c>
      <c r="D9" s="246" t="s">
        <v>258</v>
      </c>
      <c r="E9" s="247">
        <v>0.74399999999999999</v>
      </c>
      <c r="F9" s="248"/>
      <c r="G9" s="249">
        <f>ROUND(E9*F9,2)</f>
        <v>0</v>
      </c>
      <c r="H9" s="232"/>
      <c r="I9" s="231">
        <f>ROUND(E9*H9,2)</f>
        <v>0</v>
      </c>
      <c r="J9" s="232"/>
      <c r="K9" s="231">
        <f>ROUND(E9*J9,2)</f>
        <v>0</v>
      </c>
      <c r="L9" s="231">
        <v>21</v>
      </c>
      <c r="M9" s="231">
        <f>G9*(1+L9/100)</f>
        <v>0</v>
      </c>
      <c r="N9" s="230">
        <v>2.5249999999999999</v>
      </c>
      <c r="O9" s="230">
        <f>ROUND(E9*N9,2)</f>
        <v>1.88</v>
      </c>
      <c r="P9" s="230">
        <v>0</v>
      </c>
      <c r="Q9" s="230">
        <f>ROUND(E9*P9,2)</f>
        <v>0</v>
      </c>
      <c r="R9" s="231"/>
      <c r="S9" s="231" t="s">
        <v>259</v>
      </c>
      <c r="T9" s="231" t="s">
        <v>260</v>
      </c>
      <c r="U9" s="231">
        <v>0.48</v>
      </c>
      <c r="V9" s="231">
        <f>ROUND(E9*U9,2)</f>
        <v>0.36</v>
      </c>
      <c r="W9" s="231"/>
      <c r="X9" s="231" t="s">
        <v>261</v>
      </c>
      <c r="Y9" s="231" t="s">
        <v>262</v>
      </c>
      <c r="Z9" s="210"/>
      <c r="AA9" s="210"/>
      <c r="AB9" s="210"/>
      <c r="AC9" s="210"/>
      <c r="AD9" s="210"/>
      <c r="AE9" s="210"/>
      <c r="AF9" s="210"/>
      <c r="AG9" s="210" t="s">
        <v>263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">
      <c r="A10" s="227"/>
      <c r="B10" s="228"/>
      <c r="C10" s="258" t="s">
        <v>497</v>
      </c>
      <c r="D10" s="233"/>
      <c r="E10" s="234">
        <v>0.74399999999999999</v>
      </c>
      <c r="F10" s="231"/>
      <c r="G10" s="231"/>
      <c r="H10" s="231"/>
      <c r="I10" s="231"/>
      <c r="J10" s="231"/>
      <c r="K10" s="231"/>
      <c r="L10" s="231"/>
      <c r="M10" s="231"/>
      <c r="N10" s="230"/>
      <c r="O10" s="230"/>
      <c r="P10" s="230"/>
      <c r="Q10" s="230"/>
      <c r="R10" s="231"/>
      <c r="S10" s="231"/>
      <c r="T10" s="231"/>
      <c r="U10" s="231"/>
      <c r="V10" s="231"/>
      <c r="W10" s="231"/>
      <c r="X10" s="231"/>
      <c r="Y10" s="231"/>
      <c r="Z10" s="210"/>
      <c r="AA10" s="210"/>
      <c r="AB10" s="210"/>
      <c r="AC10" s="210"/>
      <c r="AD10" s="210"/>
      <c r="AE10" s="210"/>
      <c r="AF10" s="210"/>
      <c r="AG10" s="210" t="s">
        <v>265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ht="22.5" outlineLevel="1" x14ac:dyDescent="0.2">
      <c r="A11" s="244">
        <v>2</v>
      </c>
      <c r="B11" s="245" t="s">
        <v>498</v>
      </c>
      <c r="C11" s="257" t="s">
        <v>499</v>
      </c>
      <c r="D11" s="246" t="s">
        <v>311</v>
      </c>
      <c r="E11" s="247">
        <v>8.7190000000000004E-2</v>
      </c>
      <c r="F11" s="248"/>
      <c r="G11" s="249">
        <f>ROUND(E11*F11,2)</f>
        <v>0</v>
      </c>
      <c r="H11" s="232"/>
      <c r="I11" s="231">
        <f>ROUND(E11*H11,2)</f>
        <v>0</v>
      </c>
      <c r="J11" s="232"/>
      <c r="K11" s="231">
        <f>ROUND(E11*J11,2)</f>
        <v>0</v>
      </c>
      <c r="L11" s="231">
        <v>21</v>
      </c>
      <c r="M11" s="231">
        <f>G11*(1+L11/100)</f>
        <v>0</v>
      </c>
      <c r="N11" s="230">
        <v>1.06274</v>
      </c>
      <c r="O11" s="230">
        <f>ROUND(E11*N11,2)</f>
        <v>0.09</v>
      </c>
      <c r="P11" s="230">
        <v>0</v>
      </c>
      <c r="Q11" s="230">
        <f>ROUND(E11*P11,2)</f>
        <v>0</v>
      </c>
      <c r="R11" s="231"/>
      <c r="S11" s="231" t="s">
        <v>259</v>
      </c>
      <c r="T11" s="231" t="s">
        <v>260</v>
      </c>
      <c r="U11" s="231">
        <v>15.231</v>
      </c>
      <c r="V11" s="231">
        <f>ROUND(E11*U11,2)</f>
        <v>1.33</v>
      </c>
      <c r="W11" s="231"/>
      <c r="X11" s="231" t="s">
        <v>261</v>
      </c>
      <c r="Y11" s="231" t="s">
        <v>262</v>
      </c>
      <c r="Z11" s="210"/>
      <c r="AA11" s="210"/>
      <c r="AB11" s="210"/>
      <c r="AC11" s="210"/>
      <c r="AD11" s="210"/>
      <c r="AE11" s="210"/>
      <c r="AF11" s="210"/>
      <c r="AG11" s="210" t="s">
        <v>263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2" x14ac:dyDescent="0.2">
      <c r="A12" s="227"/>
      <c r="B12" s="228"/>
      <c r="C12" s="258" t="s">
        <v>500</v>
      </c>
      <c r="D12" s="233"/>
      <c r="E12" s="234">
        <v>8.7190000000000004E-2</v>
      </c>
      <c r="F12" s="231"/>
      <c r="G12" s="231"/>
      <c r="H12" s="231"/>
      <c r="I12" s="231"/>
      <c r="J12" s="231"/>
      <c r="K12" s="231"/>
      <c r="L12" s="231"/>
      <c r="M12" s="231"/>
      <c r="N12" s="230"/>
      <c r="O12" s="230"/>
      <c r="P12" s="230"/>
      <c r="Q12" s="230"/>
      <c r="R12" s="231"/>
      <c r="S12" s="231"/>
      <c r="T12" s="231"/>
      <c r="U12" s="231"/>
      <c r="V12" s="231"/>
      <c r="W12" s="231"/>
      <c r="X12" s="231"/>
      <c r="Y12" s="231"/>
      <c r="Z12" s="210"/>
      <c r="AA12" s="210"/>
      <c r="AB12" s="210"/>
      <c r="AC12" s="210"/>
      <c r="AD12" s="210"/>
      <c r="AE12" s="210"/>
      <c r="AF12" s="210"/>
      <c r="AG12" s="210" t="s">
        <v>265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44">
        <v>3</v>
      </c>
      <c r="B13" s="245" t="s">
        <v>501</v>
      </c>
      <c r="C13" s="257" t="s">
        <v>502</v>
      </c>
      <c r="D13" s="246" t="s">
        <v>258</v>
      </c>
      <c r="E13" s="247">
        <v>2.5920000000000001</v>
      </c>
      <c r="F13" s="248"/>
      <c r="G13" s="249">
        <f>ROUND(E13*F13,2)</f>
        <v>0</v>
      </c>
      <c r="H13" s="232"/>
      <c r="I13" s="231">
        <f>ROUND(E13*H13,2)</f>
        <v>0</v>
      </c>
      <c r="J13" s="232"/>
      <c r="K13" s="231">
        <f>ROUND(E13*J13,2)</f>
        <v>0</v>
      </c>
      <c r="L13" s="231">
        <v>21</v>
      </c>
      <c r="M13" s="231">
        <f>G13*(1+L13/100)</f>
        <v>0</v>
      </c>
      <c r="N13" s="230">
        <v>2.5249999999999999</v>
      </c>
      <c r="O13" s="230">
        <f>ROUND(E13*N13,2)</f>
        <v>6.54</v>
      </c>
      <c r="P13" s="230">
        <v>0</v>
      </c>
      <c r="Q13" s="230">
        <f>ROUND(E13*P13,2)</f>
        <v>0</v>
      </c>
      <c r="R13" s="231"/>
      <c r="S13" s="231" t="s">
        <v>259</v>
      </c>
      <c r="T13" s="231" t="s">
        <v>260</v>
      </c>
      <c r="U13" s="231">
        <v>0.48</v>
      </c>
      <c r="V13" s="231">
        <f>ROUND(E13*U13,2)</f>
        <v>1.24</v>
      </c>
      <c r="W13" s="231"/>
      <c r="X13" s="231" t="s">
        <v>261</v>
      </c>
      <c r="Y13" s="231" t="s">
        <v>262</v>
      </c>
      <c r="Z13" s="210"/>
      <c r="AA13" s="210"/>
      <c r="AB13" s="210"/>
      <c r="AC13" s="210"/>
      <c r="AD13" s="210"/>
      <c r="AE13" s="210"/>
      <c r="AF13" s="210"/>
      <c r="AG13" s="210" t="s">
        <v>263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2" x14ac:dyDescent="0.2">
      <c r="A14" s="227"/>
      <c r="B14" s="228"/>
      <c r="C14" s="258" t="s">
        <v>503</v>
      </c>
      <c r="D14" s="233"/>
      <c r="E14" s="234">
        <v>2.5920000000000001</v>
      </c>
      <c r="F14" s="231"/>
      <c r="G14" s="231"/>
      <c r="H14" s="231"/>
      <c r="I14" s="231"/>
      <c r="J14" s="231"/>
      <c r="K14" s="231"/>
      <c r="L14" s="231"/>
      <c r="M14" s="231"/>
      <c r="N14" s="230"/>
      <c r="O14" s="230"/>
      <c r="P14" s="230"/>
      <c r="Q14" s="230"/>
      <c r="R14" s="231"/>
      <c r="S14" s="231"/>
      <c r="T14" s="231"/>
      <c r="U14" s="231"/>
      <c r="V14" s="231"/>
      <c r="W14" s="231"/>
      <c r="X14" s="231"/>
      <c r="Y14" s="231"/>
      <c r="Z14" s="210"/>
      <c r="AA14" s="210"/>
      <c r="AB14" s="210"/>
      <c r="AC14" s="210"/>
      <c r="AD14" s="210"/>
      <c r="AE14" s="210"/>
      <c r="AF14" s="210"/>
      <c r="AG14" s="210" t="s">
        <v>265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ht="22.5" outlineLevel="1" x14ac:dyDescent="0.2">
      <c r="A15" s="244">
        <v>4</v>
      </c>
      <c r="B15" s="245" t="s">
        <v>504</v>
      </c>
      <c r="C15" s="257" t="s">
        <v>505</v>
      </c>
      <c r="D15" s="246" t="s">
        <v>311</v>
      </c>
      <c r="E15" s="247">
        <v>0.14399999999999999</v>
      </c>
      <c r="F15" s="248"/>
      <c r="G15" s="249">
        <f>ROUND(E15*F15,2)</f>
        <v>0</v>
      </c>
      <c r="H15" s="232"/>
      <c r="I15" s="231">
        <f>ROUND(E15*H15,2)</f>
        <v>0</v>
      </c>
      <c r="J15" s="232"/>
      <c r="K15" s="231">
        <f>ROUND(E15*J15,2)</f>
        <v>0</v>
      </c>
      <c r="L15" s="231">
        <v>21</v>
      </c>
      <c r="M15" s="231">
        <f>G15*(1+L15/100)</f>
        <v>0</v>
      </c>
      <c r="N15" s="230">
        <v>1.0249299999999999</v>
      </c>
      <c r="O15" s="230">
        <f>ROUND(E15*N15,2)</f>
        <v>0.15</v>
      </c>
      <c r="P15" s="230">
        <v>0</v>
      </c>
      <c r="Q15" s="230">
        <f>ROUND(E15*P15,2)</f>
        <v>0</v>
      </c>
      <c r="R15" s="231"/>
      <c r="S15" s="231" t="s">
        <v>259</v>
      </c>
      <c r="T15" s="231" t="s">
        <v>260</v>
      </c>
      <c r="U15" s="231">
        <v>23.530999999999999</v>
      </c>
      <c r="V15" s="231">
        <f>ROUND(E15*U15,2)</f>
        <v>3.39</v>
      </c>
      <c r="W15" s="231"/>
      <c r="X15" s="231" t="s">
        <v>261</v>
      </c>
      <c r="Y15" s="231" t="s">
        <v>262</v>
      </c>
      <c r="Z15" s="210"/>
      <c r="AA15" s="210"/>
      <c r="AB15" s="210"/>
      <c r="AC15" s="210"/>
      <c r="AD15" s="210"/>
      <c r="AE15" s="210"/>
      <c r="AF15" s="210"/>
      <c r="AG15" s="210" t="s">
        <v>263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2" x14ac:dyDescent="0.2">
      <c r="A16" s="227"/>
      <c r="B16" s="228"/>
      <c r="C16" s="258" t="s">
        <v>506</v>
      </c>
      <c r="D16" s="233"/>
      <c r="E16" s="234">
        <v>0.14399999999999999</v>
      </c>
      <c r="F16" s="231"/>
      <c r="G16" s="231"/>
      <c r="H16" s="231"/>
      <c r="I16" s="231"/>
      <c r="J16" s="231"/>
      <c r="K16" s="231"/>
      <c r="L16" s="231"/>
      <c r="M16" s="231"/>
      <c r="N16" s="230"/>
      <c r="O16" s="230"/>
      <c r="P16" s="230"/>
      <c r="Q16" s="230"/>
      <c r="R16" s="231"/>
      <c r="S16" s="231"/>
      <c r="T16" s="231"/>
      <c r="U16" s="231"/>
      <c r="V16" s="231"/>
      <c r="W16" s="231"/>
      <c r="X16" s="231"/>
      <c r="Y16" s="231"/>
      <c r="Z16" s="210"/>
      <c r="AA16" s="210"/>
      <c r="AB16" s="210"/>
      <c r="AC16" s="210"/>
      <c r="AD16" s="210"/>
      <c r="AE16" s="210"/>
      <c r="AF16" s="210"/>
      <c r="AG16" s="210" t="s">
        <v>265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44">
        <v>5</v>
      </c>
      <c r="B17" s="245" t="s">
        <v>507</v>
      </c>
      <c r="C17" s="257" t="s">
        <v>508</v>
      </c>
      <c r="D17" s="246" t="s">
        <v>303</v>
      </c>
      <c r="E17" s="247">
        <v>5.76</v>
      </c>
      <c r="F17" s="248"/>
      <c r="G17" s="249">
        <f>ROUND(E17*F17,2)</f>
        <v>0</v>
      </c>
      <c r="H17" s="232"/>
      <c r="I17" s="231">
        <f>ROUND(E17*H17,2)</f>
        <v>0</v>
      </c>
      <c r="J17" s="232"/>
      <c r="K17" s="231">
        <f>ROUND(E17*J17,2)</f>
        <v>0</v>
      </c>
      <c r="L17" s="231">
        <v>21</v>
      </c>
      <c r="M17" s="231">
        <f>G17*(1+L17/100)</f>
        <v>0</v>
      </c>
      <c r="N17" s="230">
        <v>3.9199999999999999E-2</v>
      </c>
      <c r="O17" s="230">
        <f>ROUND(E17*N17,2)</f>
        <v>0.23</v>
      </c>
      <c r="P17" s="230">
        <v>0</v>
      </c>
      <c r="Q17" s="230">
        <f>ROUND(E17*P17,2)</f>
        <v>0</v>
      </c>
      <c r="R17" s="231"/>
      <c r="S17" s="231" t="s">
        <v>259</v>
      </c>
      <c r="T17" s="231" t="s">
        <v>260</v>
      </c>
      <c r="U17" s="231">
        <v>1.05</v>
      </c>
      <c r="V17" s="231">
        <f>ROUND(E17*U17,2)</f>
        <v>6.05</v>
      </c>
      <c r="W17" s="231"/>
      <c r="X17" s="231" t="s">
        <v>261</v>
      </c>
      <c r="Y17" s="231" t="s">
        <v>262</v>
      </c>
      <c r="Z17" s="210"/>
      <c r="AA17" s="210"/>
      <c r="AB17" s="210"/>
      <c r="AC17" s="210"/>
      <c r="AD17" s="210"/>
      <c r="AE17" s="210"/>
      <c r="AF17" s="210"/>
      <c r="AG17" s="210" t="s">
        <v>263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2" x14ac:dyDescent="0.2">
      <c r="A18" s="227"/>
      <c r="B18" s="228"/>
      <c r="C18" s="258" t="s">
        <v>509</v>
      </c>
      <c r="D18" s="233"/>
      <c r="E18" s="234">
        <v>5.76</v>
      </c>
      <c r="F18" s="231"/>
      <c r="G18" s="231"/>
      <c r="H18" s="231"/>
      <c r="I18" s="231"/>
      <c r="J18" s="231"/>
      <c r="K18" s="231"/>
      <c r="L18" s="231"/>
      <c r="M18" s="231"/>
      <c r="N18" s="230"/>
      <c r="O18" s="230"/>
      <c r="P18" s="230"/>
      <c r="Q18" s="230"/>
      <c r="R18" s="231"/>
      <c r="S18" s="231"/>
      <c r="T18" s="231"/>
      <c r="U18" s="231"/>
      <c r="V18" s="231"/>
      <c r="W18" s="231"/>
      <c r="X18" s="231"/>
      <c r="Y18" s="231"/>
      <c r="Z18" s="210"/>
      <c r="AA18" s="210"/>
      <c r="AB18" s="210"/>
      <c r="AC18" s="210"/>
      <c r="AD18" s="210"/>
      <c r="AE18" s="210"/>
      <c r="AF18" s="210"/>
      <c r="AG18" s="210" t="s">
        <v>265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44">
        <v>6</v>
      </c>
      <c r="B19" s="245" t="s">
        <v>510</v>
      </c>
      <c r="C19" s="257" t="s">
        <v>511</v>
      </c>
      <c r="D19" s="246" t="s">
        <v>303</v>
      </c>
      <c r="E19" s="247">
        <v>5.76</v>
      </c>
      <c r="F19" s="248"/>
      <c r="G19" s="249">
        <f>ROUND(E19*F19,2)</f>
        <v>0</v>
      </c>
      <c r="H19" s="232"/>
      <c r="I19" s="231">
        <f>ROUND(E19*H19,2)</f>
        <v>0</v>
      </c>
      <c r="J19" s="232"/>
      <c r="K19" s="231">
        <f>ROUND(E19*J19,2)</f>
        <v>0</v>
      </c>
      <c r="L19" s="231">
        <v>21</v>
      </c>
      <c r="M19" s="231">
        <f>G19*(1+L19/100)</f>
        <v>0</v>
      </c>
      <c r="N19" s="230">
        <v>0</v>
      </c>
      <c r="O19" s="230">
        <f>ROUND(E19*N19,2)</f>
        <v>0</v>
      </c>
      <c r="P19" s="230">
        <v>0</v>
      </c>
      <c r="Q19" s="230">
        <f>ROUND(E19*P19,2)</f>
        <v>0</v>
      </c>
      <c r="R19" s="231"/>
      <c r="S19" s="231" t="s">
        <v>259</v>
      </c>
      <c r="T19" s="231" t="s">
        <v>260</v>
      </c>
      <c r="U19" s="231">
        <v>0.32</v>
      </c>
      <c r="V19" s="231">
        <f>ROUND(E19*U19,2)</f>
        <v>1.84</v>
      </c>
      <c r="W19" s="231"/>
      <c r="X19" s="231" t="s">
        <v>261</v>
      </c>
      <c r="Y19" s="231" t="s">
        <v>262</v>
      </c>
      <c r="Z19" s="210"/>
      <c r="AA19" s="210"/>
      <c r="AB19" s="210"/>
      <c r="AC19" s="210"/>
      <c r="AD19" s="210"/>
      <c r="AE19" s="210"/>
      <c r="AF19" s="210"/>
      <c r="AG19" s="210" t="s">
        <v>263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2" x14ac:dyDescent="0.2">
      <c r="A20" s="227"/>
      <c r="B20" s="228"/>
      <c r="C20" s="258" t="s">
        <v>509</v>
      </c>
      <c r="D20" s="233"/>
      <c r="E20" s="234">
        <v>5.76</v>
      </c>
      <c r="F20" s="231"/>
      <c r="G20" s="231"/>
      <c r="H20" s="231"/>
      <c r="I20" s="231"/>
      <c r="J20" s="231"/>
      <c r="K20" s="231"/>
      <c r="L20" s="231"/>
      <c r="M20" s="231"/>
      <c r="N20" s="230"/>
      <c r="O20" s="230"/>
      <c r="P20" s="230"/>
      <c r="Q20" s="230"/>
      <c r="R20" s="231"/>
      <c r="S20" s="231"/>
      <c r="T20" s="231"/>
      <c r="U20" s="231"/>
      <c r="V20" s="231"/>
      <c r="W20" s="231"/>
      <c r="X20" s="231"/>
      <c r="Y20" s="231"/>
      <c r="Z20" s="210"/>
      <c r="AA20" s="210"/>
      <c r="AB20" s="210"/>
      <c r="AC20" s="210"/>
      <c r="AD20" s="210"/>
      <c r="AE20" s="210"/>
      <c r="AF20" s="210"/>
      <c r="AG20" s="210" t="s">
        <v>265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x14ac:dyDescent="0.2">
      <c r="A21" s="237" t="s">
        <v>254</v>
      </c>
      <c r="B21" s="238" t="s">
        <v>144</v>
      </c>
      <c r="C21" s="256" t="s">
        <v>145</v>
      </c>
      <c r="D21" s="239"/>
      <c r="E21" s="240"/>
      <c r="F21" s="241"/>
      <c r="G21" s="242">
        <f>SUMIF(AG22:AG84,"&lt;&gt;NOR",G22:G84)</f>
        <v>0</v>
      </c>
      <c r="H21" s="236"/>
      <c r="I21" s="236">
        <f>SUM(I22:I84)</f>
        <v>0</v>
      </c>
      <c r="J21" s="236"/>
      <c r="K21" s="236">
        <f>SUM(K22:K84)</f>
        <v>0</v>
      </c>
      <c r="L21" s="236"/>
      <c r="M21" s="236">
        <f>SUM(M22:M84)</f>
        <v>0</v>
      </c>
      <c r="N21" s="235"/>
      <c r="O21" s="235">
        <f>SUM(O22:O84)</f>
        <v>20.38</v>
      </c>
      <c r="P21" s="235"/>
      <c r="Q21" s="235">
        <f>SUM(Q22:Q84)</f>
        <v>0</v>
      </c>
      <c r="R21" s="236"/>
      <c r="S21" s="236"/>
      <c r="T21" s="236"/>
      <c r="U21" s="236"/>
      <c r="V21" s="236">
        <f>SUM(V22:V84)</f>
        <v>130.77000000000001</v>
      </c>
      <c r="W21" s="236"/>
      <c r="X21" s="236"/>
      <c r="Y21" s="236"/>
      <c r="AG21" t="s">
        <v>255</v>
      </c>
    </row>
    <row r="22" spans="1:60" outlineLevel="1" x14ac:dyDescent="0.2">
      <c r="A22" s="244">
        <v>7</v>
      </c>
      <c r="B22" s="245" t="s">
        <v>512</v>
      </c>
      <c r="C22" s="257" t="s">
        <v>513</v>
      </c>
      <c r="D22" s="246" t="s">
        <v>303</v>
      </c>
      <c r="E22" s="247">
        <v>16.48875</v>
      </c>
      <c r="F22" s="248"/>
      <c r="G22" s="249">
        <f>ROUND(E22*F22,2)</f>
        <v>0</v>
      </c>
      <c r="H22" s="232"/>
      <c r="I22" s="231">
        <f>ROUND(E22*H22,2)</f>
        <v>0</v>
      </c>
      <c r="J22" s="232"/>
      <c r="K22" s="231">
        <f>ROUND(E22*J22,2)</f>
        <v>0</v>
      </c>
      <c r="L22" s="231">
        <v>21</v>
      </c>
      <c r="M22" s="231">
        <f>G22*(1+L22/100)</f>
        <v>0</v>
      </c>
      <c r="N22" s="230">
        <v>0.13802</v>
      </c>
      <c r="O22" s="230">
        <f>ROUND(E22*N22,2)</f>
        <v>2.2799999999999998</v>
      </c>
      <c r="P22" s="230">
        <v>0</v>
      </c>
      <c r="Q22" s="230">
        <f>ROUND(E22*P22,2)</f>
        <v>0</v>
      </c>
      <c r="R22" s="231"/>
      <c r="S22" s="231" t="s">
        <v>259</v>
      </c>
      <c r="T22" s="231" t="s">
        <v>260</v>
      </c>
      <c r="U22" s="231">
        <v>0.71799999999999997</v>
      </c>
      <c r="V22" s="231">
        <f>ROUND(E22*U22,2)</f>
        <v>11.84</v>
      </c>
      <c r="W22" s="231"/>
      <c r="X22" s="231" t="s">
        <v>261</v>
      </c>
      <c r="Y22" s="231" t="s">
        <v>262</v>
      </c>
      <c r="Z22" s="210"/>
      <c r="AA22" s="210"/>
      <c r="AB22" s="210"/>
      <c r="AC22" s="210"/>
      <c r="AD22" s="210"/>
      <c r="AE22" s="210"/>
      <c r="AF22" s="210"/>
      <c r="AG22" s="210" t="s">
        <v>263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2" x14ac:dyDescent="0.2">
      <c r="A23" s="227"/>
      <c r="B23" s="228"/>
      <c r="C23" s="258" t="s">
        <v>514</v>
      </c>
      <c r="D23" s="233"/>
      <c r="E23" s="234">
        <v>20.688749999999999</v>
      </c>
      <c r="F23" s="231"/>
      <c r="G23" s="231"/>
      <c r="H23" s="231"/>
      <c r="I23" s="231"/>
      <c r="J23" s="231"/>
      <c r="K23" s="231"/>
      <c r="L23" s="231"/>
      <c r="M23" s="231"/>
      <c r="N23" s="230"/>
      <c r="O23" s="230"/>
      <c r="P23" s="230"/>
      <c r="Q23" s="230"/>
      <c r="R23" s="231"/>
      <c r="S23" s="231"/>
      <c r="T23" s="231"/>
      <c r="U23" s="231"/>
      <c r="V23" s="231"/>
      <c r="W23" s="231"/>
      <c r="X23" s="231"/>
      <c r="Y23" s="231"/>
      <c r="Z23" s="210"/>
      <c r="AA23" s="210"/>
      <c r="AB23" s="210"/>
      <c r="AC23" s="210"/>
      <c r="AD23" s="210"/>
      <c r="AE23" s="210"/>
      <c r="AF23" s="210"/>
      <c r="AG23" s="210" t="s">
        <v>265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3" x14ac:dyDescent="0.2">
      <c r="A24" s="227"/>
      <c r="B24" s="228"/>
      <c r="C24" s="258" t="s">
        <v>515</v>
      </c>
      <c r="D24" s="233"/>
      <c r="E24" s="234">
        <v>-4.2</v>
      </c>
      <c r="F24" s="231"/>
      <c r="G24" s="231"/>
      <c r="H24" s="231"/>
      <c r="I24" s="231"/>
      <c r="J24" s="231"/>
      <c r="K24" s="231"/>
      <c r="L24" s="231"/>
      <c r="M24" s="231"/>
      <c r="N24" s="230"/>
      <c r="O24" s="230"/>
      <c r="P24" s="230"/>
      <c r="Q24" s="230"/>
      <c r="R24" s="231"/>
      <c r="S24" s="231"/>
      <c r="T24" s="231"/>
      <c r="U24" s="231"/>
      <c r="V24" s="231"/>
      <c r="W24" s="231"/>
      <c r="X24" s="231"/>
      <c r="Y24" s="231"/>
      <c r="Z24" s="210"/>
      <c r="AA24" s="210"/>
      <c r="AB24" s="210"/>
      <c r="AC24" s="210"/>
      <c r="AD24" s="210"/>
      <c r="AE24" s="210"/>
      <c r="AF24" s="210"/>
      <c r="AG24" s="210" t="s">
        <v>265</v>
      </c>
      <c r="AH24" s="210">
        <v>0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44">
        <v>8</v>
      </c>
      <c r="B25" s="245" t="s">
        <v>516</v>
      </c>
      <c r="C25" s="257" t="s">
        <v>517</v>
      </c>
      <c r="D25" s="246" t="s">
        <v>303</v>
      </c>
      <c r="E25" s="247">
        <v>17.212499999999999</v>
      </c>
      <c r="F25" s="248"/>
      <c r="G25" s="249">
        <f>ROUND(E25*F25,2)</f>
        <v>0</v>
      </c>
      <c r="H25" s="232"/>
      <c r="I25" s="231">
        <f>ROUND(E25*H25,2)</f>
        <v>0</v>
      </c>
      <c r="J25" s="232"/>
      <c r="K25" s="231">
        <f>ROUND(E25*J25,2)</f>
        <v>0</v>
      </c>
      <c r="L25" s="231">
        <v>21</v>
      </c>
      <c r="M25" s="231">
        <f>G25*(1+L25/100)</f>
        <v>0</v>
      </c>
      <c r="N25" s="230">
        <v>0.28143000000000001</v>
      </c>
      <c r="O25" s="230">
        <f>ROUND(E25*N25,2)</f>
        <v>4.84</v>
      </c>
      <c r="P25" s="230">
        <v>0</v>
      </c>
      <c r="Q25" s="230">
        <f>ROUND(E25*P25,2)</f>
        <v>0</v>
      </c>
      <c r="R25" s="231"/>
      <c r="S25" s="231" t="s">
        <v>259</v>
      </c>
      <c r="T25" s="231" t="s">
        <v>260</v>
      </c>
      <c r="U25" s="231">
        <v>0.68</v>
      </c>
      <c r="V25" s="231">
        <f>ROUND(E25*U25,2)</f>
        <v>11.7</v>
      </c>
      <c r="W25" s="231"/>
      <c r="X25" s="231" t="s">
        <v>261</v>
      </c>
      <c r="Y25" s="231" t="s">
        <v>262</v>
      </c>
      <c r="Z25" s="210"/>
      <c r="AA25" s="210"/>
      <c r="AB25" s="210"/>
      <c r="AC25" s="210"/>
      <c r="AD25" s="210"/>
      <c r="AE25" s="210"/>
      <c r="AF25" s="210"/>
      <c r="AG25" s="210" t="s">
        <v>263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2" x14ac:dyDescent="0.2">
      <c r="A26" s="227"/>
      <c r="B26" s="228"/>
      <c r="C26" s="258" t="s">
        <v>518</v>
      </c>
      <c r="D26" s="233"/>
      <c r="E26" s="234">
        <v>17.212499999999999</v>
      </c>
      <c r="F26" s="231"/>
      <c r="G26" s="231"/>
      <c r="H26" s="231"/>
      <c r="I26" s="231"/>
      <c r="J26" s="231"/>
      <c r="K26" s="231"/>
      <c r="L26" s="231"/>
      <c r="M26" s="231"/>
      <c r="N26" s="230"/>
      <c r="O26" s="230"/>
      <c r="P26" s="230"/>
      <c r="Q26" s="230"/>
      <c r="R26" s="231"/>
      <c r="S26" s="231"/>
      <c r="T26" s="231"/>
      <c r="U26" s="231"/>
      <c r="V26" s="231"/>
      <c r="W26" s="231"/>
      <c r="X26" s="231"/>
      <c r="Y26" s="231"/>
      <c r="Z26" s="210"/>
      <c r="AA26" s="210"/>
      <c r="AB26" s="210"/>
      <c r="AC26" s="210"/>
      <c r="AD26" s="210"/>
      <c r="AE26" s="210"/>
      <c r="AF26" s="210"/>
      <c r="AG26" s="210" t="s">
        <v>265</v>
      </c>
      <c r="AH26" s="210">
        <v>0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ht="22.5" outlineLevel="1" x14ac:dyDescent="0.2">
      <c r="A27" s="244">
        <v>9</v>
      </c>
      <c r="B27" s="245" t="s">
        <v>519</v>
      </c>
      <c r="C27" s="257" t="s">
        <v>520</v>
      </c>
      <c r="D27" s="246" t="s">
        <v>258</v>
      </c>
      <c r="E27" s="247">
        <v>1.385</v>
      </c>
      <c r="F27" s="248"/>
      <c r="G27" s="249">
        <f>ROUND(E27*F27,2)</f>
        <v>0</v>
      </c>
      <c r="H27" s="232"/>
      <c r="I27" s="231">
        <f>ROUND(E27*H27,2)</f>
        <v>0</v>
      </c>
      <c r="J27" s="232"/>
      <c r="K27" s="231">
        <f>ROUND(E27*J27,2)</f>
        <v>0</v>
      </c>
      <c r="L27" s="231">
        <v>21</v>
      </c>
      <c r="M27" s="231">
        <f>G27*(1+L27/100)</f>
        <v>0</v>
      </c>
      <c r="N27" s="230">
        <v>1.71146</v>
      </c>
      <c r="O27" s="230">
        <f>ROUND(E27*N27,2)</f>
        <v>2.37</v>
      </c>
      <c r="P27" s="230">
        <v>0</v>
      </c>
      <c r="Q27" s="230">
        <f>ROUND(E27*P27,2)</f>
        <v>0</v>
      </c>
      <c r="R27" s="231"/>
      <c r="S27" s="231" t="s">
        <v>259</v>
      </c>
      <c r="T27" s="231" t="s">
        <v>260</v>
      </c>
      <c r="U27" s="231">
        <v>3.9380000000000002</v>
      </c>
      <c r="V27" s="231">
        <f>ROUND(E27*U27,2)</f>
        <v>5.45</v>
      </c>
      <c r="W27" s="231"/>
      <c r="X27" s="231" t="s">
        <v>261</v>
      </c>
      <c r="Y27" s="231" t="s">
        <v>262</v>
      </c>
      <c r="Z27" s="210"/>
      <c r="AA27" s="210"/>
      <c r="AB27" s="210"/>
      <c r="AC27" s="210"/>
      <c r="AD27" s="210"/>
      <c r="AE27" s="210"/>
      <c r="AF27" s="210"/>
      <c r="AG27" s="210" t="s">
        <v>263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2" x14ac:dyDescent="0.2">
      <c r="A28" s="227"/>
      <c r="B28" s="228"/>
      <c r="C28" s="258" t="s">
        <v>521</v>
      </c>
      <c r="D28" s="233"/>
      <c r="E28" s="234">
        <v>1.385</v>
      </c>
      <c r="F28" s="231"/>
      <c r="G28" s="231"/>
      <c r="H28" s="231"/>
      <c r="I28" s="231"/>
      <c r="J28" s="231"/>
      <c r="K28" s="231"/>
      <c r="L28" s="231"/>
      <c r="M28" s="231"/>
      <c r="N28" s="230"/>
      <c r="O28" s="230"/>
      <c r="P28" s="230"/>
      <c r="Q28" s="230"/>
      <c r="R28" s="231"/>
      <c r="S28" s="231"/>
      <c r="T28" s="231"/>
      <c r="U28" s="231"/>
      <c r="V28" s="231"/>
      <c r="W28" s="231"/>
      <c r="X28" s="231"/>
      <c r="Y28" s="231"/>
      <c r="Z28" s="210"/>
      <c r="AA28" s="210"/>
      <c r="AB28" s="210"/>
      <c r="AC28" s="210"/>
      <c r="AD28" s="210"/>
      <c r="AE28" s="210"/>
      <c r="AF28" s="210"/>
      <c r="AG28" s="210" t="s">
        <v>265</v>
      </c>
      <c r="AH28" s="210">
        <v>0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44">
        <v>10</v>
      </c>
      <c r="B29" s="245" t="s">
        <v>522</v>
      </c>
      <c r="C29" s="257" t="s">
        <v>523</v>
      </c>
      <c r="D29" s="246" t="s">
        <v>258</v>
      </c>
      <c r="E29" s="247">
        <v>6.58718</v>
      </c>
      <c r="F29" s="248"/>
      <c r="G29" s="249">
        <f>ROUND(E29*F29,2)</f>
        <v>0</v>
      </c>
      <c r="H29" s="232"/>
      <c r="I29" s="231">
        <f>ROUND(E29*H29,2)</f>
        <v>0</v>
      </c>
      <c r="J29" s="232"/>
      <c r="K29" s="231">
        <f>ROUND(E29*J29,2)</f>
        <v>0</v>
      </c>
      <c r="L29" s="231">
        <v>21</v>
      </c>
      <c r="M29" s="231">
        <f>G29*(1+L29/100)</f>
        <v>0</v>
      </c>
      <c r="N29" s="230">
        <v>0.58179999999999998</v>
      </c>
      <c r="O29" s="230">
        <f>ROUND(E29*N29,2)</f>
        <v>3.83</v>
      </c>
      <c r="P29" s="230">
        <v>0</v>
      </c>
      <c r="Q29" s="230">
        <f>ROUND(E29*P29,2)</f>
        <v>0</v>
      </c>
      <c r="R29" s="231"/>
      <c r="S29" s="231" t="s">
        <v>259</v>
      </c>
      <c r="T29" s="231" t="s">
        <v>260</v>
      </c>
      <c r="U29" s="231">
        <v>6.4406800000000004</v>
      </c>
      <c r="V29" s="231">
        <f>ROUND(E29*U29,2)</f>
        <v>42.43</v>
      </c>
      <c r="W29" s="231"/>
      <c r="X29" s="231" t="s">
        <v>261</v>
      </c>
      <c r="Y29" s="231" t="s">
        <v>262</v>
      </c>
      <c r="Z29" s="210"/>
      <c r="AA29" s="210"/>
      <c r="AB29" s="210"/>
      <c r="AC29" s="210"/>
      <c r="AD29" s="210"/>
      <c r="AE29" s="210"/>
      <c r="AF29" s="210"/>
      <c r="AG29" s="210" t="s">
        <v>263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2" x14ac:dyDescent="0.2">
      <c r="A30" s="227"/>
      <c r="B30" s="228"/>
      <c r="C30" s="258" t="s">
        <v>524</v>
      </c>
      <c r="D30" s="233"/>
      <c r="E30" s="234">
        <v>0.31519999999999998</v>
      </c>
      <c r="F30" s="231"/>
      <c r="G30" s="231"/>
      <c r="H30" s="231"/>
      <c r="I30" s="231"/>
      <c r="J30" s="231"/>
      <c r="K30" s="231"/>
      <c r="L30" s="231"/>
      <c r="M30" s="231"/>
      <c r="N30" s="230"/>
      <c r="O30" s="230"/>
      <c r="P30" s="230"/>
      <c r="Q30" s="230"/>
      <c r="R30" s="231"/>
      <c r="S30" s="231"/>
      <c r="T30" s="231"/>
      <c r="U30" s="231"/>
      <c r="V30" s="231"/>
      <c r="W30" s="231"/>
      <c r="X30" s="231"/>
      <c r="Y30" s="231"/>
      <c r="Z30" s="210"/>
      <c r="AA30" s="210"/>
      <c r="AB30" s="210"/>
      <c r="AC30" s="210"/>
      <c r="AD30" s="210"/>
      <c r="AE30" s="210"/>
      <c r="AF30" s="210"/>
      <c r="AG30" s="210" t="s">
        <v>265</v>
      </c>
      <c r="AH30" s="210">
        <v>0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3" x14ac:dyDescent="0.2">
      <c r="A31" s="227"/>
      <c r="B31" s="228"/>
      <c r="C31" s="258" t="s">
        <v>525</v>
      </c>
      <c r="D31" s="233"/>
      <c r="E31" s="234">
        <v>1.8216000000000001</v>
      </c>
      <c r="F31" s="231"/>
      <c r="G31" s="231"/>
      <c r="H31" s="231"/>
      <c r="I31" s="231"/>
      <c r="J31" s="231"/>
      <c r="K31" s="231"/>
      <c r="L31" s="231"/>
      <c r="M31" s="231"/>
      <c r="N31" s="230"/>
      <c r="O31" s="230"/>
      <c r="P31" s="230"/>
      <c r="Q31" s="230"/>
      <c r="R31" s="231"/>
      <c r="S31" s="231"/>
      <c r="T31" s="231"/>
      <c r="U31" s="231"/>
      <c r="V31" s="231"/>
      <c r="W31" s="231"/>
      <c r="X31" s="231"/>
      <c r="Y31" s="231"/>
      <c r="Z31" s="210"/>
      <c r="AA31" s="210"/>
      <c r="AB31" s="210"/>
      <c r="AC31" s="210"/>
      <c r="AD31" s="210"/>
      <c r="AE31" s="210"/>
      <c r="AF31" s="210"/>
      <c r="AG31" s="210" t="s">
        <v>265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3" x14ac:dyDescent="0.2">
      <c r="A32" s="227"/>
      <c r="B32" s="228"/>
      <c r="C32" s="258" t="s">
        <v>526</v>
      </c>
      <c r="D32" s="233"/>
      <c r="E32" s="234">
        <v>0.59199999999999997</v>
      </c>
      <c r="F32" s="231"/>
      <c r="G32" s="231"/>
      <c r="H32" s="231"/>
      <c r="I32" s="231"/>
      <c r="J32" s="231"/>
      <c r="K32" s="231"/>
      <c r="L32" s="231"/>
      <c r="M32" s="231"/>
      <c r="N32" s="230"/>
      <c r="O32" s="230"/>
      <c r="P32" s="230"/>
      <c r="Q32" s="230"/>
      <c r="R32" s="231"/>
      <c r="S32" s="231"/>
      <c r="T32" s="231"/>
      <c r="U32" s="231"/>
      <c r="V32" s="231"/>
      <c r="W32" s="231"/>
      <c r="X32" s="231"/>
      <c r="Y32" s="231"/>
      <c r="Z32" s="210"/>
      <c r="AA32" s="210"/>
      <c r="AB32" s="210"/>
      <c r="AC32" s="210"/>
      <c r="AD32" s="210"/>
      <c r="AE32" s="210"/>
      <c r="AF32" s="210"/>
      <c r="AG32" s="210" t="s">
        <v>265</v>
      </c>
      <c r="AH32" s="210">
        <v>0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3" x14ac:dyDescent="0.2">
      <c r="A33" s="227"/>
      <c r="B33" s="228"/>
      <c r="C33" s="258" t="s">
        <v>527</v>
      </c>
      <c r="D33" s="233"/>
      <c r="E33" s="234">
        <v>1.35625</v>
      </c>
      <c r="F33" s="231"/>
      <c r="G33" s="231"/>
      <c r="H33" s="231"/>
      <c r="I33" s="231"/>
      <c r="J33" s="231"/>
      <c r="K33" s="231"/>
      <c r="L33" s="231"/>
      <c r="M33" s="231"/>
      <c r="N33" s="230"/>
      <c r="O33" s="230"/>
      <c r="P33" s="230"/>
      <c r="Q33" s="230"/>
      <c r="R33" s="231"/>
      <c r="S33" s="231"/>
      <c r="T33" s="231"/>
      <c r="U33" s="231"/>
      <c r="V33" s="231"/>
      <c r="W33" s="231"/>
      <c r="X33" s="231"/>
      <c r="Y33" s="231"/>
      <c r="Z33" s="210"/>
      <c r="AA33" s="210"/>
      <c r="AB33" s="210"/>
      <c r="AC33" s="210"/>
      <c r="AD33" s="210"/>
      <c r="AE33" s="210"/>
      <c r="AF33" s="210"/>
      <c r="AG33" s="210" t="s">
        <v>265</v>
      </c>
      <c r="AH33" s="210">
        <v>0</v>
      </c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3" x14ac:dyDescent="0.2">
      <c r="A34" s="227"/>
      <c r="B34" s="228"/>
      <c r="C34" s="258" t="s">
        <v>528</v>
      </c>
      <c r="D34" s="233"/>
      <c r="E34" s="234">
        <v>0.53190000000000004</v>
      </c>
      <c r="F34" s="231"/>
      <c r="G34" s="231"/>
      <c r="H34" s="231"/>
      <c r="I34" s="231"/>
      <c r="J34" s="231"/>
      <c r="K34" s="231"/>
      <c r="L34" s="231"/>
      <c r="M34" s="231"/>
      <c r="N34" s="230"/>
      <c r="O34" s="230"/>
      <c r="P34" s="230"/>
      <c r="Q34" s="230"/>
      <c r="R34" s="231"/>
      <c r="S34" s="231"/>
      <c r="T34" s="231"/>
      <c r="U34" s="231"/>
      <c r="V34" s="231"/>
      <c r="W34" s="231"/>
      <c r="X34" s="231"/>
      <c r="Y34" s="231"/>
      <c r="Z34" s="210"/>
      <c r="AA34" s="210"/>
      <c r="AB34" s="210"/>
      <c r="AC34" s="210"/>
      <c r="AD34" s="210"/>
      <c r="AE34" s="210"/>
      <c r="AF34" s="210"/>
      <c r="AG34" s="210" t="s">
        <v>265</v>
      </c>
      <c r="AH34" s="210">
        <v>0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3" x14ac:dyDescent="0.2">
      <c r="A35" s="227"/>
      <c r="B35" s="228"/>
      <c r="C35" s="258" t="s">
        <v>529</v>
      </c>
      <c r="D35" s="233"/>
      <c r="E35" s="234">
        <v>0.435</v>
      </c>
      <c r="F35" s="231"/>
      <c r="G35" s="231"/>
      <c r="H35" s="231"/>
      <c r="I35" s="231"/>
      <c r="J35" s="231"/>
      <c r="K35" s="231"/>
      <c r="L35" s="231"/>
      <c r="M35" s="231"/>
      <c r="N35" s="230"/>
      <c r="O35" s="230"/>
      <c r="P35" s="230"/>
      <c r="Q35" s="230"/>
      <c r="R35" s="231"/>
      <c r="S35" s="231"/>
      <c r="T35" s="231"/>
      <c r="U35" s="231"/>
      <c r="V35" s="231"/>
      <c r="W35" s="231"/>
      <c r="X35" s="231"/>
      <c r="Y35" s="231"/>
      <c r="Z35" s="210"/>
      <c r="AA35" s="210"/>
      <c r="AB35" s="210"/>
      <c r="AC35" s="210"/>
      <c r="AD35" s="210"/>
      <c r="AE35" s="210"/>
      <c r="AF35" s="210"/>
      <c r="AG35" s="210" t="s">
        <v>265</v>
      </c>
      <c r="AH35" s="210">
        <v>0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3" x14ac:dyDescent="0.2">
      <c r="A36" s="227"/>
      <c r="B36" s="228"/>
      <c r="C36" s="258" t="s">
        <v>530</v>
      </c>
      <c r="D36" s="233"/>
      <c r="E36" s="234">
        <v>0.44588</v>
      </c>
      <c r="F36" s="231"/>
      <c r="G36" s="231"/>
      <c r="H36" s="231"/>
      <c r="I36" s="231"/>
      <c r="J36" s="231"/>
      <c r="K36" s="231"/>
      <c r="L36" s="231"/>
      <c r="M36" s="231"/>
      <c r="N36" s="230"/>
      <c r="O36" s="230"/>
      <c r="P36" s="230"/>
      <c r="Q36" s="230"/>
      <c r="R36" s="231"/>
      <c r="S36" s="231"/>
      <c r="T36" s="231"/>
      <c r="U36" s="231"/>
      <c r="V36" s="231"/>
      <c r="W36" s="231"/>
      <c r="X36" s="231"/>
      <c r="Y36" s="231"/>
      <c r="Z36" s="210"/>
      <c r="AA36" s="210"/>
      <c r="AB36" s="210"/>
      <c r="AC36" s="210"/>
      <c r="AD36" s="210"/>
      <c r="AE36" s="210"/>
      <c r="AF36" s="210"/>
      <c r="AG36" s="210" t="s">
        <v>265</v>
      </c>
      <c r="AH36" s="210">
        <v>0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3" x14ac:dyDescent="0.2">
      <c r="A37" s="227"/>
      <c r="B37" s="228"/>
      <c r="C37" s="258" t="s">
        <v>531</v>
      </c>
      <c r="D37" s="233"/>
      <c r="E37" s="234">
        <v>0.66559999999999997</v>
      </c>
      <c r="F37" s="231"/>
      <c r="G37" s="231"/>
      <c r="H37" s="231"/>
      <c r="I37" s="231"/>
      <c r="J37" s="231"/>
      <c r="K37" s="231"/>
      <c r="L37" s="231"/>
      <c r="M37" s="231"/>
      <c r="N37" s="230"/>
      <c r="O37" s="230"/>
      <c r="P37" s="230"/>
      <c r="Q37" s="230"/>
      <c r="R37" s="231"/>
      <c r="S37" s="231"/>
      <c r="T37" s="231"/>
      <c r="U37" s="231"/>
      <c r="V37" s="231"/>
      <c r="W37" s="231"/>
      <c r="X37" s="231"/>
      <c r="Y37" s="231"/>
      <c r="Z37" s="210"/>
      <c r="AA37" s="210"/>
      <c r="AB37" s="210"/>
      <c r="AC37" s="210"/>
      <c r="AD37" s="210"/>
      <c r="AE37" s="210"/>
      <c r="AF37" s="210"/>
      <c r="AG37" s="210" t="s">
        <v>265</v>
      </c>
      <c r="AH37" s="210">
        <v>0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3" x14ac:dyDescent="0.2">
      <c r="A38" s="227"/>
      <c r="B38" s="228"/>
      <c r="C38" s="258" t="s">
        <v>532</v>
      </c>
      <c r="D38" s="233"/>
      <c r="E38" s="234">
        <v>7.8750000000000001E-2</v>
      </c>
      <c r="F38" s="231"/>
      <c r="G38" s="231"/>
      <c r="H38" s="231"/>
      <c r="I38" s="231"/>
      <c r="J38" s="231"/>
      <c r="K38" s="231"/>
      <c r="L38" s="231"/>
      <c r="M38" s="231"/>
      <c r="N38" s="230"/>
      <c r="O38" s="230"/>
      <c r="P38" s="230"/>
      <c r="Q38" s="230"/>
      <c r="R38" s="231"/>
      <c r="S38" s="231"/>
      <c r="T38" s="231"/>
      <c r="U38" s="231"/>
      <c r="V38" s="231"/>
      <c r="W38" s="231"/>
      <c r="X38" s="231"/>
      <c r="Y38" s="231"/>
      <c r="Z38" s="210"/>
      <c r="AA38" s="210"/>
      <c r="AB38" s="210"/>
      <c r="AC38" s="210"/>
      <c r="AD38" s="210"/>
      <c r="AE38" s="210"/>
      <c r="AF38" s="210"/>
      <c r="AG38" s="210" t="s">
        <v>265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3" x14ac:dyDescent="0.2">
      <c r="A39" s="227"/>
      <c r="B39" s="228"/>
      <c r="C39" s="258" t="s">
        <v>533</v>
      </c>
      <c r="D39" s="233"/>
      <c r="E39" s="234">
        <v>0.34499999999999997</v>
      </c>
      <c r="F39" s="231"/>
      <c r="G39" s="231"/>
      <c r="H39" s="231"/>
      <c r="I39" s="231"/>
      <c r="J39" s="231"/>
      <c r="K39" s="231"/>
      <c r="L39" s="231"/>
      <c r="M39" s="231"/>
      <c r="N39" s="230"/>
      <c r="O39" s="230"/>
      <c r="P39" s="230"/>
      <c r="Q39" s="230"/>
      <c r="R39" s="231"/>
      <c r="S39" s="231"/>
      <c r="T39" s="231"/>
      <c r="U39" s="231"/>
      <c r="V39" s="231"/>
      <c r="W39" s="231"/>
      <c r="X39" s="231"/>
      <c r="Y39" s="231"/>
      <c r="Z39" s="210"/>
      <c r="AA39" s="210"/>
      <c r="AB39" s="210"/>
      <c r="AC39" s="210"/>
      <c r="AD39" s="210"/>
      <c r="AE39" s="210"/>
      <c r="AF39" s="210"/>
      <c r="AG39" s="210" t="s">
        <v>265</v>
      </c>
      <c r="AH39" s="210">
        <v>0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">
      <c r="A40" s="244">
        <v>11</v>
      </c>
      <c r="B40" s="245" t="s">
        <v>534</v>
      </c>
      <c r="C40" s="257" t="s">
        <v>535</v>
      </c>
      <c r="D40" s="246" t="s">
        <v>311</v>
      </c>
      <c r="E40" s="247">
        <v>1.5842700000000001</v>
      </c>
      <c r="F40" s="248"/>
      <c r="G40" s="249">
        <f>ROUND(E40*F40,2)</f>
        <v>0</v>
      </c>
      <c r="H40" s="232"/>
      <c r="I40" s="231">
        <f>ROUND(E40*H40,2)</f>
        <v>0</v>
      </c>
      <c r="J40" s="232"/>
      <c r="K40" s="231">
        <f>ROUND(E40*J40,2)</f>
        <v>0</v>
      </c>
      <c r="L40" s="231">
        <v>21</v>
      </c>
      <c r="M40" s="231">
        <f>G40*(1+L40/100)</f>
        <v>0</v>
      </c>
      <c r="N40" s="230">
        <v>1.7090000000000001E-2</v>
      </c>
      <c r="O40" s="230">
        <f>ROUND(E40*N40,2)</f>
        <v>0.03</v>
      </c>
      <c r="P40" s="230">
        <v>0</v>
      </c>
      <c r="Q40" s="230">
        <f>ROUND(E40*P40,2)</f>
        <v>0</v>
      </c>
      <c r="R40" s="231"/>
      <c r="S40" s="231" t="s">
        <v>259</v>
      </c>
      <c r="T40" s="231" t="s">
        <v>260</v>
      </c>
      <c r="U40" s="231">
        <v>16.582999999999998</v>
      </c>
      <c r="V40" s="231">
        <f>ROUND(E40*U40,2)</f>
        <v>26.27</v>
      </c>
      <c r="W40" s="231"/>
      <c r="X40" s="231" t="s">
        <v>261</v>
      </c>
      <c r="Y40" s="231" t="s">
        <v>262</v>
      </c>
      <c r="Z40" s="210"/>
      <c r="AA40" s="210"/>
      <c r="AB40" s="210"/>
      <c r="AC40" s="210"/>
      <c r="AD40" s="210"/>
      <c r="AE40" s="210"/>
      <c r="AF40" s="210"/>
      <c r="AG40" s="210" t="s">
        <v>263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2" x14ac:dyDescent="0.2">
      <c r="A41" s="227"/>
      <c r="B41" s="228"/>
      <c r="C41" s="258" t="s">
        <v>536</v>
      </c>
      <c r="D41" s="233"/>
      <c r="E41" s="234">
        <v>0.16768</v>
      </c>
      <c r="F41" s="231"/>
      <c r="G41" s="231"/>
      <c r="H41" s="231"/>
      <c r="I41" s="231"/>
      <c r="J41" s="231"/>
      <c r="K41" s="231"/>
      <c r="L41" s="231"/>
      <c r="M41" s="231"/>
      <c r="N41" s="230"/>
      <c r="O41" s="230"/>
      <c r="P41" s="230"/>
      <c r="Q41" s="230"/>
      <c r="R41" s="231"/>
      <c r="S41" s="231"/>
      <c r="T41" s="231"/>
      <c r="U41" s="231"/>
      <c r="V41" s="231"/>
      <c r="W41" s="231"/>
      <c r="X41" s="231"/>
      <c r="Y41" s="231"/>
      <c r="Z41" s="210"/>
      <c r="AA41" s="210"/>
      <c r="AB41" s="210"/>
      <c r="AC41" s="210"/>
      <c r="AD41" s="210"/>
      <c r="AE41" s="210"/>
      <c r="AF41" s="210"/>
      <c r="AG41" s="210" t="s">
        <v>265</v>
      </c>
      <c r="AH41" s="210">
        <v>0</v>
      </c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3" x14ac:dyDescent="0.2">
      <c r="A42" s="227"/>
      <c r="B42" s="228"/>
      <c r="C42" s="258" t="s">
        <v>537</v>
      </c>
      <c r="D42" s="233"/>
      <c r="E42" s="234">
        <v>0.15720000000000001</v>
      </c>
      <c r="F42" s="231"/>
      <c r="G42" s="231"/>
      <c r="H42" s="231"/>
      <c r="I42" s="231"/>
      <c r="J42" s="231"/>
      <c r="K42" s="231"/>
      <c r="L42" s="231"/>
      <c r="M42" s="231"/>
      <c r="N42" s="230"/>
      <c r="O42" s="230"/>
      <c r="P42" s="230"/>
      <c r="Q42" s="230"/>
      <c r="R42" s="231"/>
      <c r="S42" s="231"/>
      <c r="T42" s="231"/>
      <c r="U42" s="231"/>
      <c r="V42" s="231"/>
      <c r="W42" s="231"/>
      <c r="X42" s="231"/>
      <c r="Y42" s="231"/>
      <c r="Z42" s="210"/>
      <c r="AA42" s="210"/>
      <c r="AB42" s="210"/>
      <c r="AC42" s="210"/>
      <c r="AD42" s="210"/>
      <c r="AE42" s="210"/>
      <c r="AF42" s="210"/>
      <c r="AG42" s="210" t="s">
        <v>265</v>
      </c>
      <c r="AH42" s="210">
        <v>0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3" x14ac:dyDescent="0.2">
      <c r="A43" s="227"/>
      <c r="B43" s="228"/>
      <c r="C43" s="258" t="s">
        <v>538</v>
      </c>
      <c r="D43" s="233"/>
      <c r="E43" s="234">
        <v>0.14934</v>
      </c>
      <c r="F43" s="231"/>
      <c r="G43" s="231"/>
      <c r="H43" s="231"/>
      <c r="I43" s="231"/>
      <c r="J43" s="231"/>
      <c r="K43" s="231"/>
      <c r="L43" s="231"/>
      <c r="M43" s="231"/>
      <c r="N43" s="230"/>
      <c r="O43" s="230"/>
      <c r="P43" s="230"/>
      <c r="Q43" s="230"/>
      <c r="R43" s="231"/>
      <c r="S43" s="231"/>
      <c r="T43" s="231"/>
      <c r="U43" s="231"/>
      <c r="V43" s="231"/>
      <c r="W43" s="231"/>
      <c r="X43" s="231"/>
      <c r="Y43" s="231"/>
      <c r="Z43" s="210"/>
      <c r="AA43" s="210"/>
      <c r="AB43" s="210"/>
      <c r="AC43" s="210"/>
      <c r="AD43" s="210"/>
      <c r="AE43" s="210"/>
      <c r="AF43" s="210"/>
      <c r="AG43" s="210" t="s">
        <v>265</v>
      </c>
      <c r="AH43" s="210">
        <v>0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3" x14ac:dyDescent="0.2">
      <c r="A44" s="227"/>
      <c r="B44" s="228"/>
      <c r="C44" s="258" t="s">
        <v>539</v>
      </c>
      <c r="D44" s="233"/>
      <c r="E44" s="234">
        <v>0.1048</v>
      </c>
      <c r="F44" s="231"/>
      <c r="G44" s="231"/>
      <c r="H44" s="231"/>
      <c r="I44" s="231"/>
      <c r="J44" s="231"/>
      <c r="K44" s="231"/>
      <c r="L44" s="231"/>
      <c r="M44" s="231"/>
      <c r="N44" s="230"/>
      <c r="O44" s="230"/>
      <c r="P44" s="230"/>
      <c r="Q44" s="230"/>
      <c r="R44" s="231"/>
      <c r="S44" s="231"/>
      <c r="T44" s="231"/>
      <c r="U44" s="231"/>
      <c r="V44" s="231"/>
      <c r="W44" s="231"/>
      <c r="X44" s="231"/>
      <c r="Y44" s="231"/>
      <c r="Z44" s="210"/>
      <c r="AA44" s="210"/>
      <c r="AB44" s="210"/>
      <c r="AC44" s="210"/>
      <c r="AD44" s="210"/>
      <c r="AE44" s="210"/>
      <c r="AF44" s="210"/>
      <c r="AG44" s="210" t="s">
        <v>265</v>
      </c>
      <c r="AH44" s="210">
        <v>0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3" x14ac:dyDescent="0.2">
      <c r="A45" s="227"/>
      <c r="B45" s="228"/>
      <c r="C45" s="258" t="s">
        <v>540</v>
      </c>
      <c r="D45" s="233"/>
      <c r="E45" s="234">
        <v>0.14299999999999999</v>
      </c>
      <c r="F45" s="231"/>
      <c r="G45" s="231"/>
      <c r="H45" s="231"/>
      <c r="I45" s="231"/>
      <c r="J45" s="231"/>
      <c r="K45" s="231"/>
      <c r="L45" s="231"/>
      <c r="M45" s="231"/>
      <c r="N45" s="230"/>
      <c r="O45" s="230"/>
      <c r="P45" s="230"/>
      <c r="Q45" s="230"/>
      <c r="R45" s="231"/>
      <c r="S45" s="231"/>
      <c r="T45" s="231"/>
      <c r="U45" s="231"/>
      <c r="V45" s="231"/>
      <c r="W45" s="231"/>
      <c r="X45" s="231"/>
      <c r="Y45" s="231"/>
      <c r="Z45" s="210"/>
      <c r="AA45" s="210"/>
      <c r="AB45" s="210"/>
      <c r="AC45" s="210"/>
      <c r="AD45" s="210"/>
      <c r="AE45" s="210"/>
      <c r="AF45" s="210"/>
      <c r="AG45" s="210" t="s">
        <v>265</v>
      </c>
      <c r="AH45" s="210">
        <v>0</v>
      </c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3" x14ac:dyDescent="0.2">
      <c r="A46" s="227"/>
      <c r="B46" s="228"/>
      <c r="C46" s="258" t="s">
        <v>541</v>
      </c>
      <c r="D46" s="233"/>
      <c r="E46" s="234">
        <v>0.45045000000000002</v>
      </c>
      <c r="F46" s="231"/>
      <c r="G46" s="231"/>
      <c r="H46" s="231"/>
      <c r="I46" s="231"/>
      <c r="J46" s="231"/>
      <c r="K46" s="231"/>
      <c r="L46" s="231"/>
      <c r="M46" s="231"/>
      <c r="N46" s="230"/>
      <c r="O46" s="230"/>
      <c r="P46" s="230"/>
      <c r="Q46" s="230"/>
      <c r="R46" s="231"/>
      <c r="S46" s="231"/>
      <c r="T46" s="231"/>
      <c r="U46" s="231"/>
      <c r="V46" s="231"/>
      <c r="W46" s="231"/>
      <c r="X46" s="231"/>
      <c r="Y46" s="231"/>
      <c r="Z46" s="210"/>
      <c r="AA46" s="210"/>
      <c r="AB46" s="210"/>
      <c r="AC46" s="210"/>
      <c r="AD46" s="210"/>
      <c r="AE46" s="210"/>
      <c r="AF46" s="210"/>
      <c r="AG46" s="210" t="s">
        <v>265</v>
      </c>
      <c r="AH46" s="210">
        <v>0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3" x14ac:dyDescent="0.2">
      <c r="A47" s="227"/>
      <c r="B47" s="228"/>
      <c r="C47" s="258" t="s">
        <v>542</v>
      </c>
      <c r="D47" s="233"/>
      <c r="E47" s="234">
        <v>7.4359999999999996E-2</v>
      </c>
      <c r="F47" s="231"/>
      <c r="G47" s="231"/>
      <c r="H47" s="231"/>
      <c r="I47" s="231"/>
      <c r="J47" s="231"/>
      <c r="K47" s="231"/>
      <c r="L47" s="231"/>
      <c r="M47" s="231"/>
      <c r="N47" s="230"/>
      <c r="O47" s="230"/>
      <c r="P47" s="230"/>
      <c r="Q47" s="230"/>
      <c r="R47" s="231"/>
      <c r="S47" s="231"/>
      <c r="T47" s="231"/>
      <c r="U47" s="231"/>
      <c r="V47" s="231"/>
      <c r="W47" s="231"/>
      <c r="X47" s="231"/>
      <c r="Y47" s="231"/>
      <c r="Z47" s="210"/>
      <c r="AA47" s="210"/>
      <c r="AB47" s="210"/>
      <c r="AC47" s="210"/>
      <c r="AD47" s="210"/>
      <c r="AE47" s="210"/>
      <c r="AF47" s="210"/>
      <c r="AG47" s="210" t="s">
        <v>265</v>
      </c>
      <c r="AH47" s="210">
        <v>0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3" x14ac:dyDescent="0.2">
      <c r="A48" s="227"/>
      <c r="B48" s="228"/>
      <c r="C48" s="258" t="s">
        <v>543</v>
      </c>
      <c r="D48" s="233"/>
      <c r="E48" s="234">
        <v>0.33744000000000002</v>
      </c>
      <c r="F48" s="231"/>
      <c r="G48" s="231"/>
      <c r="H48" s="231"/>
      <c r="I48" s="231"/>
      <c r="J48" s="231"/>
      <c r="K48" s="231"/>
      <c r="L48" s="231"/>
      <c r="M48" s="231"/>
      <c r="N48" s="230"/>
      <c r="O48" s="230"/>
      <c r="P48" s="230"/>
      <c r="Q48" s="230"/>
      <c r="R48" s="231"/>
      <c r="S48" s="231"/>
      <c r="T48" s="231"/>
      <c r="U48" s="231"/>
      <c r="V48" s="231"/>
      <c r="W48" s="231"/>
      <c r="X48" s="231"/>
      <c r="Y48" s="231"/>
      <c r="Z48" s="210"/>
      <c r="AA48" s="210"/>
      <c r="AB48" s="210"/>
      <c r="AC48" s="210"/>
      <c r="AD48" s="210"/>
      <c r="AE48" s="210"/>
      <c r="AF48" s="210"/>
      <c r="AG48" s="210" t="s">
        <v>265</v>
      </c>
      <c r="AH48" s="210">
        <v>0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">
      <c r="A49" s="244">
        <v>12</v>
      </c>
      <c r="B49" s="245" t="s">
        <v>544</v>
      </c>
      <c r="C49" s="257" t="s">
        <v>545</v>
      </c>
      <c r="D49" s="246" t="s">
        <v>311</v>
      </c>
      <c r="E49" s="247">
        <v>0.66781000000000001</v>
      </c>
      <c r="F49" s="248"/>
      <c r="G49" s="249">
        <f>ROUND(E49*F49,2)</f>
        <v>0</v>
      </c>
      <c r="H49" s="232"/>
      <c r="I49" s="231">
        <f>ROUND(E49*H49,2)</f>
        <v>0</v>
      </c>
      <c r="J49" s="232"/>
      <c r="K49" s="231">
        <f>ROUND(E49*J49,2)</f>
        <v>0</v>
      </c>
      <c r="L49" s="231">
        <v>21</v>
      </c>
      <c r="M49" s="231">
        <f>G49*(1+L49/100)</f>
        <v>0</v>
      </c>
      <c r="N49" s="230">
        <v>1</v>
      </c>
      <c r="O49" s="230">
        <f>ROUND(E49*N49,2)</f>
        <v>0.67</v>
      </c>
      <c r="P49" s="230">
        <v>0</v>
      </c>
      <c r="Q49" s="230">
        <f>ROUND(E49*P49,2)</f>
        <v>0</v>
      </c>
      <c r="R49" s="231" t="s">
        <v>546</v>
      </c>
      <c r="S49" s="231" t="s">
        <v>259</v>
      </c>
      <c r="T49" s="231" t="s">
        <v>260</v>
      </c>
      <c r="U49" s="231">
        <v>0</v>
      </c>
      <c r="V49" s="231">
        <f>ROUND(E49*U49,2)</f>
        <v>0</v>
      </c>
      <c r="W49" s="231"/>
      <c r="X49" s="231" t="s">
        <v>547</v>
      </c>
      <c r="Y49" s="231" t="s">
        <v>262</v>
      </c>
      <c r="Z49" s="210"/>
      <c r="AA49" s="210"/>
      <c r="AB49" s="210"/>
      <c r="AC49" s="210"/>
      <c r="AD49" s="210"/>
      <c r="AE49" s="210"/>
      <c r="AF49" s="210"/>
      <c r="AG49" s="210" t="s">
        <v>548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2" x14ac:dyDescent="0.2">
      <c r="A50" s="227"/>
      <c r="B50" s="228"/>
      <c r="C50" s="258" t="s">
        <v>540</v>
      </c>
      <c r="D50" s="233"/>
      <c r="E50" s="234">
        <v>0.14299999999999999</v>
      </c>
      <c r="F50" s="231"/>
      <c r="G50" s="231"/>
      <c r="H50" s="231"/>
      <c r="I50" s="231"/>
      <c r="J50" s="231"/>
      <c r="K50" s="231"/>
      <c r="L50" s="231"/>
      <c r="M50" s="231"/>
      <c r="N50" s="230"/>
      <c r="O50" s="230"/>
      <c r="P50" s="230"/>
      <c r="Q50" s="230"/>
      <c r="R50" s="231"/>
      <c r="S50" s="231"/>
      <c r="T50" s="231"/>
      <c r="U50" s="231"/>
      <c r="V50" s="231"/>
      <c r="W50" s="231"/>
      <c r="X50" s="231"/>
      <c r="Y50" s="231"/>
      <c r="Z50" s="210"/>
      <c r="AA50" s="210"/>
      <c r="AB50" s="210"/>
      <c r="AC50" s="210"/>
      <c r="AD50" s="210"/>
      <c r="AE50" s="210"/>
      <c r="AF50" s="210"/>
      <c r="AG50" s="210" t="s">
        <v>265</v>
      </c>
      <c r="AH50" s="210">
        <v>0</v>
      </c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3" x14ac:dyDescent="0.2">
      <c r="A51" s="227"/>
      <c r="B51" s="228"/>
      <c r="C51" s="258" t="s">
        <v>541</v>
      </c>
      <c r="D51" s="233"/>
      <c r="E51" s="234">
        <v>0.45045000000000002</v>
      </c>
      <c r="F51" s="231"/>
      <c r="G51" s="231"/>
      <c r="H51" s="231"/>
      <c r="I51" s="231"/>
      <c r="J51" s="231"/>
      <c r="K51" s="231"/>
      <c r="L51" s="231"/>
      <c r="M51" s="231"/>
      <c r="N51" s="230"/>
      <c r="O51" s="230"/>
      <c r="P51" s="230"/>
      <c r="Q51" s="230"/>
      <c r="R51" s="231"/>
      <c r="S51" s="231"/>
      <c r="T51" s="231"/>
      <c r="U51" s="231"/>
      <c r="V51" s="231"/>
      <c r="W51" s="231"/>
      <c r="X51" s="231"/>
      <c r="Y51" s="231"/>
      <c r="Z51" s="210"/>
      <c r="AA51" s="210"/>
      <c r="AB51" s="210"/>
      <c r="AC51" s="210"/>
      <c r="AD51" s="210"/>
      <c r="AE51" s="210"/>
      <c r="AF51" s="210"/>
      <c r="AG51" s="210" t="s">
        <v>265</v>
      </c>
      <c r="AH51" s="210">
        <v>0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3" x14ac:dyDescent="0.2">
      <c r="A52" s="227"/>
      <c r="B52" s="228"/>
      <c r="C52" s="258" t="s">
        <v>542</v>
      </c>
      <c r="D52" s="233"/>
      <c r="E52" s="234">
        <v>7.4359999999999996E-2</v>
      </c>
      <c r="F52" s="231"/>
      <c r="G52" s="231"/>
      <c r="H52" s="231"/>
      <c r="I52" s="231"/>
      <c r="J52" s="231"/>
      <c r="K52" s="231"/>
      <c r="L52" s="231"/>
      <c r="M52" s="231"/>
      <c r="N52" s="230"/>
      <c r="O52" s="230"/>
      <c r="P52" s="230"/>
      <c r="Q52" s="230"/>
      <c r="R52" s="231"/>
      <c r="S52" s="231"/>
      <c r="T52" s="231"/>
      <c r="U52" s="231"/>
      <c r="V52" s="231"/>
      <c r="W52" s="231"/>
      <c r="X52" s="231"/>
      <c r="Y52" s="231"/>
      <c r="Z52" s="210"/>
      <c r="AA52" s="210"/>
      <c r="AB52" s="210"/>
      <c r="AC52" s="210"/>
      <c r="AD52" s="210"/>
      <c r="AE52" s="210"/>
      <c r="AF52" s="210"/>
      <c r="AG52" s="210" t="s">
        <v>265</v>
      </c>
      <c r="AH52" s="210">
        <v>0</v>
      </c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">
      <c r="A53" s="244">
        <v>13</v>
      </c>
      <c r="B53" s="245" t="s">
        <v>549</v>
      </c>
      <c r="C53" s="257" t="s">
        <v>550</v>
      </c>
      <c r="D53" s="246" t="s">
        <v>311</v>
      </c>
      <c r="E53" s="247">
        <v>0.57901999999999998</v>
      </c>
      <c r="F53" s="248"/>
      <c r="G53" s="249">
        <f>ROUND(E53*F53,2)</f>
        <v>0</v>
      </c>
      <c r="H53" s="232"/>
      <c r="I53" s="231">
        <f>ROUND(E53*H53,2)</f>
        <v>0</v>
      </c>
      <c r="J53" s="232"/>
      <c r="K53" s="231">
        <f>ROUND(E53*J53,2)</f>
        <v>0</v>
      </c>
      <c r="L53" s="231">
        <v>21</v>
      </c>
      <c r="M53" s="231">
        <f>G53*(1+L53/100)</f>
        <v>0</v>
      </c>
      <c r="N53" s="230">
        <v>1</v>
      </c>
      <c r="O53" s="230">
        <f>ROUND(E53*N53,2)</f>
        <v>0.57999999999999996</v>
      </c>
      <c r="P53" s="230">
        <v>0</v>
      </c>
      <c r="Q53" s="230">
        <f>ROUND(E53*P53,2)</f>
        <v>0</v>
      </c>
      <c r="R53" s="231" t="s">
        <v>546</v>
      </c>
      <c r="S53" s="231" t="s">
        <v>259</v>
      </c>
      <c r="T53" s="231" t="s">
        <v>260</v>
      </c>
      <c r="U53" s="231">
        <v>0</v>
      </c>
      <c r="V53" s="231">
        <f>ROUND(E53*U53,2)</f>
        <v>0</v>
      </c>
      <c r="W53" s="231"/>
      <c r="X53" s="231" t="s">
        <v>547</v>
      </c>
      <c r="Y53" s="231" t="s">
        <v>262</v>
      </c>
      <c r="Z53" s="210"/>
      <c r="AA53" s="210"/>
      <c r="AB53" s="210"/>
      <c r="AC53" s="210"/>
      <c r="AD53" s="210"/>
      <c r="AE53" s="210"/>
      <c r="AF53" s="210"/>
      <c r="AG53" s="210" t="s">
        <v>548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2" x14ac:dyDescent="0.2">
      <c r="A54" s="227"/>
      <c r="B54" s="228"/>
      <c r="C54" s="258" t="s">
        <v>536</v>
      </c>
      <c r="D54" s="233"/>
      <c r="E54" s="234">
        <v>0.16768</v>
      </c>
      <c r="F54" s="231"/>
      <c r="G54" s="231"/>
      <c r="H54" s="231"/>
      <c r="I54" s="231"/>
      <c r="J54" s="231"/>
      <c r="K54" s="231"/>
      <c r="L54" s="231"/>
      <c r="M54" s="231"/>
      <c r="N54" s="230"/>
      <c r="O54" s="230"/>
      <c r="P54" s="230"/>
      <c r="Q54" s="230"/>
      <c r="R54" s="231"/>
      <c r="S54" s="231"/>
      <c r="T54" s="231"/>
      <c r="U54" s="231"/>
      <c r="V54" s="231"/>
      <c r="W54" s="231"/>
      <c r="X54" s="231"/>
      <c r="Y54" s="231"/>
      <c r="Z54" s="210"/>
      <c r="AA54" s="210"/>
      <c r="AB54" s="210"/>
      <c r="AC54" s="210"/>
      <c r="AD54" s="210"/>
      <c r="AE54" s="210"/>
      <c r="AF54" s="210"/>
      <c r="AG54" s="210" t="s">
        <v>265</v>
      </c>
      <c r="AH54" s="210">
        <v>0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3" x14ac:dyDescent="0.2">
      <c r="A55" s="227"/>
      <c r="B55" s="228"/>
      <c r="C55" s="258" t="s">
        <v>537</v>
      </c>
      <c r="D55" s="233"/>
      <c r="E55" s="234">
        <v>0.15720000000000001</v>
      </c>
      <c r="F55" s="231"/>
      <c r="G55" s="231"/>
      <c r="H55" s="231"/>
      <c r="I55" s="231"/>
      <c r="J55" s="231"/>
      <c r="K55" s="231"/>
      <c r="L55" s="231"/>
      <c r="M55" s="231"/>
      <c r="N55" s="230"/>
      <c r="O55" s="230"/>
      <c r="P55" s="230"/>
      <c r="Q55" s="230"/>
      <c r="R55" s="231"/>
      <c r="S55" s="231"/>
      <c r="T55" s="231"/>
      <c r="U55" s="231"/>
      <c r="V55" s="231"/>
      <c r="W55" s="231"/>
      <c r="X55" s="231"/>
      <c r="Y55" s="231"/>
      <c r="Z55" s="210"/>
      <c r="AA55" s="210"/>
      <c r="AB55" s="210"/>
      <c r="AC55" s="210"/>
      <c r="AD55" s="210"/>
      <c r="AE55" s="210"/>
      <c r="AF55" s="210"/>
      <c r="AG55" s="210" t="s">
        <v>265</v>
      </c>
      <c r="AH55" s="210">
        <v>0</v>
      </c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3" x14ac:dyDescent="0.2">
      <c r="A56" s="227"/>
      <c r="B56" s="228"/>
      <c r="C56" s="258" t="s">
        <v>538</v>
      </c>
      <c r="D56" s="233"/>
      <c r="E56" s="234">
        <v>0.14934</v>
      </c>
      <c r="F56" s="231"/>
      <c r="G56" s="231"/>
      <c r="H56" s="231"/>
      <c r="I56" s="231"/>
      <c r="J56" s="231"/>
      <c r="K56" s="231"/>
      <c r="L56" s="231"/>
      <c r="M56" s="231"/>
      <c r="N56" s="230"/>
      <c r="O56" s="230"/>
      <c r="P56" s="230"/>
      <c r="Q56" s="230"/>
      <c r="R56" s="231"/>
      <c r="S56" s="231"/>
      <c r="T56" s="231"/>
      <c r="U56" s="231"/>
      <c r="V56" s="231"/>
      <c r="W56" s="231"/>
      <c r="X56" s="231"/>
      <c r="Y56" s="231"/>
      <c r="Z56" s="210"/>
      <c r="AA56" s="210"/>
      <c r="AB56" s="210"/>
      <c r="AC56" s="210"/>
      <c r="AD56" s="210"/>
      <c r="AE56" s="210"/>
      <c r="AF56" s="210"/>
      <c r="AG56" s="210" t="s">
        <v>265</v>
      </c>
      <c r="AH56" s="210">
        <v>0</v>
      </c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3" x14ac:dyDescent="0.2">
      <c r="A57" s="227"/>
      <c r="B57" s="228"/>
      <c r="C57" s="258" t="s">
        <v>539</v>
      </c>
      <c r="D57" s="233"/>
      <c r="E57" s="234">
        <v>0.1048</v>
      </c>
      <c r="F57" s="231"/>
      <c r="G57" s="231"/>
      <c r="H57" s="231"/>
      <c r="I57" s="231"/>
      <c r="J57" s="231"/>
      <c r="K57" s="231"/>
      <c r="L57" s="231"/>
      <c r="M57" s="231"/>
      <c r="N57" s="230"/>
      <c r="O57" s="230"/>
      <c r="P57" s="230"/>
      <c r="Q57" s="230"/>
      <c r="R57" s="231"/>
      <c r="S57" s="231"/>
      <c r="T57" s="231"/>
      <c r="U57" s="231"/>
      <c r="V57" s="231"/>
      <c r="W57" s="231"/>
      <c r="X57" s="231"/>
      <c r="Y57" s="231"/>
      <c r="Z57" s="210"/>
      <c r="AA57" s="210"/>
      <c r="AB57" s="210"/>
      <c r="AC57" s="210"/>
      <c r="AD57" s="210"/>
      <c r="AE57" s="210"/>
      <c r="AF57" s="210"/>
      <c r="AG57" s="210" t="s">
        <v>265</v>
      </c>
      <c r="AH57" s="210">
        <v>0</v>
      </c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">
      <c r="A58" s="244">
        <v>14</v>
      </c>
      <c r="B58" s="245" t="s">
        <v>551</v>
      </c>
      <c r="C58" s="257" t="s">
        <v>552</v>
      </c>
      <c r="D58" s="246" t="s">
        <v>311</v>
      </c>
      <c r="E58" s="247">
        <v>0.33744000000000002</v>
      </c>
      <c r="F58" s="248"/>
      <c r="G58" s="249">
        <f>ROUND(E58*F58,2)</f>
        <v>0</v>
      </c>
      <c r="H58" s="232"/>
      <c r="I58" s="231">
        <f>ROUND(E58*H58,2)</f>
        <v>0</v>
      </c>
      <c r="J58" s="232"/>
      <c r="K58" s="231">
        <f>ROUND(E58*J58,2)</f>
        <v>0</v>
      </c>
      <c r="L58" s="231">
        <v>21</v>
      </c>
      <c r="M58" s="231">
        <f>G58*(1+L58/100)</f>
        <v>0</v>
      </c>
      <c r="N58" s="230">
        <v>1</v>
      </c>
      <c r="O58" s="230">
        <f>ROUND(E58*N58,2)</f>
        <v>0.34</v>
      </c>
      <c r="P58" s="230">
        <v>0</v>
      </c>
      <c r="Q58" s="230">
        <f>ROUND(E58*P58,2)</f>
        <v>0</v>
      </c>
      <c r="R58" s="231" t="s">
        <v>546</v>
      </c>
      <c r="S58" s="231" t="s">
        <v>259</v>
      </c>
      <c r="T58" s="231" t="s">
        <v>260</v>
      </c>
      <c r="U58" s="231">
        <v>0</v>
      </c>
      <c r="V58" s="231">
        <f>ROUND(E58*U58,2)</f>
        <v>0</v>
      </c>
      <c r="W58" s="231"/>
      <c r="X58" s="231" t="s">
        <v>547</v>
      </c>
      <c r="Y58" s="231" t="s">
        <v>262</v>
      </c>
      <c r="Z58" s="210"/>
      <c r="AA58" s="210"/>
      <c r="AB58" s="210"/>
      <c r="AC58" s="210"/>
      <c r="AD58" s="210"/>
      <c r="AE58" s="210"/>
      <c r="AF58" s="210"/>
      <c r="AG58" s="210" t="s">
        <v>548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2" x14ac:dyDescent="0.2">
      <c r="A59" s="227"/>
      <c r="B59" s="228"/>
      <c r="C59" s="258" t="s">
        <v>543</v>
      </c>
      <c r="D59" s="233"/>
      <c r="E59" s="234">
        <v>0.33744000000000002</v>
      </c>
      <c r="F59" s="231"/>
      <c r="G59" s="231"/>
      <c r="H59" s="231"/>
      <c r="I59" s="231"/>
      <c r="J59" s="231"/>
      <c r="K59" s="231"/>
      <c r="L59" s="231"/>
      <c r="M59" s="231"/>
      <c r="N59" s="230"/>
      <c r="O59" s="230"/>
      <c r="P59" s="230"/>
      <c r="Q59" s="230"/>
      <c r="R59" s="231"/>
      <c r="S59" s="231"/>
      <c r="T59" s="231"/>
      <c r="U59" s="231"/>
      <c r="V59" s="231"/>
      <c r="W59" s="231"/>
      <c r="X59" s="231"/>
      <c r="Y59" s="231"/>
      <c r="Z59" s="210"/>
      <c r="AA59" s="210"/>
      <c r="AB59" s="210"/>
      <c r="AC59" s="210"/>
      <c r="AD59" s="210"/>
      <c r="AE59" s="210"/>
      <c r="AF59" s="210"/>
      <c r="AG59" s="210" t="s">
        <v>265</v>
      </c>
      <c r="AH59" s="210">
        <v>0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">
      <c r="A60" s="244">
        <v>15</v>
      </c>
      <c r="B60" s="245" t="s">
        <v>553</v>
      </c>
      <c r="C60" s="257" t="s">
        <v>554</v>
      </c>
      <c r="D60" s="246" t="s">
        <v>311</v>
      </c>
      <c r="E60" s="247">
        <v>1.721E-2</v>
      </c>
      <c r="F60" s="248"/>
      <c r="G60" s="249">
        <f>ROUND(E60*F60,2)</f>
        <v>0</v>
      </c>
      <c r="H60" s="232"/>
      <c r="I60" s="231">
        <f>ROUND(E60*H60,2)</f>
        <v>0</v>
      </c>
      <c r="J60" s="232"/>
      <c r="K60" s="231">
        <f>ROUND(E60*J60,2)</f>
        <v>0</v>
      </c>
      <c r="L60" s="231">
        <v>21</v>
      </c>
      <c r="M60" s="231">
        <f>G60*(1+L60/100)</f>
        <v>0</v>
      </c>
      <c r="N60" s="230">
        <v>1.9539999999999998E-2</v>
      </c>
      <c r="O60" s="230">
        <f>ROUND(E60*N60,2)</f>
        <v>0</v>
      </c>
      <c r="P60" s="230">
        <v>0</v>
      </c>
      <c r="Q60" s="230">
        <f>ROUND(E60*P60,2)</f>
        <v>0</v>
      </c>
      <c r="R60" s="231"/>
      <c r="S60" s="231" t="s">
        <v>259</v>
      </c>
      <c r="T60" s="231" t="s">
        <v>260</v>
      </c>
      <c r="U60" s="231">
        <v>18.175000000000001</v>
      </c>
      <c r="V60" s="231">
        <f>ROUND(E60*U60,2)</f>
        <v>0.31</v>
      </c>
      <c r="W60" s="231"/>
      <c r="X60" s="231" t="s">
        <v>261</v>
      </c>
      <c r="Y60" s="231" t="s">
        <v>262</v>
      </c>
      <c r="Z60" s="210"/>
      <c r="AA60" s="210"/>
      <c r="AB60" s="210"/>
      <c r="AC60" s="210"/>
      <c r="AD60" s="210"/>
      <c r="AE60" s="210"/>
      <c r="AF60" s="210"/>
      <c r="AG60" s="210" t="s">
        <v>263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2" x14ac:dyDescent="0.2">
      <c r="A61" s="227"/>
      <c r="B61" s="228"/>
      <c r="C61" s="258" t="s">
        <v>555</v>
      </c>
      <c r="D61" s="233"/>
      <c r="E61" s="234">
        <v>1.721E-2</v>
      </c>
      <c r="F61" s="231"/>
      <c r="G61" s="231"/>
      <c r="H61" s="231"/>
      <c r="I61" s="231"/>
      <c r="J61" s="231"/>
      <c r="K61" s="231"/>
      <c r="L61" s="231"/>
      <c r="M61" s="231"/>
      <c r="N61" s="230"/>
      <c r="O61" s="230"/>
      <c r="P61" s="230"/>
      <c r="Q61" s="230"/>
      <c r="R61" s="231"/>
      <c r="S61" s="231"/>
      <c r="T61" s="231"/>
      <c r="U61" s="231"/>
      <c r="V61" s="231"/>
      <c r="W61" s="231"/>
      <c r="X61" s="231"/>
      <c r="Y61" s="231"/>
      <c r="Z61" s="210"/>
      <c r="AA61" s="210"/>
      <c r="AB61" s="210"/>
      <c r="AC61" s="210"/>
      <c r="AD61" s="210"/>
      <c r="AE61" s="210"/>
      <c r="AF61" s="210"/>
      <c r="AG61" s="210" t="s">
        <v>265</v>
      </c>
      <c r="AH61" s="210">
        <v>0</v>
      </c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">
      <c r="A62" s="244">
        <v>16</v>
      </c>
      <c r="B62" s="245" t="s">
        <v>556</v>
      </c>
      <c r="C62" s="257" t="s">
        <v>557</v>
      </c>
      <c r="D62" s="246" t="s">
        <v>311</v>
      </c>
      <c r="E62" s="247">
        <v>1.721E-2</v>
      </c>
      <c r="F62" s="248"/>
      <c r="G62" s="249">
        <f>ROUND(E62*F62,2)</f>
        <v>0</v>
      </c>
      <c r="H62" s="232"/>
      <c r="I62" s="231">
        <f>ROUND(E62*H62,2)</f>
        <v>0</v>
      </c>
      <c r="J62" s="232"/>
      <c r="K62" s="231">
        <f>ROUND(E62*J62,2)</f>
        <v>0</v>
      </c>
      <c r="L62" s="231">
        <v>21</v>
      </c>
      <c r="M62" s="231">
        <f>G62*(1+L62/100)</f>
        <v>0</v>
      </c>
      <c r="N62" s="230">
        <v>1</v>
      </c>
      <c r="O62" s="230">
        <f>ROUND(E62*N62,2)</f>
        <v>0.02</v>
      </c>
      <c r="P62" s="230">
        <v>0</v>
      </c>
      <c r="Q62" s="230">
        <f>ROUND(E62*P62,2)</f>
        <v>0</v>
      </c>
      <c r="R62" s="231" t="s">
        <v>546</v>
      </c>
      <c r="S62" s="231" t="s">
        <v>259</v>
      </c>
      <c r="T62" s="231" t="s">
        <v>260</v>
      </c>
      <c r="U62" s="231">
        <v>0</v>
      </c>
      <c r="V62" s="231">
        <f>ROUND(E62*U62,2)</f>
        <v>0</v>
      </c>
      <c r="W62" s="231"/>
      <c r="X62" s="231" t="s">
        <v>547</v>
      </c>
      <c r="Y62" s="231" t="s">
        <v>262</v>
      </c>
      <c r="Z62" s="210"/>
      <c r="AA62" s="210"/>
      <c r="AB62" s="210"/>
      <c r="AC62" s="210"/>
      <c r="AD62" s="210"/>
      <c r="AE62" s="210"/>
      <c r="AF62" s="210"/>
      <c r="AG62" s="210" t="s">
        <v>548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2" x14ac:dyDescent="0.2">
      <c r="A63" s="227"/>
      <c r="B63" s="228"/>
      <c r="C63" s="258" t="s">
        <v>555</v>
      </c>
      <c r="D63" s="233"/>
      <c r="E63" s="234">
        <v>1.721E-2</v>
      </c>
      <c r="F63" s="231"/>
      <c r="G63" s="231"/>
      <c r="H63" s="231"/>
      <c r="I63" s="231"/>
      <c r="J63" s="231"/>
      <c r="K63" s="231"/>
      <c r="L63" s="231"/>
      <c r="M63" s="231"/>
      <c r="N63" s="230"/>
      <c r="O63" s="230"/>
      <c r="P63" s="230"/>
      <c r="Q63" s="230"/>
      <c r="R63" s="231"/>
      <c r="S63" s="231"/>
      <c r="T63" s="231"/>
      <c r="U63" s="231"/>
      <c r="V63" s="231"/>
      <c r="W63" s="231"/>
      <c r="X63" s="231"/>
      <c r="Y63" s="231"/>
      <c r="Z63" s="210"/>
      <c r="AA63" s="210"/>
      <c r="AB63" s="210"/>
      <c r="AC63" s="210"/>
      <c r="AD63" s="210"/>
      <c r="AE63" s="210"/>
      <c r="AF63" s="210"/>
      <c r="AG63" s="210" t="s">
        <v>265</v>
      </c>
      <c r="AH63" s="210">
        <v>0</v>
      </c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ht="22.5" outlineLevel="1" x14ac:dyDescent="0.2">
      <c r="A64" s="244">
        <v>17</v>
      </c>
      <c r="B64" s="245" t="s">
        <v>558</v>
      </c>
      <c r="C64" s="257" t="s">
        <v>559</v>
      </c>
      <c r="D64" s="246" t="s">
        <v>258</v>
      </c>
      <c r="E64" s="247">
        <v>1.65855</v>
      </c>
      <c r="F64" s="248"/>
      <c r="G64" s="249">
        <f>ROUND(E64*F64,2)</f>
        <v>0</v>
      </c>
      <c r="H64" s="232"/>
      <c r="I64" s="231">
        <f>ROUND(E64*H64,2)</f>
        <v>0</v>
      </c>
      <c r="J64" s="232"/>
      <c r="K64" s="231">
        <f>ROUND(E64*J64,2)</f>
        <v>0</v>
      </c>
      <c r="L64" s="231">
        <v>21</v>
      </c>
      <c r="M64" s="231">
        <f>G64*(1+L64/100)</f>
        <v>0</v>
      </c>
      <c r="N64" s="230">
        <v>1.7676000000000001</v>
      </c>
      <c r="O64" s="230">
        <f>ROUND(E64*N64,2)</f>
        <v>2.93</v>
      </c>
      <c r="P64" s="230">
        <v>0</v>
      </c>
      <c r="Q64" s="230">
        <f>ROUND(E64*P64,2)</f>
        <v>0</v>
      </c>
      <c r="R64" s="231"/>
      <c r="S64" s="231" t="s">
        <v>259</v>
      </c>
      <c r="T64" s="231" t="s">
        <v>260</v>
      </c>
      <c r="U64" s="231">
        <v>6.8680000000000003</v>
      </c>
      <c r="V64" s="231">
        <f>ROUND(E64*U64,2)</f>
        <v>11.39</v>
      </c>
      <c r="W64" s="231"/>
      <c r="X64" s="231" t="s">
        <v>261</v>
      </c>
      <c r="Y64" s="231" t="s">
        <v>262</v>
      </c>
      <c r="Z64" s="210"/>
      <c r="AA64" s="210"/>
      <c r="AB64" s="210"/>
      <c r="AC64" s="210"/>
      <c r="AD64" s="210"/>
      <c r="AE64" s="210"/>
      <c r="AF64" s="210"/>
      <c r="AG64" s="210" t="s">
        <v>263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2" x14ac:dyDescent="0.2">
      <c r="A65" s="227"/>
      <c r="B65" s="228"/>
      <c r="C65" s="258" t="s">
        <v>278</v>
      </c>
      <c r="D65" s="233"/>
      <c r="E65" s="234"/>
      <c r="F65" s="231"/>
      <c r="G65" s="231"/>
      <c r="H65" s="231"/>
      <c r="I65" s="231"/>
      <c r="J65" s="231"/>
      <c r="K65" s="231"/>
      <c r="L65" s="231"/>
      <c r="M65" s="231"/>
      <c r="N65" s="230"/>
      <c r="O65" s="230"/>
      <c r="P65" s="230"/>
      <c r="Q65" s="230"/>
      <c r="R65" s="231"/>
      <c r="S65" s="231"/>
      <c r="T65" s="231"/>
      <c r="U65" s="231"/>
      <c r="V65" s="231"/>
      <c r="W65" s="231"/>
      <c r="X65" s="231"/>
      <c r="Y65" s="231"/>
      <c r="Z65" s="210"/>
      <c r="AA65" s="210"/>
      <c r="AB65" s="210"/>
      <c r="AC65" s="210"/>
      <c r="AD65" s="210"/>
      <c r="AE65" s="210"/>
      <c r="AF65" s="210"/>
      <c r="AG65" s="210" t="s">
        <v>265</v>
      </c>
      <c r="AH65" s="210">
        <v>0</v>
      </c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3" x14ac:dyDescent="0.2">
      <c r="A66" s="227"/>
      <c r="B66" s="228"/>
      <c r="C66" s="258" t="s">
        <v>560</v>
      </c>
      <c r="D66" s="233"/>
      <c r="E66" s="234">
        <v>0.2016</v>
      </c>
      <c r="F66" s="231"/>
      <c r="G66" s="231"/>
      <c r="H66" s="231"/>
      <c r="I66" s="231"/>
      <c r="J66" s="231"/>
      <c r="K66" s="231"/>
      <c r="L66" s="231"/>
      <c r="M66" s="231"/>
      <c r="N66" s="230"/>
      <c r="O66" s="230"/>
      <c r="P66" s="230"/>
      <c r="Q66" s="230"/>
      <c r="R66" s="231"/>
      <c r="S66" s="231"/>
      <c r="T66" s="231"/>
      <c r="U66" s="231"/>
      <c r="V66" s="231"/>
      <c r="W66" s="231"/>
      <c r="X66" s="231"/>
      <c r="Y66" s="231"/>
      <c r="Z66" s="210"/>
      <c r="AA66" s="210"/>
      <c r="AB66" s="210"/>
      <c r="AC66" s="210"/>
      <c r="AD66" s="210"/>
      <c r="AE66" s="210"/>
      <c r="AF66" s="210"/>
      <c r="AG66" s="210" t="s">
        <v>265</v>
      </c>
      <c r="AH66" s="210">
        <v>0</v>
      </c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3" x14ac:dyDescent="0.2">
      <c r="A67" s="227"/>
      <c r="B67" s="228"/>
      <c r="C67" s="258" t="s">
        <v>561</v>
      </c>
      <c r="D67" s="233"/>
      <c r="E67" s="234">
        <v>0.189</v>
      </c>
      <c r="F67" s="231"/>
      <c r="G67" s="231"/>
      <c r="H67" s="231"/>
      <c r="I67" s="231"/>
      <c r="J67" s="231"/>
      <c r="K67" s="231"/>
      <c r="L67" s="231"/>
      <c r="M67" s="231"/>
      <c r="N67" s="230"/>
      <c r="O67" s="230"/>
      <c r="P67" s="230"/>
      <c r="Q67" s="230"/>
      <c r="R67" s="231"/>
      <c r="S67" s="231"/>
      <c r="T67" s="231"/>
      <c r="U67" s="231"/>
      <c r="V67" s="231"/>
      <c r="W67" s="231"/>
      <c r="X67" s="231"/>
      <c r="Y67" s="231"/>
      <c r="Z67" s="210"/>
      <c r="AA67" s="210"/>
      <c r="AB67" s="210"/>
      <c r="AC67" s="210"/>
      <c r="AD67" s="210"/>
      <c r="AE67" s="210"/>
      <c r="AF67" s="210"/>
      <c r="AG67" s="210" t="s">
        <v>265</v>
      </c>
      <c r="AH67" s="210">
        <v>0</v>
      </c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3" x14ac:dyDescent="0.2">
      <c r="A68" s="227"/>
      <c r="B68" s="228"/>
      <c r="C68" s="258" t="s">
        <v>562</v>
      </c>
      <c r="D68" s="233"/>
      <c r="E68" s="234">
        <v>0.17954999999999999</v>
      </c>
      <c r="F68" s="231"/>
      <c r="G68" s="231"/>
      <c r="H68" s="231"/>
      <c r="I68" s="231"/>
      <c r="J68" s="231"/>
      <c r="K68" s="231"/>
      <c r="L68" s="231"/>
      <c r="M68" s="231"/>
      <c r="N68" s="230"/>
      <c r="O68" s="230"/>
      <c r="P68" s="230"/>
      <c r="Q68" s="230"/>
      <c r="R68" s="231"/>
      <c r="S68" s="231"/>
      <c r="T68" s="231"/>
      <c r="U68" s="231"/>
      <c r="V68" s="231"/>
      <c r="W68" s="231"/>
      <c r="X68" s="231"/>
      <c r="Y68" s="231"/>
      <c r="Z68" s="210"/>
      <c r="AA68" s="210"/>
      <c r="AB68" s="210"/>
      <c r="AC68" s="210"/>
      <c r="AD68" s="210"/>
      <c r="AE68" s="210"/>
      <c r="AF68" s="210"/>
      <c r="AG68" s="210" t="s">
        <v>265</v>
      </c>
      <c r="AH68" s="210">
        <v>0</v>
      </c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3" x14ac:dyDescent="0.2">
      <c r="A69" s="227"/>
      <c r="B69" s="228"/>
      <c r="C69" s="258" t="s">
        <v>563</v>
      </c>
      <c r="D69" s="233"/>
      <c r="E69" s="234">
        <v>0.126</v>
      </c>
      <c r="F69" s="231"/>
      <c r="G69" s="231"/>
      <c r="H69" s="231"/>
      <c r="I69" s="231"/>
      <c r="J69" s="231"/>
      <c r="K69" s="231"/>
      <c r="L69" s="231"/>
      <c r="M69" s="231"/>
      <c r="N69" s="230"/>
      <c r="O69" s="230"/>
      <c r="P69" s="230"/>
      <c r="Q69" s="230"/>
      <c r="R69" s="231"/>
      <c r="S69" s="231"/>
      <c r="T69" s="231"/>
      <c r="U69" s="231"/>
      <c r="V69" s="231"/>
      <c r="W69" s="231"/>
      <c r="X69" s="231"/>
      <c r="Y69" s="231"/>
      <c r="Z69" s="210"/>
      <c r="AA69" s="210"/>
      <c r="AB69" s="210"/>
      <c r="AC69" s="210"/>
      <c r="AD69" s="210"/>
      <c r="AE69" s="210"/>
      <c r="AF69" s="210"/>
      <c r="AG69" s="210" t="s">
        <v>265</v>
      </c>
      <c r="AH69" s="210">
        <v>0</v>
      </c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3" x14ac:dyDescent="0.2">
      <c r="A70" s="227"/>
      <c r="B70" s="228"/>
      <c r="C70" s="258" t="s">
        <v>564</v>
      </c>
      <c r="D70" s="233"/>
      <c r="E70" s="234">
        <v>0.315</v>
      </c>
      <c r="F70" s="231"/>
      <c r="G70" s="231"/>
      <c r="H70" s="231"/>
      <c r="I70" s="231"/>
      <c r="J70" s="231"/>
      <c r="K70" s="231"/>
      <c r="L70" s="231"/>
      <c r="M70" s="231"/>
      <c r="N70" s="230"/>
      <c r="O70" s="230"/>
      <c r="P70" s="230"/>
      <c r="Q70" s="230"/>
      <c r="R70" s="231"/>
      <c r="S70" s="231"/>
      <c r="T70" s="231"/>
      <c r="U70" s="231"/>
      <c r="V70" s="231"/>
      <c r="W70" s="231"/>
      <c r="X70" s="231"/>
      <c r="Y70" s="231"/>
      <c r="Z70" s="210"/>
      <c r="AA70" s="210"/>
      <c r="AB70" s="210"/>
      <c r="AC70" s="210"/>
      <c r="AD70" s="210"/>
      <c r="AE70" s="210"/>
      <c r="AF70" s="210"/>
      <c r="AG70" s="210" t="s">
        <v>265</v>
      </c>
      <c r="AH70" s="210">
        <v>0</v>
      </c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3" x14ac:dyDescent="0.2">
      <c r="A71" s="227"/>
      <c r="B71" s="228"/>
      <c r="C71" s="258" t="s">
        <v>565</v>
      </c>
      <c r="D71" s="233"/>
      <c r="E71" s="234">
        <v>0.54600000000000004</v>
      </c>
      <c r="F71" s="231"/>
      <c r="G71" s="231"/>
      <c r="H71" s="231"/>
      <c r="I71" s="231"/>
      <c r="J71" s="231"/>
      <c r="K71" s="231"/>
      <c r="L71" s="231"/>
      <c r="M71" s="231"/>
      <c r="N71" s="230"/>
      <c r="O71" s="230"/>
      <c r="P71" s="230"/>
      <c r="Q71" s="230"/>
      <c r="R71" s="231"/>
      <c r="S71" s="231"/>
      <c r="T71" s="231"/>
      <c r="U71" s="231"/>
      <c r="V71" s="231"/>
      <c r="W71" s="231"/>
      <c r="X71" s="231"/>
      <c r="Y71" s="231"/>
      <c r="Z71" s="210"/>
      <c r="AA71" s="210"/>
      <c r="AB71" s="210"/>
      <c r="AC71" s="210"/>
      <c r="AD71" s="210"/>
      <c r="AE71" s="210"/>
      <c r="AF71" s="210"/>
      <c r="AG71" s="210" t="s">
        <v>265</v>
      </c>
      <c r="AH71" s="210">
        <v>0</v>
      </c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3" x14ac:dyDescent="0.2">
      <c r="A72" s="227"/>
      <c r="B72" s="228"/>
      <c r="C72" s="258" t="s">
        <v>566</v>
      </c>
      <c r="D72" s="233"/>
      <c r="E72" s="234">
        <v>0.1014</v>
      </c>
      <c r="F72" s="231"/>
      <c r="G72" s="231"/>
      <c r="H72" s="231"/>
      <c r="I72" s="231"/>
      <c r="J72" s="231"/>
      <c r="K72" s="231"/>
      <c r="L72" s="231"/>
      <c r="M72" s="231"/>
      <c r="N72" s="230"/>
      <c r="O72" s="230"/>
      <c r="P72" s="230"/>
      <c r="Q72" s="230"/>
      <c r="R72" s="231"/>
      <c r="S72" s="231"/>
      <c r="T72" s="231"/>
      <c r="U72" s="231"/>
      <c r="V72" s="231"/>
      <c r="W72" s="231"/>
      <c r="X72" s="231"/>
      <c r="Y72" s="231"/>
      <c r="Z72" s="210"/>
      <c r="AA72" s="210"/>
      <c r="AB72" s="210"/>
      <c r="AC72" s="210"/>
      <c r="AD72" s="210"/>
      <c r="AE72" s="210"/>
      <c r="AF72" s="210"/>
      <c r="AG72" s="210" t="s">
        <v>265</v>
      </c>
      <c r="AH72" s="210">
        <v>0</v>
      </c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ht="22.5" outlineLevel="1" x14ac:dyDescent="0.2">
      <c r="A73" s="244">
        <v>18</v>
      </c>
      <c r="B73" s="245" t="s">
        <v>567</v>
      </c>
      <c r="C73" s="257" t="s">
        <v>568</v>
      </c>
      <c r="D73" s="246" t="s">
        <v>303</v>
      </c>
      <c r="E73" s="247">
        <v>13.531000000000001</v>
      </c>
      <c r="F73" s="248"/>
      <c r="G73" s="249">
        <f>ROUND(E73*F73,2)</f>
        <v>0</v>
      </c>
      <c r="H73" s="232"/>
      <c r="I73" s="231">
        <f>ROUND(E73*H73,2)</f>
        <v>0</v>
      </c>
      <c r="J73" s="232"/>
      <c r="K73" s="231">
        <f>ROUND(E73*J73,2)</f>
        <v>0</v>
      </c>
      <c r="L73" s="231">
        <v>21</v>
      </c>
      <c r="M73" s="231">
        <f>G73*(1+L73/100)</f>
        <v>0</v>
      </c>
      <c r="N73" s="230">
        <v>0.16339999999999999</v>
      </c>
      <c r="O73" s="230">
        <f>ROUND(E73*N73,2)</f>
        <v>2.21</v>
      </c>
      <c r="P73" s="230">
        <v>0</v>
      </c>
      <c r="Q73" s="230">
        <f>ROUND(E73*P73,2)</f>
        <v>0</v>
      </c>
      <c r="R73" s="231"/>
      <c r="S73" s="231" t="s">
        <v>259</v>
      </c>
      <c r="T73" s="231" t="s">
        <v>260</v>
      </c>
      <c r="U73" s="231">
        <v>1.2225999999999999</v>
      </c>
      <c r="V73" s="231">
        <f>ROUND(E73*U73,2)</f>
        <v>16.54</v>
      </c>
      <c r="W73" s="231"/>
      <c r="X73" s="231" t="s">
        <v>261</v>
      </c>
      <c r="Y73" s="231" t="s">
        <v>262</v>
      </c>
      <c r="Z73" s="210"/>
      <c r="AA73" s="210"/>
      <c r="AB73" s="210"/>
      <c r="AC73" s="210"/>
      <c r="AD73" s="210"/>
      <c r="AE73" s="210"/>
      <c r="AF73" s="210"/>
      <c r="AG73" s="210" t="s">
        <v>263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2" x14ac:dyDescent="0.2">
      <c r="A74" s="227"/>
      <c r="B74" s="228"/>
      <c r="C74" s="258" t="s">
        <v>569</v>
      </c>
      <c r="D74" s="233"/>
      <c r="E74" s="234">
        <v>1.28</v>
      </c>
      <c r="F74" s="231"/>
      <c r="G74" s="231"/>
      <c r="H74" s="231"/>
      <c r="I74" s="231"/>
      <c r="J74" s="231"/>
      <c r="K74" s="231"/>
      <c r="L74" s="231"/>
      <c r="M74" s="231"/>
      <c r="N74" s="230"/>
      <c r="O74" s="230"/>
      <c r="P74" s="230"/>
      <c r="Q74" s="230"/>
      <c r="R74" s="231"/>
      <c r="S74" s="231"/>
      <c r="T74" s="231"/>
      <c r="U74" s="231"/>
      <c r="V74" s="231"/>
      <c r="W74" s="231"/>
      <c r="X74" s="231"/>
      <c r="Y74" s="231"/>
      <c r="Z74" s="210"/>
      <c r="AA74" s="210"/>
      <c r="AB74" s="210"/>
      <c r="AC74" s="210"/>
      <c r="AD74" s="210"/>
      <c r="AE74" s="210"/>
      <c r="AF74" s="210"/>
      <c r="AG74" s="210" t="s">
        <v>265</v>
      </c>
      <c r="AH74" s="210">
        <v>0</v>
      </c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3" x14ac:dyDescent="0.2">
      <c r="A75" s="227"/>
      <c r="B75" s="228"/>
      <c r="C75" s="258" t="s">
        <v>570</v>
      </c>
      <c r="D75" s="233"/>
      <c r="E75" s="234">
        <v>1.2</v>
      </c>
      <c r="F75" s="231"/>
      <c r="G75" s="231"/>
      <c r="H75" s="231"/>
      <c r="I75" s="231"/>
      <c r="J75" s="231"/>
      <c r="K75" s="231"/>
      <c r="L75" s="231"/>
      <c r="M75" s="231"/>
      <c r="N75" s="230"/>
      <c r="O75" s="230"/>
      <c r="P75" s="230"/>
      <c r="Q75" s="230"/>
      <c r="R75" s="231"/>
      <c r="S75" s="231"/>
      <c r="T75" s="231"/>
      <c r="U75" s="231"/>
      <c r="V75" s="231"/>
      <c r="W75" s="231"/>
      <c r="X75" s="231"/>
      <c r="Y75" s="231"/>
      <c r="Z75" s="210"/>
      <c r="AA75" s="210"/>
      <c r="AB75" s="210"/>
      <c r="AC75" s="210"/>
      <c r="AD75" s="210"/>
      <c r="AE75" s="210"/>
      <c r="AF75" s="210"/>
      <c r="AG75" s="210" t="s">
        <v>265</v>
      </c>
      <c r="AH75" s="210">
        <v>0</v>
      </c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3" x14ac:dyDescent="0.2">
      <c r="A76" s="227"/>
      <c r="B76" s="228"/>
      <c r="C76" s="258" t="s">
        <v>571</v>
      </c>
      <c r="D76" s="233"/>
      <c r="E76" s="234">
        <v>1.1399999999999999</v>
      </c>
      <c r="F76" s="231"/>
      <c r="G76" s="231"/>
      <c r="H76" s="231"/>
      <c r="I76" s="231"/>
      <c r="J76" s="231"/>
      <c r="K76" s="231"/>
      <c r="L76" s="231"/>
      <c r="M76" s="231"/>
      <c r="N76" s="230"/>
      <c r="O76" s="230"/>
      <c r="P76" s="230"/>
      <c r="Q76" s="230"/>
      <c r="R76" s="231"/>
      <c r="S76" s="231"/>
      <c r="T76" s="231"/>
      <c r="U76" s="231"/>
      <c r="V76" s="231"/>
      <c r="W76" s="231"/>
      <c r="X76" s="231"/>
      <c r="Y76" s="231"/>
      <c r="Z76" s="210"/>
      <c r="AA76" s="210"/>
      <c r="AB76" s="210"/>
      <c r="AC76" s="210"/>
      <c r="AD76" s="210"/>
      <c r="AE76" s="210"/>
      <c r="AF76" s="210"/>
      <c r="AG76" s="210" t="s">
        <v>265</v>
      </c>
      <c r="AH76" s="210">
        <v>0</v>
      </c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3" x14ac:dyDescent="0.2">
      <c r="A77" s="227"/>
      <c r="B77" s="228"/>
      <c r="C77" s="258" t="s">
        <v>572</v>
      </c>
      <c r="D77" s="233"/>
      <c r="E77" s="234">
        <v>0.8</v>
      </c>
      <c r="F77" s="231"/>
      <c r="G77" s="231"/>
      <c r="H77" s="231"/>
      <c r="I77" s="231"/>
      <c r="J77" s="231"/>
      <c r="K77" s="231"/>
      <c r="L77" s="231"/>
      <c r="M77" s="231"/>
      <c r="N77" s="230"/>
      <c r="O77" s="230"/>
      <c r="P77" s="230"/>
      <c r="Q77" s="230"/>
      <c r="R77" s="231"/>
      <c r="S77" s="231"/>
      <c r="T77" s="231"/>
      <c r="U77" s="231"/>
      <c r="V77" s="231"/>
      <c r="W77" s="231"/>
      <c r="X77" s="231"/>
      <c r="Y77" s="231"/>
      <c r="Z77" s="210"/>
      <c r="AA77" s="210"/>
      <c r="AB77" s="210"/>
      <c r="AC77" s="210"/>
      <c r="AD77" s="210"/>
      <c r="AE77" s="210"/>
      <c r="AF77" s="210"/>
      <c r="AG77" s="210" t="s">
        <v>265</v>
      </c>
      <c r="AH77" s="210">
        <v>0</v>
      </c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3" x14ac:dyDescent="0.2">
      <c r="A78" s="227"/>
      <c r="B78" s="228"/>
      <c r="C78" s="258" t="s">
        <v>573</v>
      </c>
      <c r="D78" s="233"/>
      <c r="E78" s="234">
        <v>1.4</v>
      </c>
      <c r="F78" s="231"/>
      <c r="G78" s="231"/>
      <c r="H78" s="231"/>
      <c r="I78" s="231"/>
      <c r="J78" s="231"/>
      <c r="K78" s="231"/>
      <c r="L78" s="231"/>
      <c r="M78" s="231"/>
      <c r="N78" s="230"/>
      <c r="O78" s="230"/>
      <c r="P78" s="230"/>
      <c r="Q78" s="230"/>
      <c r="R78" s="231"/>
      <c r="S78" s="231"/>
      <c r="T78" s="231"/>
      <c r="U78" s="231"/>
      <c r="V78" s="231"/>
      <c r="W78" s="231"/>
      <c r="X78" s="231"/>
      <c r="Y78" s="231"/>
      <c r="Z78" s="210"/>
      <c r="AA78" s="210"/>
      <c r="AB78" s="210"/>
      <c r="AC78" s="210"/>
      <c r="AD78" s="210"/>
      <c r="AE78" s="210"/>
      <c r="AF78" s="210"/>
      <c r="AG78" s="210" t="s">
        <v>265</v>
      </c>
      <c r="AH78" s="210">
        <v>0</v>
      </c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3" x14ac:dyDescent="0.2">
      <c r="A79" s="227"/>
      <c r="B79" s="228"/>
      <c r="C79" s="258" t="s">
        <v>574</v>
      </c>
      <c r="D79" s="233"/>
      <c r="E79" s="234">
        <v>4.41</v>
      </c>
      <c r="F79" s="231"/>
      <c r="G79" s="231"/>
      <c r="H79" s="231"/>
      <c r="I79" s="231"/>
      <c r="J79" s="231"/>
      <c r="K79" s="231"/>
      <c r="L79" s="231"/>
      <c r="M79" s="231"/>
      <c r="N79" s="230"/>
      <c r="O79" s="230"/>
      <c r="P79" s="230"/>
      <c r="Q79" s="230"/>
      <c r="R79" s="231"/>
      <c r="S79" s="231"/>
      <c r="T79" s="231"/>
      <c r="U79" s="231"/>
      <c r="V79" s="231"/>
      <c r="W79" s="231"/>
      <c r="X79" s="231"/>
      <c r="Y79" s="231"/>
      <c r="Z79" s="210"/>
      <c r="AA79" s="210"/>
      <c r="AB79" s="210"/>
      <c r="AC79" s="210"/>
      <c r="AD79" s="210"/>
      <c r="AE79" s="210"/>
      <c r="AF79" s="210"/>
      <c r="AG79" s="210" t="s">
        <v>265</v>
      </c>
      <c r="AH79" s="210">
        <v>0</v>
      </c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3" x14ac:dyDescent="0.2">
      <c r="A80" s="227"/>
      <c r="B80" s="228"/>
      <c r="C80" s="258" t="s">
        <v>575</v>
      </c>
      <c r="D80" s="233"/>
      <c r="E80" s="234">
        <v>0.72799999999999998</v>
      </c>
      <c r="F80" s="231"/>
      <c r="G80" s="231"/>
      <c r="H80" s="231"/>
      <c r="I80" s="231"/>
      <c r="J80" s="231"/>
      <c r="K80" s="231"/>
      <c r="L80" s="231"/>
      <c r="M80" s="231"/>
      <c r="N80" s="230"/>
      <c r="O80" s="230"/>
      <c r="P80" s="230"/>
      <c r="Q80" s="230"/>
      <c r="R80" s="231"/>
      <c r="S80" s="231"/>
      <c r="T80" s="231"/>
      <c r="U80" s="231"/>
      <c r="V80" s="231"/>
      <c r="W80" s="231"/>
      <c r="X80" s="231"/>
      <c r="Y80" s="231"/>
      <c r="Z80" s="210"/>
      <c r="AA80" s="210"/>
      <c r="AB80" s="210"/>
      <c r="AC80" s="210"/>
      <c r="AD80" s="210"/>
      <c r="AE80" s="210"/>
      <c r="AF80" s="210"/>
      <c r="AG80" s="210" t="s">
        <v>265</v>
      </c>
      <c r="AH80" s="210">
        <v>0</v>
      </c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3" x14ac:dyDescent="0.2">
      <c r="A81" s="227"/>
      <c r="B81" s="228"/>
      <c r="C81" s="258" t="s">
        <v>576</v>
      </c>
      <c r="D81" s="233"/>
      <c r="E81" s="234">
        <v>0.186</v>
      </c>
      <c r="F81" s="231"/>
      <c r="G81" s="231"/>
      <c r="H81" s="231"/>
      <c r="I81" s="231"/>
      <c r="J81" s="231"/>
      <c r="K81" s="231"/>
      <c r="L81" s="231"/>
      <c r="M81" s="231"/>
      <c r="N81" s="230"/>
      <c r="O81" s="230"/>
      <c r="P81" s="230"/>
      <c r="Q81" s="230"/>
      <c r="R81" s="231"/>
      <c r="S81" s="231"/>
      <c r="T81" s="231"/>
      <c r="U81" s="231"/>
      <c r="V81" s="231"/>
      <c r="W81" s="231"/>
      <c r="X81" s="231"/>
      <c r="Y81" s="231"/>
      <c r="Z81" s="210"/>
      <c r="AA81" s="210"/>
      <c r="AB81" s="210"/>
      <c r="AC81" s="210"/>
      <c r="AD81" s="210"/>
      <c r="AE81" s="210"/>
      <c r="AF81" s="210"/>
      <c r="AG81" s="210" t="s">
        <v>265</v>
      </c>
      <c r="AH81" s="210">
        <v>0</v>
      </c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3" x14ac:dyDescent="0.2">
      <c r="A82" s="227"/>
      <c r="B82" s="228"/>
      <c r="C82" s="258" t="s">
        <v>577</v>
      </c>
      <c r="D82" s="233"/>
      <c r="E82" s="234">
        <v>2.387</v>
      </c>
      <c r="F82" s="231"/>
      <c r="G82" s="231"/>
      <c r="H82" s="231"/>
      <c r="I82" s="231"/>
      <c r="J82" s="231"/>
      <c r="K82" s="231"/>
      <c r="L82" s="231"/>
      <c r="M82" s="231"/>
      <c r="N82" s="230"/>
      <c r="O82" s="230"/>
      <c r="P82" s="230"/>
      <c r="Q82" s="230"/>
      <c r="R82" s="231"/>
      <c r="S82" s="231"/>
      <c r="T82" s="231"/>
      <c r="U82" s="231"/>
      <c r="V82" s="231"/>
      <c r="W82" s="231"/>
      <c r="X82" s="231"/>
      <c r="Y82" s="231"/>
      <c r="Z82" s="210"/>
      <c r="AA82" s="210"/>
      <c r="AB82" s="210"/>
      <c r="AC82" s="210"/>
      <c r="AD82" s="210"/>
      <c r="AE82" s="210"/>
      <c r="AF82" s="210"/>
      <c r="AG82" s="210" t="s">
        <v>265</v>
      </c>
      <c r="AH82" s="210">
        <v>0</v>
      </c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">
      <c r="A83" s="244">
        <v>19</v>
      </c>
      <c r="B83" s="245" t="s">
        <v>578</v>
      </c>
      <c r="C83" s="257" t="s">
        <v>579</v>
      </c>
      <c r="D83" s="246" t="s">
        <v>345</v>
      </c>
      <c r="E83" s="247">
        <v>44</v>
      </c>
      <c r="F83" s="248"/>
      <c r="G83" s="249">
        <f>ROUND(E83*F83,2)</f>
        <v>0</v>
      </c>
      <c r="H83" s="232"/>
      <c r="I83" s="231">
        <f>ROUND(E83*H83,2)</f>
        <v>0</v>
      </c>
      <c r="J83" s="232"/>
      <c r="K83" s="231">
        <f>ROUND(E83*J83,2)</f>
        <v>0</v>
      </c>
      <c r="L83" s="231">
        <v>21</v>
      </c>
      <c r="M83" s="231">
        <f>G83*(1+L83/100)</f>
        <v>0</v>
      </c>
      <c r="N83" s="230">
        <v>6.3E-3</v>
      </c>
      <c r="O83" s="230">
        <f>ROUND(E83*N83,2)</f>
        <v>0.28000000000000003</v>
      </c>
      <c r="P83" s="230">
        <v>0</v>
      </c>
      <c r="Q83" s="230">
        <f>ROUND(E83*P83,2)</f>
        <v>0</v>
      </c>
      <c r="R83" s="231"/>
      <c r="S83" s="231" t="s">
        <v>259</v>
      </c>
      <c r="T83" s="231" t="s">
        <v>260</v>
      </c>
      <c r="U83" s="231">
        <v>0.11</v>
      </c>
      <c r="V83" s="231">
        <f>ROUND(E83*U83,2)</f>
        <v>4.84</v>
      </c>
      <c r="W83" s="231"/>
      <c r="X83" s="231" t="s">
        <v>261</v>
      </c>
      <c r="Y83" s="231" t="s">
        <v>262</v>
      </c>
      <c r="Z83" s="210"/>
      <c r="AA83" s="210"/>
      <c r="AB83" s="210"/>
      <c r="AC83" s="210"/>
      <c r="AD83" s="210"/>
      <c r="AE83" s="210"/>
      <c r="AF83" s="210"/>
      <c r="AG83" s="210" t="s">
        <v>263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2" x14ac:dyDescent="0.2">
      <c r="A84" s="227"/>
      <c r="B84" s="228"/>
      <c r="C84" s="258" t="s">
        <v>580</v>
      </c>
      <c r="D84" s="233"/>
      <c r="E84" s="234">
        <v>44</v>
      </c>
      <c r="F84" s="231"/>
      <c r="G84" s="231"/>
      <c r="H84" s="231"/>
      <c r="I84" s="231"/>
      <c r="J84" s="231"/>
      <c r="K84" s="231"/>
      <c r="L84" s="231"/>
      <c r="M84" s="231"/>
      <c r="N84" s="230"/>
      <c r="O84" s="230"/>
      <c r="P84" s="230"/>
      <c r="Q84" s="230"/>
      <c r="R84" s="231"/>
      <c r="S84" s="231"/>
      <c r="T84" s="231"/>
      <c r="U84" s="231"/>
      <c r="V84" s="231"/>
      <c r="W84" s="231"/>
      <c r="X84" s="231"/>
      <c r="Y84" s="231"/>
      <c r="Z84" s="210"/>
      <c r="AA84" s="210"/>
      <c r="AB84" s="210"/>
      <c r="AC84" s="210"/>
      <c r="AD84" s="210"/>
      <c r="AE84" s="210"/>
      <c r="AF84" s="210"/>
      <c r="AG84" s="210" t="s">
        <v>265</v>
      </c>
      <c r="AH84" s="210">
        <v>0</v>
      </c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x14ac:dyDescent="0.2">
      <c r="A85" s="237" t="s">
        <v>254</v>
      </c>
      <c r="B85" s="238" t="s">
        <v>146</v>
      </c>
      <c r="C85" s="256" t="s">
        <v>147</v>
      </c>
      <c r="D85" s="239"/>
      <c r="E85" s="240"/>
      <c r="F85" s="241"/>
      <c r="G85" s="242">
        <f>SUMIF(AG86:AG106,"&lt;&gt;NOR",G86:G106)</f>
        <v>0</v>
      </c>
      <c r="H85" s="236"/>
      <c r="I85" s="236">
        <f>SUM(I86:I106)</f>
        <v>0</v>
      </c>
      <c r="J85" s="236"/>
      <c r="K85" s="236">
        <f>SUM(K86:K106)</f>
        <v>0</v>
      </c>
      <c r="L85" s="236"/>
      <c r="M85" s="236">
        <f>SUM(M86:M106)</f>
        <v>0</v>
      </c>
      <c r="N85" s="235"/>
      <c r="O85" s="235">
        <f>SUM(O86:O106)</f>
        <v>5.35</v>
      </c>
      <c r="P85" s="235"/>
      <c r="Q85" s="235">
        <f>SUM(Q86:Q106)</f>
        <v>0</v>
      </c>
      <c r="R85" s="236"/>
      <c r="S85" s="236"/>
      <c r="T85" s="236"/>
      <c r="U85" s="236"/>
      <c r="V85" s="236">
        <f>SUM(V86:V106)</f>
        <v>218.03</v>
      </c>
      <c r="W85" s="236"/>
      <c r="X85" s="236"/>
      <c r="Y85" s="236"/>
      <c r="AG85" t="s">
        <v>255</v>
      </c>
    </row>
    <row r="86" spans="1:60" ht="22.5" outlineLevel="1" x14ac:dyDescent="0.2">
      <c r="A86" s="244">
        <v>20</v>
      </c>
      <c r="B86" s="245" t="s">
        <v>581</v>
      </c>
      <c r="C86" s="257" t="s">
        <v>582</v>
      </c>
      <c r="D86" s="246" t="s">
        <v>303</v>
      </c>
      <c r="E86" s="247">
        <v>87.15</v>
      </c>
      <c r="F86" s="248"/>
      <c r="G86" s="249">
        <f>ROUND(E86*F86,2)</f>
        <v>0</v>
      </c>
      <c r="H86" s="232"/>
      <c r="I86" s="231">
        <f>ROUND(E86*H86,2)</f>
        <v>0</v>
      </c>
      <c r="J86" s="232"/>
      <c r="K86" s="231">
        <f>ROUND(E86*J86,2)</f>
        <v>0</v>
      </c>
      <c r="L86" s="231">
        <v>21</v>
      </c>
      <c r="M86" s="231">
        <f>G86*(1+L86/100)</f>
        <v>0</v>
      </c>
      <c r="N86" s="230">
        <v>5.0889999999999998E-2</v>
      </c>
      <c r="O86" s="230">
        <f>ROUND(E86*N86,2)</f>
        <v>4.4400000000000004</v>
      </c>
      <c r="P86" s="230">
        <v>0</v>
      </c>
      <c r="Q86" s="230">
        <f>ROUND(E86*P86,2)</f>
        <v>0</v>
      </c>
      <c r="R86" s="231"/>
      <c r="S86" s="231" t="s">
        <v>259</v>
      </c>
      <c r="T86" s="231" t="s">
        <v>260</v>
      </c>
      <c r="U86" s="231">
        <v>1.673</v>
      </c>
      <c r="V86" s="231">
        <f>ROUND(E86*U86,2)</f>
        <v>145.80000000000001</v>
      </c>
      <c r="W86" s="231"/>
      <c r="X86" s="231" t="s">
        <v>261</v>
      </c>
      <c r="Y86" s="231" t="s">
        <v>262</v>
      </c>
      <c r="Z86" s="210"/>
      <c r="AA86" s="210"/>
      <c r="AB86" s="210"/>
      <c r="AC86" s="210"/>
      <c r="AD86" s="210"/>
      <c r="AE86" s="210"/>
      <c r="AF86" s="210"/>
      <c r="AG86" s="210" t="s">
        <v>263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2" x14ac:dyDescent="0.2">
      <c r="A87" s="227"/>
      <c r="B87" s="228"/>
      <c r="C87" s="258" t="s">
        <v>583</v>
      </c>
      <c r="D87" s="233"/>
      <c r="E87" s="234">
        <v>87.15</v>
      </c>
      <c r="F87" s="231"/>
      <c r="G87" s="231"/>
      <c r="H87" s="231"/>
      <c r="I87" s="231"/>
      <c r="J87" s="231"/>
      <c r="K87" s="231"/>
      <c r="L87" s="231"/>
      <c r="M87" s="231"/>
      <c r="N87" s="230"/>
      <c r="O87" s="230"/>
      <c r="P87" s="230"/>
      <c r="Q87" s="230"/>
      <c r="R87" s="231"/>
      <c r="S87" s="231"/>
      <c r="T87" s="231"/>
      <c r="U87" s="231"/>
      <c r="V87" s="231"/>
      <c r="W87" s="231"/>
      <c r="X87" s="231"/>
      <c r="Y87" s="231"/>
      <c r="Z87" s="210"/>
      <c r="AA87" s="210"/>
      <c r="AB87" s="210"/>
      <c r="AC87" s="210"/>
      <c r="AD87" s="210"/>
      <c r="AE87" s="210"/>
      <c r="AF87" s="210"/>
      <c r="AG87" s="210" t="s">
        <v>265</v>
      </c>
      <c r="AH87" s="210">
        <v>0</v>
      </c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ht="22.5" outlineLevel="1" x14ac:dyDescent="0.2">
      <c r="A88" s="244">
        <v>21</v>
      </c>
      <c r="B88" s="245" t="s">
        <v>584</v>
      </c>
      <c r="C88" s="257" t="s">
        <v>585</v>
      </c>
      <c r="D88" s="246" t="s">
        <v>303</v>
      </c>
      <c r="E88" s="247">
        <v>6</v>
      </c>
      <c r="F88" s="248"/>
      <c r="G88" s="249">
        <f>ROUND(E88*F88,2)</f>
        <v>0</v>
      </c>
      <c r="H88" s="232"/>
      <c r="I88" s="231">
        <f>ROUND(E88*H88,2)</f>
        <v>0</v>
      </c>
      <c r="J88" s="232"/>
      <c r="K88" s="231">
        <f>ROUND(E88*J88,2)</f>
        <v>0</v>
      </c>
      <c r="L88" s="231">
        <v>21</v>
      </c>
      <c r="M88" s="231">
        <f>G88*(1+L88/100)</f>
        <v>0</v>
      </c>
      <c r="N88" s="230">
        <v>5.0349999999999999E-2</v>
      </c>
      <c r="O88" s="230">
        <f>ROUND(E88*N88,2)</f>
        <v>0.3</v>
      </c>
      <c r="P88" s="230">
        <v>0</v>
      </c>
      <c r="Q88" s="230">
        <f>ROUND(E88*P88,2)</f>
        <v>0</v>
      </c>
      <c r="R88" s="231"/>
      <c r="S88" s="231" t="s">
        <v>259</v>
      </c>
      <c r="T88" s="231" t="s">
        <v>260</v>
      </c>
      <c r="U88" s="231">
        <v>1.673</v>
      </c>
      <c r="V88" s="231">
        <f>ROUND(E88*U88,2)</f>
        <v>10.039999999999999</v>
      </c>
      <c r="W88" s="231"/>
      <c r="X88" s="231" t="s">
        <v>261</v>
      </c>
      <c r="Y88" s="231" t="s">
        <v>262</v>
      </c>
      <c r="Z88" s="210"/>
      <c r="AA88" s="210"/>
      <c r="AB88" s="210"/>
      <c r="AC88" s="210"/>
      <c r="AD88" s="210"/>
      <c r="AE88" s="210"/>
      <c r="AF88" s="210"/>
      <c r="AG88" s="210" t="s">
        <v>263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2" x14ac:dyDescent="0.2">
      <c r="A89" s="227"/>
      <c r="B89" s="228"/>
      <c r="C89" s="258" t="s">
        <v>586</v>
      </c>
      <c r="D89" s="233"/>
      <c r="E89" s="234">
        <v>6</v>
      </c>
      <c r="F89" s="231"/>
      <c r="G89" s="231"/>
      <c r="H89" s="231"/>
      <c r="I89" s="231"/>
      <c r="J89" s="231"/>
      <c r="K89" s="231"/>
      <c r="L89" s="231"/>
      <c r="M89" s="231"/>
      <c r="N89" s="230"/>
      <c r="O89" s="230"/>
      <c r="P89" s="230"/>
      <c r="Q89" s="230"/>
      <c r="R89" s="231"/>
      <c r="S89" s="231"/>
      <c r="T89" s="231"/>
      <c r="U89" s="231"/>
      <c r="V89" s="231"/>
      <c r="W89" s="231"/>
      <c r="X89" s="231"/>
      <c r="Y89" s="231"/>
      <c r="Z89" s="210"/>
      <c r="AA89" s="210"/>
      <c r="AB89" s="210"/>
      <c r="AC89" s="210"/>
      <c r="AD89" s="210"/>
      <c r="AE89" s="210"/>
      <c r="AF89" s="210"/>
      <c r="AG89" s="210" t="s">
        <v>265</v>
      </c>
      <c r="AH89" s="210">
        <v>0</v>
      </c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ht="22.5" outlineLevel="1" x14ac:dyDescent="0.2">
      <c r="A90" s="250">
        <v>22</v>
      </c>
      <c r="B90" s="251" t="s">
        <v>587</v>
      </c>
      <c r="C90" s="259" t="s">
        <v>588</v>
      </c>
      <c r="D90" s="252" t="s">
        <v>345</v>
      </c>
      <c r="E90" s="253">
        <v>6</v>
      </c>
      <c r="F90" s="254"/>
      <c r="G90" s="255">
        <f>ROUND(E90*F90,2)</f>
        <v>0</v>
      </c>
      <c r="H90" s="232"/>
      <c r="I90" s="231">
        <f>ROUND(E90*H90,2)</f>
        <v>0</v>
      </c>
      <c r="J90" s="232"/>
      <c r="K90" s="231">
        <f>ROUND(E90*J90,2)</f>
        <v>0</v>
      </c>
      <c r="L90" s="231">
        <v>21</v>
      </c>
      <c r="M90" s="231">
        <f>G90*(1+L90/100)</f>
        <v>0</v>
      </c>
      <c r="N90" s="230">
        <v>0</v>
      </c>
      <c r="O90" s="230">
        <f>ROUND(E90*N90,2)</f>
        <v>0</v>
      </c>
      <c r="P90" s="230">
        <v>0</v>
      </c>
      <c r="Q90" s="230">
        <f>ROUND(E90*P90,2)</f>
        <v>0</v>
      </c>
      <c r="R90" s="231"/>
      <c r="S90" s="231" t="s">
        <v>260</v>
      </c>
      <c r="T90" s="231" t="s">
        <v>260</v>
      </c>
      <c r="U90" s="231">
        <v>5.2</v>
      </c>
      <c r="V90" s="231">
        <f>ROUND(E90*U90,2)</f>
        <v>31.2</v>
      </c>
      <c r="W90" s="231"/>
      <c r="X90" s="231" t="s">
        <v>261</v>
      </c>
      <c r="Y90" s="231" t="s">
        <v>262</v>
      </c>
      <c r="Z90" s="210"/>
      <c r="AA90" s="210"/>
      <c r="AB90" s="210"/>
      <c r="AC90" s="210"/>
      <c r="AD90" s="210"/>
      <c r="AE90" s="210"/>
      <c r="AF90" s="210"/>
      <c r="AG90" s="210" t="s">
        <v>263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ht="22.5" outlineLevel="1" x14ac:dyDescent="0.2">
      <c r="A91" s="244">
        <v>23</v>
      </c>
      <c r="B91" s="245" t="s">
        <v>589</v>
      </c>
      <c r="C91" s="257" t="s">
        <v>590</v>
      </c>
      <c r="D91" s="246" t="s">
        <v>303</v>
      </c>
      <c r="E91" s="247">
        <v>5.7</v>
      </c>
      <c r="F91" s="248"/>
      <c r="G91" s="249">
        <f>ROUND(E91*F91,2)</f>
        <v>0</v>
      </c>
      <c r="H91" s="232"/>
      <c r="I91" s="231">
        <f>ROUND(E91*H91,2)</f>
        <v>0</v>
      </c>
      <c r="J91" s="232"/>
      <c r="K91" s="231">
        <f>ROUND(E91*J91,2)</f>
        <v>0</v>
      </c>
      <c r="L91" s="231">
        <v>21</v>
      </c>
      <c r="M91" s="231">
        <f>G91*(1+L91/100)</f>
        <v>0</v>
      </c>
      <c r="N91" s="230">
        <v>4.5150000000000003E-2</v>
      </c>
      <c r="O91" s="230">
        <f>ROUND(E91*N91,2)</f>
        <v>0.26</v>
      </c>
      <c r="P91" s="230">
        <v>0</v>
      </c>
      <c r="Q91" s="230">
        <f>ROUND(E91*P91,2)</f>
        <v>0</v>
      </c>
      <c r="R91" s="231"/>
      <c r="S91" s="231" t="s">
        <v>259</v>
      </c>
      <c r="T91" s="231" t="s">
        <v>260</v>
      </c>
      <c r="U91" s="231">
        <v>1.2869999999999999</v>
      </c>
      <c r="V91" s="231">
        <f>ROUND(E91*U91,2)</f>
        <v>7.34</v>
      </c>
      <c r="W91" s="231"/>
      <c r="X91" s="231" t="s">
        <v>261</v>
      </c>
      <c r="Y91" s="231" t="s">
        <v>262</v>
      </c>
      <c r="Z91" s="210"/>
      <c r="AA91" s="210"/>
      <c r="AB91" s="210"/>
      <c r="AC91" s="210"/>
      <c r="AD91" s="210"/>
      <c r="AE91" s="210"/>
      <c r="AF91" s="210"/>
      <c r="AG91" s="210" t="s">
        <v>263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2" x14ac:dyDescent="0.2">
      <c r="A92" s="227"/>
      <c r="B92" s="228"/>
      <c r="C92" s="258" t="s">
        <v>591</v>
      </c>
      <c r="D92" s="233"/>
      <c r="E92" s="234">
        <v>5.7</v>
      </c>
      <c r="F92" s="231"/>
      <c r="G92" s="231"/>
      <c r="H92" s="231"/>
      <c r="I92" s="231"/>
      <c r="J92" s="231"/>
      <c r="K92" s="231"/>
      <c r="L92" s="231"/>
      <c r="M92" s="231"/>
      <c r="N92" s="230"/>
      <c r="O92" s="230"/>
      <c r="P92" s="230"/>
      <c r="Q92" s="230"/>
      <c r="R92" s="231"/>
      <c r="S92" s="231"/>
      <c r="T92" s="231"/>
      <c r="U92" s="231"/>
      <c r="V92" s="231"/>
      <c r="W92" s="231"/>
      <c r="X92" s="231"/>
      <c r="Y92" s="231"/>
      <c r="Z92" s="210"/>
      <c r="AA92" s="210"/>
      <c r="AB92" s="210"/>
      <c r="AC92" s="210"/>
      <c r="AD92" s="210"/>
      <c r="AE92" s="210"/>
      <c r="AF92" s="210"/>
      <c r="AG92" s="210" t="s">
        <v>265</v>
      </c>
      <c r="AH92" s="210">
        <v>0</v>
      </c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ht="22.5" outlineLevel="1" x14ac:dyDescent="0.2">
      <c r="A93" s="250">
        <v>24</v>
      </c>
      <c r="B93" s="251" t="s">
        <v>592</v>
      </c>
      <c r="C93" s="259" t="s">
        <v>593</v>
      </c>
      <c r="D93" s="252" t="s">
        <v>345</v>
      </c>
      <c r="E93" s="253">
        <v>2</v>
      </c>
      <c r="F93" s="254"/>
      <c r="G93" s="255">
        <f>ROUND(E93*F93,2)</f>
        <v>0</v>
      </c>
      <c r="H93" s="232"/>
      <c r="I93" s="231">
        <f>ROUND(E93*H93,2)</f>
        <v>0</v>
      </c>
      <c r="J93" s="232"/>
      <c r="K93" s="231">
        <f>ROUND(E93*J93,2)</f>
        <v>0</v>
      </c>
      <c r="L93" s="231">
        <v>21</v>
      </c>
      <c r="M93" s="231">
        <f>G93*(1+L93/100)</f>
        <v>0</v>
      </c>
      <c r="N93" s="230">
        <v>0</v>
      </c>
      <c r="O93" s="230">
        <f>ROUND(E93*N93,2)</f>
        <v>0</v>
      </c>
      <c r="P93" s="230">
        <v>0</v>
      </c>
      <c r="Q93" s="230">
        <f>ROUND(E93*P93,2)</f>
        <v>0</v>
      </c>
      <c r="R93" s="231"/>
      <c r="S93" s="231" t="s">
        <v>260</v>
      </c>
      <c r="T93" s="231" t="s">
        <v>260</v>
      </c>
      <c r="U93" s="231">
        <v>4</v>
      </c>
      <c r="V93" s="231">
        <f>ROUND(E93*U93,2)</f>
        <v>8</v>
      </c>
      <c r="W93" s="231"/>
      <c r="X93" s="231" t="s">
        <v>261</v>
      </c>
      <c r="Y93" s="231" t="s">
        <v>262</v>
      </c>
      <c r="Z93" s="210"/>
      <c r="AA93" s="210"/>
      <c r="AB93" s="210"/>
      <c r="AC93" s="210"/>
      <c r="AD93" s="210"/>
      <c r="AE93" s="210"/>
      <c r="AF93" s="210"/>
      <c r="AG93" s="210" t="s">
        <v>263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1" x14ac:dyDescent="0.2">
      <c r="A94" s="244">
        <v>25</v>
      </c>
      <c r="B94" s="245" t="s">
        <v>594</v>
      </c>
      <c r="C94" s="257" t="s">
        <v>595</v>
      </c>
      <c r="D94" s="246" t="s">
        <v>303</v>
      </c>
      <c r="E94" s="247">
        <v>11.7</v>
      </c>
      <c r="F94" s="248"/>
      <c r="G94" s="249">
        <f>ROUND(E94*F94,2)</f>
        <v>0</v>
      </c>
      <c r="H94" s="232"/>
      <c r="I94" s="231">
        <f>ROUND(E94*H94,2)</f>
        <v>0</v>
      </c>
      <c r="J94" s="232"/>
      <c r="K94" s="231">
        <f>ROUND(E94*J94,2)</f>
        <v>0</v>
      </c>
      <c r="L94" s="231">
        <v>21</v>
      </c>
      <c r="M94" s="231">
        <f>G94*(1+L94/100)</f>
        <v>0</v>
      </c>
      <c r="N94" s="230">
        <v>0</v>
      </c>
      <c r="O94" s="230">
        <f>ROUND(E94*N94,2)</f>
        <v>0</v>
      </c>
      <c r="P94" s="230">
        <v>0</v>
      </c>
      <c r="Q94" s="230">
        <f>ROUND(E94*P94,2)</f>
        <v>0</v>
      </c>
      <c r="R94" s="231"/>
      <c r="S94" s="231" t="s">
        <v>259</v>
      </c>
      <c r="T94" s="231" t="s">
        <v>260</v>
      </c>
      <c r="U94" s="231">
        <v>0.215</v>
      </c>
      <c r="V94" s="231">
        <f>ROUND(E94*U94,2)</f>
        <v>2.52</v>
      </c>
      <c r="W94" s="231"/>
      <c r="X94" s="231" t="s">
        <v>261</v>
      </c>
      <c r="Y94" s="231" t="s">
        <v>262</v>
      </c>
      <c r="Z94" s="210"/>
      <c r="AA94" s="210"/>
      <c r="AB94" s="210"/>
      <c r="AC94" s="210"/>
      <c r="AD94" s="210"/>
      <c r="AE94" s="210"/>
      <c r="AF94" s="210"/>
      <c r="AG94" s="210" t="s">
        <v>263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2" x14ac:dyDescent="0.2">
      <c r="A95" s="227"/>
      <c r="B95" s="228"/>
      <c r="C95" s="258" t="s">
        <v>586</v>
      </c>
      <c r="D95" s="233"/>
      <c r="E95" s="234">
        <v>6</v>
      </c>
      <c r="F95" s="231"/>
      <c r="G95" s="231"/>
      <c r="H95" s="231"/>
      <c r="I95" s="231"/>
      <c r="J95" s="231"/>
      <c r="K95" s="231"/>
      <c r="L95" s="231"/>
      <c r="M95" s="231"/>
      <c r="N95" s="230"/>
      <c r="O95" s="230"/>
      <c r="P95" s="230"/>
      <c r="Q95" s="230"/>
      <c r="R95" s="231"/>
      <c r="S95" s="231"/>
      <c r="T95" s="231"/>
      <c r="U95" s="231"/>
      <c r="V95" s="231"/>
      <c r="W95" s="231"/>
      <c r="X95" s="231"/>
      <c r="Y95" s="231"/>
      <c r="Z95" s="210"/>
      <c r="AA95" s="210"/>
      <c r="AB95" s="210"/>
      <c r="AC95" s="210"/>
      <c r="AD95" s="210"/>
      <c r="AE95" s="210"/>
      <c r="AF95" s="210"/>
      <c r="AG95" s="210" t="s">
        <v>265</v>
      </c>
      <c r="AH95" s="210">
        <v>0</v>
      </c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3" x14ac:dyDescent="0.2">
      <c r="A96" s="227"/>
      <c r="B96" s="228"/>
      <c r="C96" s="258" t="s">
        <v>591</v>
      </c>
      <c r="D96" s="233"/>
      <c r="E96" s="234">
        <v>5.7</v>
      </c>
      <c r="F96" s="231"/>
      <c r="G96" s="231"/>
      <c r="H96" s="231"/>
      <c r="I96" s="231"/>
      <c r="J96" s="231"/>
      <c r="K96" s="231"/>
      <c r="L96" s="231"/>
      <c r="M96" s="231"/>
      <c r="N96" s="230"/>
      <c r="O96" s="230"/>
      <c r="P96" s="230"/>
      <c r="Q96" s="230"/>
      <c r="R96" s="231"/>
      <c r="S96" s="231"/>
      <c r="T96" s="231"/>
      <c r="U96" s="231"/>
      <c r="V96" s="231"/>
      <c r="W96" s="231"/>
      <c r="X96" s="231"/>
      <c r="Y96" s="231"/>
      <c r="Z96" s="210"/>
      <c r="AA96" s="210"/>
      <c r="AB96" s="210"/>
      <c r="AC96" s="210"/>
      <c r="AD96" s="210"/>
      <c r="AE96" s="210"/>
      <c r="AF96" s="210"/>
      <c r="AG96" s="210" t="s">
        <v>265</v>
      </c>
      <c r="AH96" s="210">
        <v>0</v>
      </c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1" x14ac:dyDescent="0.2">
      <c r="A97" s="244">
        <v>26</v>
      </c>
      <c r="B97" s="245" t="s">
        <v>596</v>
      </c>
      <c r="C97" s="257" t="s">
        <v>597</v>
      </c>
      <c r="D97" s="246" t="s">
        <v>303</v>
      </c>
      <c r="E97" s="247">
        <v>93.15</v>
      </c>
      <c r="F97" s="248"/>
      <c r="G97" s="249">
        <f>ROUND(E97*F97,2)</f>
        <v>0</v>
      </c>
      <c r="H97" s="232"/>
      <c r="I97" s="231">
        <f>ROUND(E97*H97,2)</f>
        <v>0</v>
      </c>
      <c r="J97" s="232"/>
      <c r="K97" s="231">
        <f>ROUND(E97*J97,2)</f>
        <v>0</v>
      </c>
      <c r="L97" s="231">
        <v>21</v>
      </c>
      <c r="M97" s="231">
        <f>G97*(1+L97/100)</f>
        <v>0</v>
      </c>
      <c r="N97" s="230">
        <v>0</v>
      </c>
      <c r="O97" s="230">
        <f>ROUND(E97*N97,2)</f>
        <v>0</v>
      </c>
      <c r="P97" s="230">
        <v>0</v>
      </c>
      <c r="Q97" s="230">
        <f>ROUND(E97*P97,2)</f>
        <v>0</v>
      </c>
      <c r="R97" s="231"/>
      <c r="S97" s="231" t="s">
        <v>259</v>
      </c>
      <c r="T97" s="231" t="s">
        <v>260</v>
      </c>
      <c r="U97" s="231">
        <v>0.11</v>
      </c>
      <c r="V97" s="231">
        <f>ROUND(E97*U97,2)</f>
        <v>10.25</v>
      </c>
      <c r="W97" s="231"/>
      <c r="X97" s="231" t="s">
        <v>261</v>
      </c>
      <c r="Y97" s="231" t="s">
        <v>262</v>
      </c>
      <c r="Z97" s="210"/>
      <c r="AA97" s="210"/>
      <c r="AB97" s="210"/>
      <c r="AC97" s="210"/>
      <c r="AD97" s="210"/>
      <c r="AE97" s="210"/>
      <c r="AF97" s="210"/>
      <c r="AG97" s="210" t="s">
        <v>263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2" x14ac:dyDescent="0.2">
      <c r="A98" s="227"/>
      <c r="B98" s="228"/>
      <c r="C98" s="258" t="s">
        <v>586</v>
      </c>
      <c r="D98" s="233"/>
      <c r="E98" s="234">
        <v>6</v>
      </c>
      <c r="F98" s="231"/>
      <c r="G98" s="231"/>
      <c r="H98" s="231"/>
      <c r="I98" s="231"/>
      <c r="J98" s="231"/>
      <c r="K98" s="231"/>
      <c r="L98" s="231"/>
      <c r="M98" s="231"/>
      <c r="N98" s="230"/>
      <c r="O98" s="230"/>
      <c r="P98" s="230"/>
      <c r="Q98" s="230"/>
      <c r="R98" s="231"/>
      <c r="S98" s="231"/>
      <c r="T98" s="231"/>
      <c r="U98" s="231"/>
      <c r="V98" s="231"/>
      <c r="W98" s="231"/>
      <c r="X98" s="231"/>
      <c r="Y98" s="231"/>
      <c r="Z98" s="210"/>
      <c r="AA98" s="210"/>
      <c r="AB98" s="210"/>
      <c r="AC98" s="210"/>
      <c r="AD98" s="210"/>
      <c r="AE98" s="210"/>
      <c r="AF98" s="210"/>
      <c r="AG98" s="210" t="s">
        <v>265</v>
      </c>
      <c r="AH98" s="210">
        <v>0</v>
      </c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3" x14ac:dyDescent="0.2">
      <c r="A99" s="227"/>
      <c r="B99" s="228"/>
      <c r="C99" s="258" t="s">
        <v>583</v>
      </c>
      <c r="D99" s="233"/>
      <c r="E99" s="234">
        <v>87.15</v>
      </c>
      <c r="F99" s="231"/>
      <c r="G99" s="231"/>
      <c r="H99" s="231"/>
      <c r="I99" s="231"/>
      <c r="J99" s="231"/>
      <c r="K99" s="231"/>
      <c r="L99" s="231"/>
      <c r="M99" s="231"/>
      <c r="N99" s="230"/>
      <c r="O99" s="230"/>
      <c r="P99" s="230"/>
      <c r="Q99" s="230"/>
      <c r="R99" s="231"/>
      <c r="S99" s="231"/>
      <c r="T99" s="231"/>
      <c r="U99" s="231"/>
      <c r="V99" s="231"/>
      <c r="W99" s="231"/>
      <c r="X99" s="231"/>
      <c r="Y99" s="231"/>
      <c r="Z99" s="210"/>
      <c r="AA99" s="210"/>
      <c r="AB99" s="210"/>
      <c r="AC99" s="210"/>
      <c r="AD99" s="210"/>
      <c r="AE99" s="210"/>
      <c r="AF99" s="210"/>
      <c r="AG99" s="210" t="s">
        <v>265</v>
      </c>
      <c r="AH99" s="210">
        <v>0</v>
      </c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1" x14ac:dyDescent="0.2">
      <c r="A100" s="244">
        <v>27</v>
      </c>
      <c r="B100" s="245" t="s">
        <v>598</v>
      </c>
      <c r="C100" s="257" t="s">
        <v>599</v>
      </c>
      <c r="D100" s="246" t="s">
        <v>303</v>
      </c>
      <c r="E100" s="247">
        <v>6</v>
      </c>
      <c r="F100" s="248"/>
      <c r="G100" s="249">
        <f>ROUND(E100*F100,2)</f>
        <v>0</v>
      </c>
      <c r="H100" s="232"/>
      <c r="I100" s="231">
        <f>ROUND(E100*H100,2)</f>
        <v>0</v>
      </c>
      <c r="J100" s="232"/>
      <c r="K100" s="231">
        <f>ROUND(E100*J100,2)</f>
        <v>0</v>
      </c>
      <c r="L100" s="231">
        <v>21</v>
      </c>
      <c r="M100" s="231">
        <f>G100*(1+L100/100)</f>
        <v>0</v>
      </c>
      <c r="N100" s="230">
        <v>2.3999999999999998E-3</v>
      </c>
      <c r="O100" s="230">
        <f>ROUND(E100*N100,2)</f>
        <v>0.01</v>
      </c>
      <c r="P100" s="230">
        <v>0</v>
      </c>
      <c r="Q100" s="230">
        <f>ROUND(E100*P100,2)</f>
        <v>0</v>
      </c>
      <c r="R100" s="231" t="s">
        <v>546</v>
      </c>
      <c r="S100" s="231" t="s">
        <v>259</v>
      </c>
      <c r="T100" s="231" t="s">
        <v>260</v>
      </c>
      <c r="U100" s="231">
        <v>0</v>
      </c>
      <c r="V100" s="231">
        <f>ROUND(E100*U100,2)</f>
        <v>0</v>
      </c>
      <c r="W100" s="231"/>
      <c r="X100" s="231" t="s">
        <v>547</v>
      </c>
      <c r="Y100" s="231" t="s">
        <v>262</v>
      </c>
      <c r="Z100" s="210"/>
      <c r="AA100" s="210"/>
      <c r="AB100" s="210"/>
      <c r="AC100" s="210"/>
      <c r="AD100" s="210"/>
      <c r="AE100" s="210"/>
      <c r="AF100" s="210"/>
      <c r="AG100" s="210" t="s">
        <v>548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2" x14ac:dyDescent="0.2">
      <c r="A101" s="227"/>
      <c r="B101" s="228"/>
      <c r="C101" s="258" t="s">
        <v>586</v>
      </c>
      <c r="D101" s="233"/>
      <c r="E101" s="234">
        <v>6</v>
      </c>
      <c r="F101" s="231"/>
      <c r="G101" s="231"/>
      <c r="H101" s="231"/>
      <c r="I101" s="231"/>
      <c r="J101" s="231"/>
      <c r="K101" s="231"/>
      <c r="L101" s="231"/>
      <c r="M101" s="231"/>
      <c r="N101" s="230"/>
      <c r="O101" s="230"/>
      <c r="P101" s="230"/>
      <c r="Q101" s="230"/>
      <c r="R101" s="231"/>
      <c r="S101" s="231"/>
      <c r="T101" s="231"/>
      <c r="U101" s="231"/>
      <c r="V101" s="231"/>
      <c r="W101" s="231"/>
      <c r="X101" s="231"/>
      <c r="Y101" s="231"/>
      <c r="Z101" s="210"/>
      <c r="AA101" s="210"/>
      <c r="AB101" s="210"/>
      <c r="AC101" s="210"/>
      <c r="AD101" s="210"/>
      <c r="AE101" s="210"/>
      <c r="AF101" s="210"/>
      <c r="AG101" s="210" t="s">
        <v>265</v>
      </c>
      <c r="AH101" s="210">
        <v>0</v>
      </c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1" x14ac:dyDescent="0.2">
      <c r="A102" s="244">
        <v>28</v>
      </c>
      <c r="B102" s="245" t="s">
        <v>600</v>
      </c>
      <c r="C102" s="257" t="s">
        <v>601</v>
      </c>
      <c r="D102" s="246" t="s">
        <v>303</v>
      </c>
      <c r="E102" s="247">
        <v>87.15</v>
      </c>
      <c r="F102" s="248"/>
      <c r="G102" s="249">
        <f>ROUND(E102*F102,2)</f>
        <v>0</v>
      </c>
      <c r="H102" s="232"/>
      <c r="I102" s="231">
        <f>ROUND(E102*H102,2)</f>
        <v>0</v>
      </c>
      <c r="J102" s="232"/>
      <c r="K102" s="231">
        <f>ROUND(E102*J102,2)</f>
        <v>0</v>
      </c>
      <c r="L102" s="231">
        <v>21</v>
      </c>
      <c r="M102" s="231">
        <f>G102*(1+L102/100)</f>
        <v>0</v>
      </c>
      <c r="N102" s="230">
        <v>3.5999999999999999E-3</v>
      </c>
      <c r="O102" s="230">
        <f>ROUND(E102*N102,2)</f>
        <v>0.31</v>
      </c>
      <c r="P102" s="230">
        <v>0</v>
      </c>
      <c r="Q102" s="230">
        <f>ROUND(E102*P102,2)</f>
        <v>0</v>
      </c>
      <c r="R102" s="231" t="s">
        <v>546</v>
      </c>
      <c r="S102" s="231" t="s">
        <v>259</v>
      </c>
      <c r="T102" s="231" t="s">
        <v>260</v>
      </c>
      <c r="U102" s="231">
        <v>0</v>
      </c>
      <c r="V102" s="231">
        <f>ROUND(E102*U102,2)</f>
        <v>0</v>
      </c>
      <c r="W102" s="231"/>
      <c r="X102" s="231" t="s">
        <v>547</v>
      </c>
      <c r="Y102" s="231" t="s">
        <v>262</v>
      </c>
      <c r="Z102" s="210"/>
      <c r="AA102" s="210"/>
      <c r="AB102" s="210"/>
      <c r="AC102" s="210"/>
      <c r="AD102" s="210"/>
      <c r="AE102" s="210"/>
      <c r="AF102" s="210"/>
      <c r="AG102" s="210" t="s">
        <v>548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2" x14ac:dyDescent="0.2">
      <c r="A103" s="227"/>
      <c r="B103" s="228"/>
      <c r="C103" s="258" t="s">
        <v>583</v>
      </c>
      <c r="D103" s="233"/>
      <c r="E103" s="234">
        <v>87.15</v>
      </c>
      <c r="F103" s="231"/>
      <c r="G103" s="231"/>
      <c r="H103" s="231"/>
      <c r="I103" s="231"/>
      <c r="J103" s="231"/>
      <c r="K103" s="231"/>
      <c r="L103" s="231"/>
      <c r="M103" s="231"/>
      <c r="N103" s="230"/>
      <c r="O103" s="230"/>
      <c r="P103" s="230"/>
      <c r="Q103" s="230"/>
      <c r="R103" s="231"/>
      <c r="S103" s="231"/>
      <c r="T103" s="231"/>
      <c r="U103" s="231"/>
      <c r="V103" s="231"/>
      <c r="W103" s="231"/>
      <c r="X103" s="231"/>
      <c r="Y103" s="231"/>
      <c r="Z103" s="210"/>
      <c r="AA103" s="210"/>
      <c r="AB103" s="210"/>
      <c r="AC103" s="210"/>
      <c r="AD103" s="210"/>
      <c r="AE103" s="210"/>
      <c r="AF103" s="210"/>
      <c r="AG103" s="210" t="s">
        <v>265</v>
      </c>
      <c r="AH103" s="210">
        <v>0</v>
      </c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ht="22.5" outlineLevel="1" x14ac:dyDescent="0.2">
      <c r="A104" s="250">
        <v>29</v>
      </c>
      <c r="B104" s="251" t="s">
        <v>602</v>
      </c>
      <c r="C104" s="259" t="s">
        <v>603</v>
      </c>
      <c r="D104" s="252" t="s">
        <v>345</v>
      </c>
      <c r="E104" s="253">
        <v>8</v>
      </c>
      <c r="F104" s="254"/>
      <c r="G104" s="255">
        <f>ROUND(E104*F104,2)</f>
        <v>0</v>
      </c>
      <c r="H104" s="232"/>
      <c r="I104" s="231">
        <f>ROUND(E104*H104,2)</f>
        <v>0</v>
      </c>
      <c r="J104" s="232"/>
      <c r="K104" s="231">
        <f>ROUND(E104*J104,2)</f>
        <v>0</v>
      </c>
      <c r="L104" s="231">
        <v>21</v>
      </c>
      <c r="M104" s="231">
        <f>G104*(1+L104/100)</f>
        <v>0</v>
      </c>
      <c r="N104" s="230">
        <v>3.32E-3</v>
      </c>
      <c r="O104" s="230">
        <f>ROUND(E104*N104,2)</f>
        <v>0.03</v>
      </c>
      <c r="P104" s="230">
        <v>0</v>
      </c>
      <c r="Q104" s="230">
        <f>ROUND(E104*P104,2)</f>
        <v>0</v>
      </c>
      <c r="R104" s="231"/>
      <c r="S104" s="231" t="s">
        <v>259</v>
      </c>
      <c r="T104" s="231" t="s">
        <v>260</v>
      </c>
      <c r="U104" s="231">
        <v>0.36</v>
      </c>
      <c r="V104" s="231">
        <f>ROUND(E104*U104,2)</f>
        <v>2.88</v>
      </c>
      <c r="W104" s="231"/>
      <c r="X104" s="231" t="s">
        <v>261</v>
      </c>
      <c r="Y104" s="231" t="s">
        <v>262</v>
      </c>
      <c r="Z104" s="210"/>
      <c r="AA104" s="210"/>
      <c r="AB104" s="210"/>
      <c r="AC104" s="210"/>
      <c r="AD104" s="210"/>
      <c r="AE104" s="210"/>
      <c r="AF104" s="210"/>
      <c r="AG104" s="210" t="s">
        <v>263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ht="22.5" outlineLevel="1" x14ac:dyDescent="0.2">
      <c r="A105" s="244">
        <v>30</v>
      </c>
      <c r="B105" s="245" t="s">
        <v>604</v>
      </c>
      <c r="C105" s="257" t="s">
        <v>605</v>
      </c>
      <c r="D105" s="246" t="s">
        <v>606</v>
      </c>
      <c r="E105" s="247">
        <v>4.8</v>
      </c>
      <c r="F105" s="248"/>
      <c r="G105" s="249">
        <f>ROUND(E105*F105,2)</f>
        <v>0</v>
      </c>
      <c r="H105" s="232"/>
      <c r="I105" s="231">
        <f>ROUND(E105*H105,2)</f>
        <v>0</v>
      </c>
      <c r="J105" s="232"/>
      <c r="K105" s="231">
        <f>ROUND(E105*J105,2)</f>
        <v>0</v>
      </c>
      <c r="L105" s="231">
        <v>21</v>
      </c>
      <c r="M105" s="231">
        <f>G105*(1+L105/100)</f>
        <v>0</v>
      </c>
      <c r="N105" s="230">
        <v>0</v>
      </c>
      <c r="O105" s="230">
        <f>ROUND(E105*N105,2)</f>
        <v>0</v>
      </c>
      <c r="P105" s="230">
        <v>0</v>
      </c>
      <c r="Q105" s="230">
        <f>ROUND(E105*P105,2)</f>
        <v>0</v>
      </c>
      <c r="R105" s="231"/>
      <c r="S105" s="231" t="s">
        <v>324</v>
      </c>
      <c r="T105" s="231" t="s">
        <v>325</v>
      </c>
      <c r="U105" s="231">
        <v>0</v>
      </c>
      <c r="V105" s="231">
        <f>ROUND(E105*U105,2)</f>
        <v>0</v>
      </c>
      <c r="W105" s="231"/>
      <c r="X105" s="231" t="s">
        <v>261</v>
      </c>
      <c r="Y105" s="231" t="s">
        <v>262</v>
      </c>
      <c r="Z105" s="210"/>
      <c r="AA105" s="210"/>
      <c r="AB105" s="210"/>
      <c r="AC105" s="210"/>
      <c r="AD105" s="210"/>
      <c r="AE105" s="210"/>
      <c r="AF105" s="210"/>
      <c r="AG105" s="210" t="s">
        <v>263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2" x14ac:dyDescent="0.2">
      <c r="A106" s="227"/>
      <c r="B106" s="228"/>
      <c r="C106" s="258" t="s">
        <v>607</v>
      </c>
      <c r="D106" s="233"/>
      <c r="E106" s="234">
        <v>4.8</v>
      </c>
      <c r="F106" s="231"/>
      <c r="G106" s="231"/>
      <c r="H106" s="231"/>
      <c r="I106" s="231"/>
      <c r="J106" s="231"/>
      <c r="K106" s="231"/>
      <c r="L106" s="231"/>
      <c r="M106" s="231"/>
      <c r="N106" s="230"/>
      <c r="O106" s="230"/>
      <c r="P106" s="230"/>
      <c r="Q106" s="230"/>
      <c r="R106" s="231"/>
      <c r="S106" s="231"/>
      <c r="T106" s="231"/>
      <c r="U106" s="231"/>
      <c r="V106" s="231"/>
      <c r="W106" s="231"/>
      <c r="X106" s="231"/>
      <c r="Y106" s="231"/>
      <c r="Z106" s="210"/>
      <c r="AA106" s="210"/>
      <c r="AB106" s="210"/>
      <c r="AC106" s="210"/>
      <c r="AD106" s="210"/>
      <c r="AE106" s="210"/>
      <c r="AF106" s="210"/>
      <c r="AG106" s="210" t="s">
        <v>265</v>
      </c>
      <c r="AH106" s="210">
        <v>0</v>
      </c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x14ac:dyDescent="0.2">
      <c r="A107" s="237" t="s">
        <v>254</v>
      </c>
      <c r="B107" s="238" t="s">
        <v>148</v>
      </c>
      <c r="C107" s="256" t="s">
        <v>149</v>
      </c>
      <c r="D107" s="239"/>
      <c r="E107" s="240"/>
      <c r="F107" s="241"/>
      <c r="G107" s="242">
        <f>SUMIF(AG108:AG125,"&lt;&gt;NOR",G108:G125)</f>
        <v>0</v>
      </c>
      <c r="H107" s="236"/>
      <c r="I107" s="236">
        <f>SUM(I108:I125)</f>
        <v>0</v>
      </c>
      <c r="J107" s="236"/>
      <c r="K107" s="236">
        <f>SUM(K108:K125)</f>
        <v>0</v>
      </c>
      <c r="L107" s="236"/>
      <c r="M107" s="236">
        <f>SUM(M108:M125)</f>
        <v>0</v>
      </c>
      <c r="N107" s="235"/>
      <c r="O107" s="235">
        <f>SUM(O108:O125)</f>
        <v>2.6300000000000003</v>
      </c>
      <c r="P107" s="235"/>
      <c r="Q107" s="235">
        <f>SUM(Q108:Q125)</f>
        <v>0</v>
      </c>
      <c r="R107" s="236"/>
      <c r="S107" s="236"/>
      <c r="T107" s="236"/>
      <c r="U107" s="236"/>
      <c r="V107" s="236">
        <f>SUM(V108:V125)</f>
        <v>39.630000000000003</v>
      </c>
      <c r="W107" s="236"/>
      <c r="X107" s="236"/>
      <c r="Y107" s="236"/>
      <c r="AG107" t="s">
        <v>255</v>
      </c>
    </row>
    <row r="108" spans="1:60" ht="22.5" outlineLevel="1" x14ac:dyDescent="0.2">
      <c r="A108" s="244">
        <v>31</v>
      </c>
      <c r="B108" s="245" t="s">
        <v>608</v>
      </c>
      <c r="C108" s="257" t="s">
        <v>609</v>
      </c>
      <c r="D108" s="246" t="s">
        <v>311</v>
      </c>
      <c r="E108" s="247">
        <v>1.5285500000000001</v>
      </c>
      <c r="F108" s="248"/>
      <c r="G108" s="249">
        <f>ROUND(E108*F108,2)</f>
        <v>0</v>
      </c>
      <c r="H108" s="232"/>
      <c r="I108" s="231">
        <f>ROUND(E108*H108,2)</f>
        <v>0</v>
      </c>
      <c r="J108" s="232"/>
      <c r="K108" s="231">
        <f>ROUND(E108*J108,2)</f>
        <v>0</v>
      </c>
      <c r="L108" s="231">
        <v>21</v>
      </c>
      <c r="M108" s="231">
        <f>G108*(1+L108/100)</f>
        <v>0</v>
      </c>
      <c r="N108" s="230">
        <v>1.6629999999999999E-2</v>
      </c>
      <c r="O108" s="230">
        <f>ROUND(E108*N108,2)</f>
        <v>0.03</v>
      </c>
      <c r="P108" s="230">
        <v>0</v>
      </c>
      <c r="Q108" s="230">
        <f>ROUND(E108*P108,2)</f>
        <v>0</v>
      </c>
      <c r="R108" s="231"/>
      <c r="S108" s="231" t="s">
        <v>259</v>
      </c>
      <c r="T108" s="231" t="s">
        <v>260</v>
      </c>
      <c r="U108" s="231">
        <v>16.582999999999998</v>
      </c>
      <c r="V108" s="231">
        <f>ROUND(E108*U108,2)</f>
        <v>25.35</v>
      </c>
      <c r="W108" s="231"/>
      <c r="X108" s="231" t="s">
        <v>261</v>
      </c>
      <c r="Y108" s="231" t="s">
        <v>262</v>
      </c>
      <c r="Z108" s="210"/>
      <c r="AA108" s="210"/>
      <c r="AB108" s="210"/>
      <c r="AC108" s="210"/>
      <c r="AD108" s="210"/>
      <c r="AE108" s="210"/>
      <c r="AF108" s="210"/>
      <c r="AG108" s="210" t="s">
        <v>263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2" x14ac:dyDescent="0.2">
      <c r="A109" s="227"/>
      <c r="B109" s="228"/>
      <c r="C109" s="258" t="s">
        <v>278</v>
      </c>
      <c r="D109" s="233"/>
      <c r="E109" s="234"/>
      <c r="F109" s="231"/>
      <c r="G109" s="231"/>
      <c r="H109" s="231"/>
      <c r="I109" s="231"/>
      <c r="J109" s="231"/>
      <c r="K109" s="231"/>
      <c r="L109" s="231"/>
      <c r="M109" s="231"/>
      <c r="N109" s="230"/>
      <c r="O109" s="230"/>
      <c r="P109" s="230"/>
      <c r="Q109" s="230"/>
      <c r="R109" s="231"/>
      <c r="S109" s="231"/>
      <c r="T109" s="231"/>
      <c r="U109" s="231"/>
      <c r="V109" s="231"/>
      <c r="W109" s="231"/>
      <c r="X109" s="231"/>
      <c r="Y109" s="231"/>
      <c r="Z109" s="210"/>
      <c r="AA109" s="210"/>
      <c r="AB109" s="210"/>
      <c r="AC109" s="210"/>
      <c r="AD109" s="210"/>
      <c r="AE109" s="210"/>
      <c r="AF109" s="210"/>
      <c r="AG109" s="210" t="s">
        <v>265</v>
      </c>
      <c r="AH109" s="210">
        <v>0</v>
      </c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3" x14ac:dyDescent="0.2">
      <c r="A110" s="227"/>
      <c r="B110" s="228"/>
      <c r="C110" s="258" t="s">
        <v>610</v>
      </c>
      <c r="D110" s="233"/>
      <c r="E110" s="234">
        <v>1.1004</v>
      </c>
      <c r="F110" s="231"/>
      <c r="G110" s="231"/>
      <c r="H110" s="231"/>
      <c r="I110" s="231"/>
      <c r="J110" s="231"/>
      <c r="K110" s="231"/>
      <c r="L110" s="231"/>
      <c r="M110" s="231"/>
      <c r="N110" s="230"/>
      <c r="O110" s="230"/>
      <c r="P110" s="230"/>
      <c r="Q110" s="230"/>
      <c r="R110" s="231"/>
      <c r="S110" s="231"/>
      <c r="T110" s="231"/>
      <c r="U110" s="231"/>
      <c r="V110" s="231"/>
      <c r="W110" s="231"/>
      <c r="X110" s="231"/>
      <c r="Y110" s="231"/>
      <c r="Z110" s="210"/>
      <c r="AA110" s="210"/>
      <c r="AB110" s="210"/>
      <c r="AC110" s="210"/>
      <c r="AD110" s="210"/>
      <c r="AE110" s="210"/>
      <c r="AF110" s="210"/>
      <c r="AG110" s="210" t="s">
        <v>265</v>
      </c>
      <c r="AH110" s="210">
        <v>0</v>
      </c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3" x14ac:dyDescent="0.2">
      <c r="A111" s="227"/>
      <c r="B111" s="228"/>
      <c r="C111" s="258" t="s">
        <v>278</v>
      </c>
      <c r="D111" s="233"/>
      <c r="E111" s="234"/>
      <c r="F111" s="231"/>
      <c r="G111" s="231"/>
      <c r="H111" s="231"/>
      <c r="I111" s="231"/>
      <c r="J111" s="231"/>
      <c r="K111" s="231"/>
      <c r="L111" s="231"/>
      <c r="M111" s="231"/>
      <c r="N111" s="230"/>
      <c r="O111" s="230"/>
      <c r="P111" s="230"/>
      <c r="Q111" s="230"/>
      <c r="R111" s="231"/>
      <c r="S111" s="231"/>
      <c r="T111" s="231"/>
      <c r="U111" s="231"/>
      <c r="V111" s="231"/>
      <c r="W111" s="231"/>
      <c r="X111" s="231"/>
      <c r="Y111" s="231"/>
      <c r="Z111" s="210"/>
      <c r="AA111" s="210"/>
      <c r="AB111" s="210"/>
      <c r="AC111" s="210"/>
      <c r="AD111" s="210"/>
      <c r="AE111" s="210"/>
      <c r="AF111" s="210"/>
      <c r="AG111" s="210" t="s">
        <v>265</v>
      </c>
      <c r="AH111" s="210">
        <v>0</v>
      </c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3" x14ac:dyDescent="0.2">
      <c r="A112" s="227"/>
      <c r="B112" s="228"/>
      <c r="C112" s="258" t="s">
        <v>611</v>
      </c>
      <c r="D112" s="233"/>
      <c r="E112" s="234">
        <v>0.22448000000000001</v>
      </c>
      <c r="F112" s="231"/>
      <c r="G112" s="231"/>
      <c r="H112" s="231"/>
      <c r="I112" s="231"/>
      <c r="J112" s="231"/>
      <c r="K112" s="231"/>
      <c r="L112" s="231"/>
      <c r="M112" s="231"/>
      <c r="N112" s="230"/>
      <c r="O112" s="230"/>
      <c r="P112" s="230"/>
      <c r="Q112" s="230"/>
      <c r="R112" s="231"/>
      <c r="S112" s="231"/>
      <c r="T112" s="231"/>
      <c r="U112" s="231"/>
      <c r="V112" s="231"/>
      <c r="W112" s="231"/>
      <c r="X112" s="231"/>
      <c r="Y112" s="231"/>
      <c r="Z112" s="210"/>
      <c r="AA112" s="210"/>
      <c r="AB112" s="210"/>
      <c r="AC112" s="210"/>
      <c r="AD112" s="210"/>
      <c r="AE112" s="210"/>
      <c r="AF112" s="210"/>
      <c r="AG112" s="210" t="s">
        <v>265</v>
      </c>
      <c r="AH112" s="210">
        <v>0</v>
      </c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3" x14ac:dyDescent="0.2">
      <c r="A113" s="227"/>
      <c r="B113" s="228"/>
      <c r="C113" s="258" t="s">
        <v>612</v>
      </c>
      <c r="D113" s="233"/>
      <c r="E113" s="234">
        <v>0.20366999999999999</v>
      </c>
      <c r="F113" s="231"/>
      <c r="G113" s="231"/>
      <c r="H113" s="231"/>
      <c r="I113" s="231"/>
      <c r="J113" s="231"/>
      <c r="K113" s="231"/>
      <c r="L113" s="231"/>
      <c r="M113" s="231"/>
      <c r="N113" s="230"/>
      <c r="O113" s="230"/>
      <c r="P113" s="230"/>
      <c r="Q113" s="230"/>
      <c r="R113" s="231"/>
      <c r="S113" s="231"/>
      <c r="T113" s="231"/>
      <c r="U113" s="231"/>
      <c r="V113" s="231"/>
      <c r="W113" s="231"/>
      <c r="X113" s="231"/>
      <c r="Y113" s="231"/>
      <c r="Z113" s="210"/>
      <c r="AA113" s="210"/>
      <c r="AB113" s="210"/>
      <c r="AC113" s="210"/>
      <c r="AD113" s="210"/>
      <c r="AE113" s="210"/>
      <c r="AF113" s="210"/>
      <c r="AG113" s="210" t="s">
        <v>265</v>
      </c>
      <c r="AH113" s="210">
        <v>0</v>
      </c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1" x14ac:dyDescent="0.2">
      <c r="A114" s="244">
        <v>32</v>
      </c>
      <c r="B114" s="245" t="s">
        <v>549</v>
      </c>
      <c r="C114" s="257" t="s">
        <v>550</v>
      </c>
      <c r="D114" s="246" t="s">
        <v>311</v>
      </c>
      <c r="E114" s="247">
        <v>1.1004</v>
      </c>
      <c r="F114" s="248"/>
      <c r="G114" s="249">
        <f>ROUND(E114*F114,2)</f>
        <v>0</v>
      </c>
      <c r="H114" s="232"/>
      <c r="I114" s="231">
        <f>ROUND(E114*H114,2)</f>
        <v>0</v>
      </c>
      <c r="J114" s="232"/>
      <c r="K114" s="231">
        <f>ROUND(E114*J114,2)</f>
        <v>0</v>
      </c>
      <c r="L114" s="231">
        <v>21</v>
      </c>
      <c r="M114" s="231">
        <f>G114*(1+L114/100)</f>
        <v>0</v>
      </c>
      <c r="N114" s="230">
        <v>1</v>
      </c>
      <c r="O114" s="230">
        <f>ROUND(E114*N114,2)</f>
        <v>1.1000000000000001</v>
      </c>
      <c r="P114" s="230">
        <v>0</v>
      </c>
      <c r="Q114" s="230">
        <f>ROUND(E114*P114,2)</f>
        <v>0</v>
      </c>
      <c r="R114" s="231" t="s">
        <v>546</v>
      </c>
      <c r="S114" s="231" t="s">
        <v>259</v>
      </c>
      <c r="T114" s="231" t="s">
        <v>260</v>
      </c>
      <c r="U114" s="231">
        <v>0</v>
      </c>
      <c r="V114" s="231">
        <f>ROUND(E114*U114,2)</f>
        <v>0</v>
      </c>
      <c r="W114" s="231"/>
      <c r="X114" s="231" t="s">
        <v>547</v>
      </c>
      <c r="Y114" s="231" t="s">
        <v>262</v>
      </c>
      <c r="Z114" s="210"/>
      <c r="AA114" s="210"/>
      <c r="AB114" s="210"/>
      <c r="AC114" s="210"/>
      <c r="AD114" s="210"/>
      <c r="AE114" s="210"/>
      <c r="AF114" s="210"/>
      <c r="AG114" s="210" t="s">
        <v>548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2" x14ac:dyDescent="0.2">
      <c r="A115" s="227"/>
      <c r="B115" s="228"/>
      <c r="C115" s="258" t="s">
        <v>278</v>
      </c>
      <c r="D115" s="233"/>
      <c r="E115" s="234"/>
      <c r="F115" s="231"/>
      <c r="G115" s="231"/>
      <c r="H115" s="231"/>
      <c r="I115" s="231"/>
      <c r="J115" s="231"/>
      <c r="K115" s="231"/>
      <c r="L115" s="231"/>
      <c r="M115" s="231"/>
      <c r="N115" s="230"/>
      <c r="O115" s="230"/>
      <c r="P115" s="230"/>
      <c r="Q115" s="230"/>
      <c r="R115" s="231"/>
      <c r="S115" s="231"/>
      <c r="T115" s="231"/>
      <c r="U115" s="231"/>
      <c r="V115" s="231"/>
      <c r="W115" s="231"/>
      <c r="X115" s="231"/>
      <c r="Y115" s="231"/>
      <c r="Z115" s="210"/>
      <c r="AA115" s="210"/>
      <c r="AB115" s="210"/>
      <c r="AC115" s="210"/>
      <c r="AD115" s="210"/>
      <c r="AE115" s="210"/>
      <c r="AF115" s="210"/>
      <c r="AG115" s="210" t="s">
        <v>265</v>
      </c>
      <c r="AH115" s="210">
        <v>0</v>
      </c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3" x14ac:dyDescent="0.2">
      <c r="A116" s="227"/>
      <c r="B116" s="228"/>
      <c r="C116" s="258" t="s">
        <v>610</v>
      </c>
      <c r="D116" s="233"/>
      <c r="E116" s="234">
        <v>1.1004</v>
      </c>
      <c r="F116" s="231"/>
      <c r="G116" s="231"/>
      <c r="H116" s="231"/>
      <c r="I116" s="231"/>
      <c r="J116" s="231"/>
      <c r="K116" s="231"/>
      <c r="L116" s="231"/>
      <c r="M116" s="231"/>
      <c r="N116" s="230"/>
      <c r="O116" s="230"/>
      <c r="P116" s="230"/>
      <c r="Q116" s="230"/>
      <c r="R116" s="231"/>
      <c r="S116" s="231"/>
      <c r="T116" s="231"/>
      <c r="U116" s="231"/>
      <c r="V116" s="231"/>
      <c r="W116" s="231"/>
      <c r="X116" s="231"/>
      <c r="Y116" s="231"/>
      <c r="Z116" s="210"/>
      <c r="AA116" s="210"/>
      <c r="AB116" s="210"/>
      <c r="AC116" s="210"/>
      <c r="AD116" s="210"/>
      <c r="AE116" s="210"/>
      <c r="AF116" s="210"/>
      <c r="AG116" s="210" t="s">
        <v>265</v>
      </c>
      <c r="AH116" s="210">
        <v>0</v>
      </c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1" x14ac:dyDescent="0.2">
      <c r="A117" s="244">
        <v>33</v>
      </c>
      <c r="B117" s="245" t="s">
        <v>613</v>
      </c>
      <c r="C117" s="257" t="s">
        <v>614</v>
      </c>
      <c r="D117" s="246" t="s">
        <v>311</v>
      </c>
      <c r="E117" s="247">
        <v>0.42814999999999998</v>
      </c>
      <c r="F117" s="248"/>
      <c r="G117" s="249">
        <f>ROUND(E117*F117,2)</f>
        <v>0</v>
      </c>
      <c r="H117" s="232"/>
      <c r="I117" s="231">
        <f>ROUND(E117*H117,2)</f>
        <v>0</v>
      </c>
      <c r="J117" s="232"/>
      <c r="K117" s="231">
        <f>ROUND(E117*J117,2)</f>
        <v>0</v>
      </c>
      <c r="L117" s="231">
        <v>21</v>
      </c>
      <c r="M117" s="231">
        <f>G117*(1+L117/100)</f>
        <v>0</v>
      </c>
      <c r="N117" s="230">
        <v>1</v>
      </c>
      <c r="O117" s="230">
        <f>ROUND(E117*N117,2)</f>
        <v>0.43</v>
      </c>
      <c r="P117" s="230">
        <v>0</v>
      </c>
      <c r="Q117" s="230">
        <f>ROUND(E117*P117,2)</f>
        <v>0</v>
      </c>
      <c r="R117" s="231" t="s">
        <v>546</v>
      </c>
      <c r="S117" s="231" t="s">
        <v>259</v>
      </c>
      <c r="T117" s="231" t="s">
        <v>260</v>
      </c>
      <c r="U117" s="231">
        <v>0</v>
      </c>
      <c r="V117" s="231">
        <f>ROUND(E117*U117,2)</f>
        <v>0</v>
      </c>
      <c r="W117" s="231"/>
      <c r="X117" s="231" t="s">
        <v>547</v>
      </c>
      <c r="Y117" s="231" t="s">
        <v>262</v>
      </c>
      <c r="Z117" s="210"/>
      <c r="AA117" s="210"/>
      <c r="AB117" s="210"/>
      <c r="AC117" s="210"/>
      <c r="AD117" s="210"/>
      <c r="AE117" s="210"/>
      <c r="AF117" s="210"/>
      <c r="AG117" s="210" t="s">
        <v>548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2" x14ac:dyDescent="0.2">
      <c r="A118" s="227"/>
      <c r="B118" s="228"/>
      <c r="C118" s="258" t="s">
        <v>278</v>
      </c>
      <c r="D118" s="233"/>
      <c r="E118" s="234"/>
      <c r="F118" s="231"/>
      <c r="G118" s="231"/>
      <c r="H118" s="231"/>
      <c r="I118" s="231"/>
      <c r="J118" s="231"/>
      <c r="K118" s="231"/>
      <c r="L118" s="231"/>
      <c r="M118" s="231"/>
      <c r="N118" s="230"/>
      <c r="O118" s="230"/>
      <c r="P118" s="230"/>
      <c r="Q118" s="230"/>
      <c r="R118" s="231"/>
      <c r="S118" s="231"/>
      <c r="T118" s="231"/>
      <c r="U118" s="231"/>
      <c r="V118" s="231"/>
      <c r="W118" s="231"/>
      <c r="X118" s="231"/>
      <c r="Y118" s="231"/>
      <c r="Z118" s="210"/>
      <c r="AA118" s="210"/>
      <c r="AB118" s="210"/>
      <c r="AC118" s="210"/>
      <c r="AD118" s="210"/>
      <c r="AE118" s="210"/>
      <c r="AF118" s="210"/>
      <c r="AG118" s="210" t="s">
        <v>265</v>
      </c>
      <c r="AH118" s="210">
        <v>0</v>
      </c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3" x14ac:dyDescent="0.2">
      <c r="A119" s="227"/>
      <c r="B119" s="228"/>
      <c r="C119" s="258" t="s">
        <v>611</v>
      </c>
      <c r="D119" s="233"/>
      <c r="E119" s="234">
        <v>0.22448000000000001</v>
      </c>
      <c r="F119" s="231"/>
      <c r="G119" s="231"/>
      <c r="H119" s="231"/>
      <c r="I119" s="231"/>
      <c r="J119" s="231"/>
      <c r="K119" s="231"/>
      <c r="L119" s="231"/>
      <c r="M119" s="231"/>
      <c r="N119" s="230"/>
      <c r="O119" s="230"/>
      <c r="P119" s="230"/>
      <c r="Q119" s="230"/>
      <c r="R119" s="231"/>
      <c r="S119" s="231"/>
      <c r="T119" s="231"/>
      <c r="U119" s="231"/>
      <c r="V119" s="231"/>
      <c r="W119" s="231"/>
      <c r="X119" s="231"/>
      <c r="Y119" s="231"/>
      <c r="Z119" s="210"/>
      <c r="AA119" s="210"/>
      <c r="AB119" s="210"/>
      <c r="AC119" s="210"/>
      <c r="AD119" s="210"/>
      <c r="AE119" s="210"/>
      <c r="AF119" s="210"/>
      <c r="AG119" s="210" t="s">
        <v>265</v>
      </c>
      <c r="AH119" s="210">
        <v>0</v>
      </c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3" x14ac:dyDescent="0.2">
      <c r="A120" s="227"/>
      <c r="B120" s="228"/>
      <c r="C120" s="258" t="s">
        <v>612</v>
      </c>
      <c r="D120" s="233"/>
      <c r="E120" s="234">
        <v>0.20366999999999999</v>
      </c>
      <c r="F120" s="231"/>
      <c r="G120" s="231"/>
      <c r="H120" s="231"/>
      <c r="I120" s="231"/>
      <c r="J120" s="231"/>
      <c r="K120" s="231"/>
      <c r="L120" s="231"/>
      <c r="M120" s="231"/>
      <c r="N120" s="230"/>
      <c r="O120" s="230"/>
      <c r="P120" s="230"/>
      <c r="Q120" s="230"/>
      <c r="R120" s="231"/>
      <c r="S120" s="231"/>
      <c r="T120" s="231"/>
      <c r="U120" s="231"/>
      <c r="V120" s="231"/>
      <c r="W120" s="231"/>
      <c r="X120" s="231"/>
      <c r="Y120" s="231"/>
      <c r="Z120" s="210"/>
      <c r="AA120" s="210"/>
      <c r="AB120" s="210"/>
      <c r="AC120" s="210"/>
      <c r="AD120" s="210"/>
      <c r="AE120" s="210"/>
      <c r="AF120" s="210"/>
      <c r="AG120" s="210" t="s">
        <v>265</v>
      </c>
      <c r="AH120" s="210">
        <v>0</v>
      </c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1" x14ac:dyDescent="0.2">
      <c r="A121" s="250">
        <v>34</v>
      </c>
      <c r="B121" s="251" t="s">
        <v>578</v>
      </c>
      <c r="C121" s="259" t="s">
        <v>579</v>
      </c>
      <c r="D121" s="252" t="s">
        <v>345</v>
      </c>
      <c r="E121" s="253">
        <v>22</v>
      </c>
      <c r="F121" s="254"/>
      <c r="G121" s="255">
        <f>ROUND(E121*F121,2)</f>
        <v>0</v>
      </c>
      <c r="H121" s="232"/>
      <c r="I121" s="231">
        <f>ROUND(E121*H121,2)</f>
        <v>0</v>
      </c>
      <c r="J121" s="232"/>
      <c r="K121" s="231">
        <f>ROUND(E121*J121,2)</f>
        <v>0</v>
      </c>
      <c r="L121" s="231">
        <v>21</v>
      </c>
      <c r="M121" s="231">
        <f>G121*(1+L121/100)</f>
        <v>0</v>
      </c>
      <c r="N121" s="230">
        <v>6.3E-3</v>
      </c>
      <c r="O121" s="230">
        <f>ROUND(E121*N121,2)</f>
        <v>0.14000000000000001</v>
      </c>
      <c r="P121" s="230">
        <v>0</v>
      </c>
      <c r="Q121" s="230">
        <f>ROUND(E121*P121,2)</f>
        <v>0</v>
      </c>
      <c r="R121" s="231"/>
      <c r="S121" s="231" t="s">
        <v>259</v>
      </c>
      <c r="T121" s="231" t="s">
        <v>260</v>
      </c>
      <c r="U121" s="231">
        <v>0.11</v>
      </c>
      <c r="V121" s="231">
        <f>ROUND(E121*U121,2)</f>
        <v>2.42</v>
      </c>
      <c r="W121" s="231"/>
      <c r="X121" s="231" t="s">
        <v>261</v>
      </c>
      <c r="Y121" s="231" t="s">
        <v>262</v>
      </c>
      <c r="Z121" s="210"/>
      <c r="AA121" s="210"/>
      <c r="AB121" s="210"/>
      <c r="AC121" s="210"/>
      <c r="AD121" s="210"/>
      <c r="AE121" s="210"/>
      <c r="AF121" s="210"/>
      <c r="AG121" s="210" t="s">
        <v>263</v>
      </c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ht="33.75" outlineLevel="1" x14ac:dyDescent="0.2">
      <c r="A122" s="244">
        <v>35</v>
      </c>
      <c r="B122" s="245" t="s">
        <v>615</v>
      </c>
      <c r="C122" s="257" t="s">
        <v>616</v>
      </c>
      <c r="D122" s="246" t="s">
        <v>303</v>
      </c>
      <c r="E122" s="247">
        <v>87.882499999999993</v>
      </c>
      <c r="F122" s="248"/>
      <c r="G122" s="249">
        <f>ROUND(E122*F122,2)</f>
        <v>0</v>
      </c>
      <c r="H122" s="232"/>
      <c r="I122" s="231">
        <f>ROUND(E122*H122,2)</f>
        <v>0</v>
      </c>
      <c r="J122" s="232"/>
      <c r="K122" s="231">
        <f>ROUND(E122*J122,2)</f>
        <v>0</v>
      </c>
      <c r="L122" s="231">
        <v>21</v>
      </c>
      <c r="M122" s="231">
        <f>G122*(1+L122/100)</f>
        <v>0</v>
      </c>
      <c r="N122" s="230">
        <v>1.059E-2</v>
      </c>
      <c r="O122" s="230">
        <f>ROUND(E122*N122,2)</f>
        <v>0.93</v>
      </c>
      <c r="P122" s="230">
        <v>0</v>
      </c>
      <c r="Q122" s="230">
        <f>ROUND(E122*P122,2)</f>
        <v>0</v>
      </c>
      <c r="R122" s="231"/>
      <c r="S122" s="231" t="s">
        <v>259</v>
      </c>
      <c r="T122" s="231" t="s">
        <v>260</v>
      </c>
      <c r="U122" s="231">
        <v>0.13500000000000001</v>
      </c>
      <c r="V122" s="231">
        <f>ROUND(E122*U122,2)</f>
        <v>11.86</v>
      </c>
      <c r="W122" s="231"/>
      <c r="X122" s="231" t="s">
        <v>261</v>
      </c>
      <c r="Y122" s="231" t="s">
        <v>262</v>
      </c>
      <c r="Z122" s="210"/>
      <c r="AA122" s="210"/>
      <c r="AB122" s="210"/>
      <c r="AC122" s="210"/>
      <c r="AD122" s="210"/>
      <c r="AE122" s="210"/>
      <c r="AF122" s="210"/>
      <c r="AG122" s="210" t="s">
        <v>263</v>
      </c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2" x14ac:dyDescent="0.2">
      <c r="A123" s="227"/>
      <c r="B123" s="228"/>
      <c r="C123" s="258" t="s">
        <v>617</v>
      </c>
      <c r="D123" s="233"/>
      <c r="E123" s="234">
        <v>24.12</v>
      </c>
      <c r="F123" s="231"/>
      <c r="G123" s="231"/>
      <c r="H123" s="231"/>
      <c r="I123" s="231"/>
      <c r="J123" s="231"/>
      <c r="K123" s="231"/>
      <c r="L123" s="231"/>
      <c r="M123" s="231"/>
      <c r="N123" s="230"/>
      <c r="O123" s="230"/>
      <c r="P123" s="230"/>
      <c r="Q123" s="230"/>
      <c r="R123" s="231"/>
      <c r="S123" s="231"/>
      <c r="T123" s="231"/>
      <c r="U123" s="231"/>
      <c r="V123" s="231"/>
      <c r="W123" s="231"/>
      <c r="X123" s="231"/>
      <c r="Y123" s="231"/>
      <c r="Z123" s="210"/>
      <c r="AA123" s="210"/>
      <c r="AB123" s="210"/>
      <c r="AC123" s="210"/>
      <c r="AD123" s="210"/>
      <c r="AE123" s="210"/>
      <c r="AF123" s="210"/>
      <c r="AG123" s="210" t="s">
        <v>265</v>
      </c>
      <c r="AH123" s="210">
        <v>0</v>
      </c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3" x14ac:dyDescent="0.2">
      <c r="A124" s="227"/>
      <c r="B124" s="228"/>
      <c r="C124" s="258" t="s">
        <v>618</v>
      </c>
      <c r="D124" s="233"/>
      <c r="E124" s="234">
        <v>47.61</v>
      </c>
      <c r="F124" s="231"/>
      <c r="G124" s="231"/>
      <c r="H124" s="231"/>
      <c r="I124" s="231"/>
      <c r="J124" s="231"/>
      <c r="K124" s="231"/>
      <c r="L124" s="231"/>
      <c r="M124" s="231"/>
      <c r="N124" s="230"/>
      <c r="O124" s="230"/>
      <c r="P124" s="230"/>
      <c r="Q124" s="230"/>
      <c r="R124" s="231"/>
      <c r="S124" s="231"/>
      <c r="T124" s="231"/>
      <c r="U124" s="231"/>
      <c r="V124" s="231"/>
      <c r="W124" s="231"/>
      <c r="X124" s="231"/>
      <c r="Y124" s="231"/>
      <c r="Z124" s="210"/>
      <c r="AA124" s="210"/>
      <c r="AB124" s="210"/>
      <c r="AC124" s="210"/>
      <c r="AD124" s="210"/>
      <c r="AE124" s="210"/>
      <c r="AF124" s="210"/>
      <c r="AG124" s="210" t="s">
        <v>265</v>
      </c>
      <c r="AH124" s="210">
        <v>0</v>
      </c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3" x14ac:dyDescent="0.2">
      <c r="A125" s="227"/>
      <c r="B125" s="228"/>
      <c r="C125" s="258" t="s">
        <v>619</v>
      </c>
      <c r="D125" s="233"/>
      <c r="E125" s="234">
        <v>16.1525</v>
      </c>
      <c r="F125" s="231"/>
      <c r="G125" s="231"/>
      <c r="H125" s="231"/>
      <c r="I125" s="231"/>
      <c r="J125" s="231"/>
      <c r="K125" s="231"/>
      <c r="L125" s="231"/>
      <c r="M125" s="231"/>
      <c r="N125" s="230"/>
      <c r="O125" s="230"/>
      <c r="P125" s="230"/>
      <c r="Q125" s="230"/>
      <c r="R125" s="231"/>
      <c r="S125" s="231"/>
      <c r="T125" s="231"/>
      <c r="U125" s="231"/>
      <c r="V125" s="231"/>
      <c r="W125" s="231"/>
      <c r="X125" s="231"/>
      <c r="Y125" s="231"/>
      <c r="Z125" s="210"/>
      <c r="AA125" s="210"/>
      <c r="AB125" s="210"/>
      <c r="AC125" s="210"/>
      <c r="AD125" s="210"/>
      <c r="AE125" s="210"/>
      <c r="AF125" s="210"/>
      <c r="AG125" s="210" t="s">
        <v>265</v>
      </c>
      <c r="AH125" s="210">
        <v>0</v>
      </c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ht="25.5" x14ac:dyDescent="0.2">
      <c r="A126" s="237" t="s">
        <v>254</v>
      </c>
      <c r="B126" s="238" t="s">
        <v>150</v>
      </c>
      <c r="C126" s="256" t="s">
        <v>151</v>
      </c>
      <c r="D126" s="239"/>
      <c r="E126" s="240"/>
      <c r="F126" s="241"/>
      <c r="G126" s="242">
        <f>SUMIF(AG127:AG140,"&lt;&gt;NOR",G127:G140)</f>
        <v>0</v>
      </c>
      <c r="H126" s="236"/>
      <c r="I126" s="236">
        <f>SUM(I127:I140)</f>
        <v>0</v>
      </c>
      <c r="J126" s="236"/>
      <c r="K126" s="236">
        <f>SUM(K127:K140)</f>
        <v>0</v>
      </c>
      <c r="L126" s="236"/>
      <c r="M126" s="236">
        <f>SUM(M127:M140)</f>
        <v>0</v>
      </c>
      <c r="N126" s="235"/>
      <c r="O126" s="235">
        <f>SUM(O127:O140)</f>
        <v>8.89</v>
      </c>
      <c r="P126" s="235"/>
      <c r="Q126" s="235">
        <f>SUM(Q127:Q140)</f>
        <v>0</v>
      </c>
      <c r="R126" s="236"/>
      <c r="S126" s="236"/>
      <c r="T126" s="236"/>
      <c r="U126" s="236"/>
      <c r="V126" s="236">
        <f>SUM(V127:V140)</f>
        <v>589.5200000000001</v>
      </c>
      <c r="W126" s="236"/>
      <c r="X126" s="236"/>
      <c r="Y126" s="236"/>
      <c r="AG126" t="s">
        <v>255</v>
      </c>
    </row>
    <row r="127" spans="1:60" outlineLevel="1" x14ac:dyDescent="0.2">
      <c r="A127" s="244">
        <v>36</v>
      </c>
      <c r="B127" s="245" t="s">
        <v>620</v>
      </c>
      <c r="C127" s="257" t="s">
        <v>621</v>
      </c>
      <c r="D127" s="246" t="s">
        <v>303</v>
      </c>
      <c r="E127" s="247">
        <v>297.51</v>
      </c>
      <c r="F127" s="248"/>
      <c r="G127" s="249">
        <f>ROUND(E127*F127,2)</f>
        <v>0</v>
      </c>
      <c r="H127" s="232"/>
      <c r="I127" s="231">
        <f>ROUND(E127*H127,2)</f>
        <v>0</v>
      </c>
      <c r="J127" s="232"/>
      <c r="K127" s="231">
        <f>ROUND(E127*J127,2)</f>
        <v>0</v>
      </c>
      <c r="L127" s="231">
        <v>21</v>
      </c>
      <c r="M127" s="231">
        <f>G127*(1+L127/100)</f>
        <v>0</v>
      </c>
      <c r="N127" s="230">
        <v>1.375E-2</v>
      </c>
      <c r="O127" s="230">
        <f>ROUND(E127*N127,2)</f>
        <v>4.09</v>
      </c>
      <c r="P127" s="230">
        <v>0</v>
      </c>
      <c r="Q127" s="230">
        <f>ROUND(E127*P127,2)</f>
        <v>0</v>
      </c>
      <c r="R127" s="231"/>
      <c r="S127" s="231" t="s">
        <v>259</v>
      </c>
      <c r="T127" s="231" t="s">
        <v>260</v>
      </c>
      <c r="U127" s="231">
        <v>0.95</v>
      </c>
      <c r="V127" s="231">
        <f>ROUND(E127*U127,2)</f>
        <v>282.63</v>
      </c>
      <c r="W127" s="231"/>
      <c r="X127" s="231" t="s">
        <v>261</v>
      </c>
      <c r="Y127" s="231" t="s">
        <v>262</v>
      </c>
      <c r="Z127" s="210"/>
      <c r="AA127" s="210"/>
      <c r="AB127" s="210"/>
      <c r="AC127" s="210"/>
      <c r="AD127" s="210"/>
      <c r="AE127" s="210"/>
      <c r="AF127" s="210"/>
      <c r="AG127" s="210" t="s">
        <v>263</v>
      </c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ht="33.75" outlineLevel="2" x14ac:dyDescent="0.2">
      <c r="A128" s="227"/>
      <c r="B128" s="228"/>
      <c r="C128" s="258" t="s">
        <v>622</v>
      </c>
      <c r="D128" s="233"/>
      <c r="E128" s="234">
        <v>280.06</v>
      </c>
      <c r="F128" s="231"/>
      <c r="G128" s="231"/>
      <c r="H128" s="231"/>
      <c r="I128" s="231"/>
      <c r="J128" s="231"/>
      <c r="K128" s="231"/>
      <c r="L128" s="231"/>
      <c r="M128" s="231"/>
      <c r="N128" s="230"/>
      <c r="O128" s="230"/>
      <c r="P128" s="230"/>
      <c r="Q128" s="230"/>
      <c r="R128" s="231"/>
      <c r="S128" s="231"/>
      <c r="T128" s="231"/>
      <c r="U128" s="231"/>
      <c r="V128" s="231"/>
      <c r="W128" s="231"/>
      <c r="X128" s="231"/>
      <c r="Y128" s="231"/>
      <c r="Z128" s="210"/>
      <c r="AA128" s="210"/>
      <c r="AB128" s="210"/>
      <c r="AC128" s="210"/>
      <c r="AD128" s="210"/>
      <c r="AE128" s="210"/>
      <c r="AF128" s="210"/>
      <c r="AG128" s="210" t="s">
        <v>265</v>
      </c>
      <c r="AH128" s="210">
        <v>0</v>
      </c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3" x14ac:dyDescent="0.2">
      <c r="A129" s="227"/>
      <c r="B129" s="228"/>
      <c r="C129" s="258" t="s">
        <v>623</v>
      </c>
      <c r="D129" s="233"/>
      <c r="E129" s="234">
        <v>17.45</v>
      </c>
      <c r="F129" s="231"/>
      <c r="G129" s="231"/>
      <c r="H129" s="231"/>
      <c r="I129" s="231"/>
      <c r="J129" s="231"/>
      <c r="K129" s="231"/>
      <c r="L129" s="231"/>
      <c r="M129" s="231"/>
      <c r="N129" s="230"/>
      <c r="O129" s="230"/>
      <c r="P129" s="230"/>
      <c r="Q129" s="230"/>
      <c r="R129" s="231"/>
      <c r="S129" s="231"/>
      <c r="T129" s="231"/>
      <c r="U129" s="231"/>
      <c r="V129" s="231"/>
      <c r="W129" s="231"/>
      <c r="X129" s="231"/>
      <c r="Y129" s="231"/>
      <c r="Z129" s="210"/>
      <c r="AA129" s="210"/>
      <c r="AB129" s="210"/>
      <c r="AC129" s="210"/>
      <c r="AD129" s="210"/>
      <c r="AE129" s="210"/>
      <c r="AF129" s="210"/>
      <c r="AG129" s="210" t="s">
        <v>265</v>
      </c>
      <c r="AH129" s="210">
        <v>0</v>
      </c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ht="22.5" outlineLevel="1" x14ac:dyDescent="0.2">
      <c r="A130" s="244">
        <v>37</v>
      </c>
      <c r="B130" s="245" t="s">
        <v>624</v>
      </c>
      <c r="C130" s="257" t="s">
        <v>625</v>
      </c>
      <c r="D130" s="246" t="s">
        <v>303</v>
      </c>
      <c r="E130" s="247">
        <v>280.06</v>
      </c>
      <c r="F130" s="248"/>
      <c r="G130" s="249">
        <f>ROUND(E130*F130,2)</f>
        <v>0</v>
      </c>
      <c r="H130" s="232"/>
      <c r="I130" s="231">
        <f>ROUND(E130*H130,2)</f>
        <v>0</v>
      </c>
      <c r="J130" s="232"/>
      <c r="K130" s="231">
        <f>ROUND(E130*J130,2)</f>
        <v>0</v>
      </c>
      <c r="L130" s="231">
        <v>21</v>
      </c>
      <c r="M130" s="231">
        <f>G130*(1+L130/100)</f>
        <v>0</v>
      </c>
      <c r="N130" s="230">
        <v>1.61E-2</v>
      </c>
      <c r="O130" s="230">
        <f>ROUND(E130*N130,2)</f>
        <v>4.51</v>
      </c>
      <c r="P130" s="230">
        <v>0</v>
      </c>
      <c r="Q130" s="230">
        <f>ROUND(E130*P130,2)</f>
        <v>0</v>
      </c>
      <c r="R130" s="231"/>
      <c r="S130" s="231" t="s">
        <v>259</v>
      </c>
      <c r="T130" s="231" t="s">
        <v>260</v>
      </c>
      <c r="U130" s="231">
        <v>0.95</v>
      </c>
      <c r="V130" s="231">
        <f>ROUND(E130*U130,2)</f>
        <v>266.06</v>
      </c>
      <c r="W130" s="231"/>
      <c r="X130" s="231" t="s">
        <v>261</v>
      </c>
      <c r="Y130" s="231" t="s">
        <v>262</v>
      </c>
      <c r="Z130" s="210"/>
      <c r="AA130" s="210"/>
      <c r="AB130" s="210"/>
      <c r="AC130" s="210"/>
      <c r="AD130" s="210"/>
      <c r="AE130" s="210"/>
      <c r="AF130" s="210"/>
      <c r="AG130" s="210" t="s">
        <v>263</v>
      </c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ht="33.75" outlineLevel="2" x14ac:dyDescent="0.2">
      <c r="A131" s="227"/>
      <c r="B131" s="228"/>
      <c r="C131" s="258" t="s">
        <v>622</v>
      </c>
      <c r="D131" s="233"/>
      <c r="E131" s="234">
        <v>280.06</v>
      </c>
      <c r="F131" s="231"/>
      <c r="G131" s="231"/>
      <c r="H131" s="231"/>
      <c r="I131" s="231"/>
      <c r="J131" s="231"/>
      <c r="K131" s="231"/>
      <c r="L131" s="231"/>
      <c r="M131" s="231"/>
      <c r="N131" s="230"/>
      <c r="O131" s="230"/>
      <c r="P131" s="230"/>
      <c r="Q131" s="230"/>
      <c r="R131" s="231"/>
      <c r="S131" s="231"/>
      <c r="T131" s="231"/>
      <c r="U131" s="231"/>
      <c r="V131" s="231"/>
      <c r="W131" s="231"/>
      <c r="X131" s="231"/>
      <c r="Y131" s="231"/>
      <c r="Z131" s="210"/>
      <c r="AA131" s="210"/>
      <c r="AB131" s="210"/>
      <c r="AC131" s="210"/>
      <c r="AD131" s="210"/>
      <c r="AE131" s="210"/>
      <c r="AF131" s="210"/>
      <c r="AG131" s="210" t="s">
        <v>265</v>
      </c>
      <c r="AH131" s="210">
        <v>0</v>
      </c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1" x14ac:dyDescent="0.2">
      <c r="A132" s="244">
        <v>38</v>
      </c>
      <c r="B132" s="245" t="s">
        <v>626</v>
      </c>
      <c r="C132" s="257" t="s">
        <v>627</v>
      </c>
      <c r="D132" s="246" t="s">
        <v>303</v>
      </c>
      <c r="E132" s="247">
        <v>17.45</v>
      </c>
      <c r="F132" s="248"/>
      <c r="G132" s="249">
        <f>ROUND(E132*F132,2)</f>
        <v>0</v>
      </c>
      <c r="H132" s="232"/>
      <c r="I132" s="231">
        <f>ROUND(E132*H132,2)</f>
        <v>0</v>
      </c>
      <c r="J132" s="232"/>
      <c r="K132" s="231">
        <f>ROUND(E132*J132,2)</f>
        <v>0</v>
      </c>
      <c r="L132" s="231">
        <v>21</v>
      </c>
      <c r="M132" s="231">
        <f>G132*(1+L132/100)</f>
        <v>0</v>
      </c>
      <c r="N132" s="230">
        <v>1.2529999999999999E-2</v>
      </c>
      <c r="O132" s="230">
        <f>ROUND(E132*N132,2)</f>
        <v>0.22</v>
      </c>
      <c r="P132" s="230">
        <v>0</v>
      </c>
      <c r="Q132" s="230">
        <f>ROUND(E132*P132,2)</f>
        <v>0</v>
      </c>
      <c r="R132" s="231"/>
      <c r="S132" s="231" t="s">
        <v>259</v>
      </c>
      <c r="T132" s="231" t="s">
        <v>260</v>
      </c>
      <c r="U132" s="231">
        <v>0.95</v>
      </c>
      <c r="V132" s="231">
        <f>ROUND(E132*U132,2)</f>
        <v>16.579999999999998</v>
      </c>
      <c r="W132" s="231"/>
      <c r="X132" s="231" t="s">
        <v>261</v>
      </c>
      <c r="Y132" s="231" t="s">
        <v>262</v>
      </c>
      <c r="Z132" s="210"/>
      <c r="AA132" s="210"/>
      <c r="AB132" s="210"/>
      <c r="AC132" s="210"/>
      <c r="AD132" s="210"/>
      <c r="AE132" s="210"/>
      <c r="AF132" s="210"/>
      <c r="AG132" s="210" t="s">
        <v>263</v>
      </c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2" x14ac:dyDescent="0.2">
      <c r="A133" s="227"/>
      <c r="B133" s="228"/>
      <c r="C133" s="258" t="s">
        <v>623</v>
      </c>
      <c r="D133" s="233"/>
      <c r="E133" s="234">
        <v>17.45</v>
      </c>
      <c r="F133" s="231"/>
      <c r="G133" s="231"/>
      <c r="H133" s="231"/>
      <c r="I133" s="231"/>
      <c r="J133" s="231"/>
      <c r="K133" s="231"/>
      <c r="L133" s="231"/>
      <c r="M133" s="231"/>
      <c r="N133" s="230"/>
      <c r="O133" s="230"/>
      <c r="P133" s="230"/>
      <c r="Q133" s="230"/>
      <c r="R133" s="231"/>
      <c r="S133" s="231"/>
      <c r="T133" s="231"/>
      <c r="U133" s="231"/>
      <c r="V133" s="231"/>
      <c r="W133" s="231"/>
      <c r="X133" s="231"/>
      <c r="Y133" s="231"/>
      <c r="Z133" s="210"/>
      <c r="AA133" s="210"/>
      <c r="AB133" s="210"/>
      <c r="AC133" s="210"/>
      <c r="AD133" s="210"/>
      <c r="AE133" s="210"/>
      <c r="AF133" s="210"/>
      <c r="AG133" s="210" t="s">
        <v>265</v>
      </c>
      <c r="AH133" s="210">
        <v>0</v>
      </c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1" x14ac:dyDescent="0.2">
      <c r="A134" s="244">
        <v>39</v>
      </c>
      <c r="B134" s="245" t="s">
        <v>628</v>
      </c>
      <c r="C134" s="257" t="s">
        <v>629</v>
      </c>
      <c r="D134" s="246" t="s">
        <v>303</v>
      </c>
      <c r="E134" s="247">
        <v>9.25</v>
      </c>
      <c r="F134" s="248"/>
      <c r="G134" s="249">
        <f>ROUND(E134*F134,2)</f>
        <v>0</v>
      </c>
      <c r="H134" s="232"/>
      <c r="I134" s="231">
        <f>ROUND(E134*H134,2)</f>
        <v>0</v>
      </c>
      <c r="J134" s="232"/>
      <c r="K134" s="231">
        <f>ROUND(E134*J134,2)</f>
        <v>0</v>
      </c>
      <c r="L134" s="231">
        <v>21</v>
      </c>
      <c r="M134" s="231">
        <f>G134*(1+L134/100)</f>
        <v>0</v>
      </c>
      <c r="N134" s="230">
        <v>0</v>
      </c>
      <c r="O134" s="230">
        <f>ROUND(E134*N134,2)</f>
        <v>0</v>
      </c>
      <c r="P134" s="230">
        <v>0</v>
      </c>
      <c r="Q134" s="230">
        <f>ROUND(E134*P134,2)</f>
        <v>0</v>
      </c>
      <c r="R134" s="231"/>
      <c r="S134" s="231" t="s">
        <v>259</v>
      </c>
      <c r="T134" s="231" t="s">
        <v>260</v>
      </c>
      <c r="U134" s="231">
        <v>0.57999999999999996</v>
      </c>
      <c r="V134" s="231">
        <f>ROUND(E134*U134,2)</f>
        <v>5.37</v>
      </c>
      <c r="W134" s="231"/>
      <c r="X134" s="231" t="s">
        <v>261</v>
      </c>
      <c r="Y134" s="231" t="s">
        <v>262</v>
      </c>
      <c r="Z134" s="210"/>
      <c r="AA134" s="210"/>
      <c r="AB134" s="210"/>
      <c r="AC134" s="210"/>
      <c r="AD134" s="210"/>
      <c r="AE134" s="210"/>
      <c r="AF134" s="210"/>
      <c r="AG134" s="210" t="s">
        <v>263</v>
      </c>
      <c r="AH134" s="210"/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2" x14ac:dyDescent="0.2">
      <c r="A135" s="227"/>
      <c r="B135" s="228"/>
      <c r="C135" s="258" t="s">
        <v>630</v>
      </c>
      <c r="D135" s="233"/>
      <c r="E135" s="234">
        <v>9.25</v>
      </c>
      <c r="F135" s="231"/>
      <c r="G135" s="231"/>
      <c r="H135" s="231"/>
      <c r="I135" s="231"/>
      <c r="J135" s="231"/>
      <c r="K135" s="231"/>
      <c r="L135" s="231"/>
      <c r="M135" s="231"/>
      <c r="N135" s="230"/>
      <c r="O135" s="230"/>
      <c r="P135" s="230"/>
      <c r="Q135" s="230"/>
      <c r="R135" s="231"/>
      <c r="S135" s="231"/>
      <c r="T135" s="231"/>
      <c r="U135" s="231"/>
      <c r="V135" s="231"/>
      <c r="W135" s="231"/>
      <c r="X135" s="231"/>
      <c r="Y135" s="231"/>
      <c r="Z135" s="210"/>
      <c r="AA135" s="210"/>
      <c r="AB135" s="210"/>
      <c r="AC135" s="210"/>
      <c r="AD135" s="210"/>
      <c r="AE135" s="210"/>
      <c r="AF135" s="210"/>
      <c r="AG135" s="210" t="s">
        <v>265</v>
      </c>
      <c r="AH135" s="210">
        <v>0</v>
      </c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1" x14ac:dyDescent="0.2">
      <c r="A136" s="244">
        <v>40</v>
      </c>
      <c r="B136" s="245" t="s">
        <v>631</v>
      </c>
      <c r="C136" s="257" t="s">
        <v>632</v>
      </c>
      <c r="D136" s="246" t="s">
        <v>303</v>
      </c>
      <c r="E136" s="247">
        <v>12.53</v>
      </c>
      <c r="F136" s="248"/>
      <c r="G136" s="249">
        <f>ROUND(E136*F136,2)</f>
        <v>0</v>
      </c>
      <c r="H136" s="232"/>
      <c r="I136" s="231">
        <f>ROUND(E136*H136,2)</f>
        <v>0</v>
      </c>
      <c r="J136" s="232"/>
      <c r="K136" s="231">
        <f>ROUND(E136*J136,2)</f>
        <v>0</v>
      </c>
      <c r="L136" s="231">
        <v>21</v>
      </c>
      <c r="M136" s="231">
        <f>G136*(1+L136/100)</f>
        <v>0</v>
      </c>
      <c r="N136" s="230">
        <v>0</v>
      </c>
      <c r="O136" s="230">
        <f>ROUND(E136*N136,2)</f>
        <v>0</v>
      </c>
      <c r="P136" s="230">
        <v>0</v>
      </c>
      <c r="Q136" s="230">
        <f>ROUND(E136*P136,2)</f>
        <v>0</v>
      </c>
      <c r="R136" s="231"/>
      <c r="S136" s="231" t="s">
        <v>259</v>
      </c>
      <c r="T136" s="231" t="s">
        <v>260</v>
      </c>
      <c r="U136" s="231">
        <v>0.43</v>
      </c>
      <c r="V136" s="231">
        <f>ROUND(E136*U136,2)</f>
        <v>5.39</v>
      </c>
      <c r="W136" s="231"/>
      <c r="X136" s="231" t="s">
        <v>261</v>
      </c>
      <c r="Y136" s="231" t="s">
        <v>262</v>
      </c>
      <c r="Z136" s="210"/>
      <c r="AA136" s="210"/>
      <c r="AB136" s="210"/>
      <c r="AC136" s="210"/>
      <c r="AD136" s="210"/>
      <c r="AE136" s="210"/>
      <c r="AF136" s="210"/>
      <c r="AG136" s="210" t="s">
        <v>263</v>
      </c>
      <c r="AH136" s="210"/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2" x14ac:dyDescent="0.2">
      <c r="A137" s="227"/>
      <c r="B137" s="228"/>
      <c r="C137" s="258" t="s">
        <v>633</v>
      </c>
      <c r="D137" s="233"/>
      <c r="E137" s="234">
        <v>12.53</v>
      </c>
      <c r="F137" s="231"/>
      <c r="G137" s="231"/>
      <c r="H137" s="231"/>
      <c r="I137" s="231"/>
      <c r="J137" s="231"/>
      <c r="K137" s="231"/>
      <c r="L137" s="231"/>
      <c r="M137" s="231"/>
      <c r="N137" s="230"/>
      <c r="O137" s="230"/>
      <c r="P137" s="230"/>
      <c r="Q137" s="230"/>
      <c r="R137" s="231"/>
      <c r="S137" s="231"/>
      <c r="T137" s="231"/>
      <c r="U137" s="231"/>
      <c r="V137" s="231"/>
      <c r="W137" s="231"/>
      <c r="X137" s="231"/>
      <c r="Y137" s="231"/>
      <c r="Z137" s="210"/>
      <c r="AA137" s="210"/>
      <c r="AB137" s="210"/>
      <c r="AC137" s="210"/>
      <c r="AD137" s="210"/>
      <c r="AE137" s="210"/>
      <c r="AF137" s="210"/>
      <c r="AG137" s="210" t="s">
        <v>265</v>
      </c>
      <c r="AH137" s="210">
        <v>0</v>
      </c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1" x14ac:dyDescent="0.2">
      <c r="A138" s="244">
        <v>41</v>
      </c>
      <c r="B138" s="245" t="s">
        <v>634</v>
      </c>
      <c r="C138" s="257" t="s">
        <v>635</v>
      </c>
      <c r="D138" s="246" t="s">
        <v>303</v>
      </c>
      <c r="E138" s="247">
        <v>5.6</v>
      </c>
      <c r="F138" s="248"/>
      <c r="G138" s="249">
        <f>ROUND(E138*F138,2)</f>
        <v>0</v>
      </c>
      <c r="H138" s="232"/>
      <c r="I138" s="231">
        <f>ROUND(E138*H138,2)</f>
        <v>0</v>
      </c>
      <c r="J138" s="232"/>
      <c r="K138" s="231">
        <f>ROUND(E138*J138,2)</f>
        <v>0</v>
      </c>
      <c r="L138" s="231">
        <v>21</v>
      </c>
      <c r="M138" s="231">
        <f>G138*(1+L138/100)</f>
        <v>0</v>
      </c>
      <c r="N138" s="230">
        <v>0</v>
      </c>
      <c r="O138" s="230">
        <f>ROUND(E138*N138,2)</f>
        <v>0</v>
      </c>
      <c r="P138" s="230">
        <v>0</v>
      </c>
      <c r="Q138" s="230">
        <f>ROUND(E138*P138,2)</f>
        <v>0</v>
      </c>
      <c r="R138" s="231"/>
      <c r="S138" s="231" t="s">
        <v>259</v>
      </c>
      <c r="T138" s="231" t="s">
        <v>260</v>
      </c>
      <c r="U138" s="231">
        <v>0.28000000000000003</v>
      </c>
      <c r="V138" s="231">
        <f>ROUND(E138*U138,2)</f>
        <v>1.57</v>
      </c>
      <c r="W138" s="231"/>
      <c r="X138" s="231" t="s">
        <v>261</v>
      </c>
      <c r="Y138" s="231" t="s">
        <v>262</v>
      </c>
      <c r="Z138" s="210"/>
      <c r="AA138" s="210"/>
      <c r="AB138" s="210"/>
      <c r="AC138" s="210"/>
      <c r="AD138" s="210"/>
      <c r="AE138" s="210"/>
      <c r="AF138" s="210"/>
      <c r="AG138" s="210" t="s">
        <v>263</v>
      </c>
      <c r="AH138" s="210"/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2" x14ac:dyDescent="0.2">
      <c r="A139" s="227"/>
      <c r="B139" s="228"/>
      <c r="C139" s="258" t="s">
        <v>636</v>
      </c>
      <c r="D139" s="233"/>
      <c r="E139" s="234">
        <v>5.6</v>
      </c>
      <c r="F139" s="231"/>
      <c r="G139" s="231"/>
      <c r="H139" s="231"/>
      <c r="I139" s="231"/>
      <c r="J139" s="231"/>
      <c r="K139" s="231"/>
      <c r="L139" s="231"/>
      <c r="M139" s="231"/>
      <c r="N139" s="230"/>
      <c r="O139" s="230"/>
      <c r="P139" s="230"/>
      <c r="Q139" s="230"/>
      <c r="R139" s="231"/>
      <c r="S139" s="231"/>
      <c r="T139" s="231"/>
      <c r="U139" s="231"/>
      <c r="V139" s="231"/>
      <c r="W139" s="231"/>
      <c r="X139" s="231"/>
      <c r="Y139" s="231"/>
      <c r="Z139" s="210"/>
      <c r="AA139" s="210"/>
      <c r="AB139" s="210"/>
      <c r="AC139" s="210"/>
      <c r="AD139" s="210"/>
      <c r="AE139" s="210"/>
      <c r="AF139" s="210"/>
      <c r="AG139" s="210" t="s">
        <v>265</v>
      </c>
      <c r="AH139" s="210">
        <v>0</v>
      </c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ht="22.5" outlineLevel="1" x14ac:dyDescent="0.2">
      <c r="A140" s="250">
        <v>42</v>
      </c>
      <c r="B140" s="251" t="s">
        <v>637</v>
      </c>
      <c r="C140" s="259" t="s">
        <v>638</v>
      </c>
      <c r="D140" s="252" t="s">
        <v>345</v>
      </c>
      <c r="E140" s="253">
        <v>8</v>
      </c>
      <c r="F140" s="254"/>
      <c r="G140" s="255">
        <f>ROUND(E140*F140,2)</f>
        <v>0</v>
      </c>
      <c r="H140" s="232"/>
      <c r="I140" s="231">
        <f>ROUND(E140*H140,2)</f>
        <v>0</v>
      </c>
      <c r="J140" s="232"/>
      <c r="K140" s="231">
        <f>ROUND(E140*J140,2)</f>
        <v>0</v>
      </c>
      <c r="L140" s="231">
        <v>21</v>
      </c>
      <c r="M140" s="231">
        <f>G140*(1+L140/100)</f>
        <v>0</v>
      </c>
      <c r="N140" s="230">
        <v>8.2199999999999999E-3</v>
      </c>
      <c r="O140" s="230">
        <f>ROUND(E140*N140,2)</f>
        <v>7.0000000000000007E-2</v>
      </c>
      <c r="P140" s="230">
        <v>0</v>
      </c>
      <c r="Q140" s="230">
        <f>ROUND(E140*P140,2)</f>
        <v>0</v>
      </c>
      <c r="R140" s="231"/>
      <c r="S140" s="231" t="s">
        <v>259</v>
      </c>
      <c r="T140" s="231" t="s">
        <v>260</v>
      </c>
      <c r="U140" s="231">
        <v>1.49</v>
      </c>
      <c r="V140" s="231">
        <f>ROUND(E140*U140,2)</f>
        <v>11.92</v>
      </c>
      <c r="W140" s="231"/>
      <c r="X140" s="231" t="s">
        <v>261</v>
      </c>
      <c r="Y140" s="231" t="s">
        <v>262</v>
      </c>
      <c r="Z140" s="210"/>
      <c r="AA140" s="210"/>
      <c r="AB140" s="210"/>
      <c r="AC140" s="210"/>
      <c r="AD140" s="210"/>
      <c r="AE140" s="210"/>
      <c r="AF140" s="210"/>
      <c r="AG140" s="210" t="s">
        <v>263</v>
      </c>
      <c r="AH140" s="210"/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x14ac:dyDescent="0.2">
      <c r="A141" s="237" t="s">
        <v>254</v>
      </c>
      <c r="B141" s="238" t="s">
        <v>154</v>
      </c>
      <c r="C141" s="256" t="s">
        <v>155</v>
      </c>
      <c r="D141" s="239"/>
      <c r="E141" s="240"/>
      <c r="F141" s="241"/>
      <c r="G141" s="242">
        <f>SUMIF(AG142:AG148,"&lt;&gt;NOR",G142:G148)</f>
        <v>0</v>
      </c>
      <c r="H141" s="236"/>
      <c r="I141" s="236">
        <f>SUM(I142:I148)</f>
        <v>0</v>
      </c>
      <c r="J141" s="236"/>
      <c r="K141" s="236">
        <f>SUM(K142:K148)</f>
        <v>0</v>
      </c>
      <c r="L141" s="236"/>
      <c r="M141" s="236">
        <f>SUM(M142:M148)</f>
        <v>0</v>
      </c>
      <c r="N141" s="235"/>
      <c r="O141" s="235">
        <f>SUM(O142:O148)</f>
        <v>12.620000000000001</v>
      </c>
      <c r="P141" s="235"/>
      <c r="Q141" s="235">
        <f>SUM(Q142:Q148)</f>
        <v>0</v>
      </c>
      <c r="R141" s="236"/>
      <c r="S141" s="236"/>
      <c r="T141" s="236"/>
      <c r="U141" s="236"/>
      <c r="V141" s="236">
        <f>SUM(V142:V148)</f>
        <v>254.89</v>
      </c>
      <c r="W141" s="236"/>
      <c r="X141" s="236"/>
      <c r="Y141" s="236"/>
      <c r="AG141" t="s">
        <v>255</v>
      </c>
    </row>
    <row r="142" spans="1:60" outlineLevel="1" x14ac:dyDescent="0.2">
      <c r="A142" s="244">
        <v>43</v>
      </c>
      <c r="B142" s="245" t="s">
        <v>639</v>
      </c>
      <c r="C142" s="257" t="s">
        <v>640</v>
      </c>
      <c r="D142" s="246" t="s">
        <v>303</v>
      </c>
      <c r="E142" s="247">
        <v>564.29999999999995</v>
      </c>
      <c r="F142" s="248"/>
      <c r="G142" s="249">
        <f>ROUND(E142*F142,2)</f>
        <v>0</v>
      </c>
      <c r="H142" s="232"/>
      <c r="I142" s="231">
        <f>ROUND(E142*H142,2)</f>
        <v>0</v>
      </c>
      <c r="J142" s="232"/>
      <c r="K142" s="231">
        <f>ROUND(E142*J142,2)</f>
        <v>0</v>
      </c>
      <c r="L142" s="231">
        <v>21</v>
      </c>
      <c r="M142" s="231">
        <f>G142*(1+L142/100)</f>
        <v>0</v>
      </c>
      <c r="N142" s="230">
        <v>1.5740000000000001E-2</v>
      </c>
      <c r="O142" s="230">
        <f>ROUND(E142*N142,2)</f>
        <v>8.8800000000000008</v>
      </c>
      <c r="P142" s="230">
        <v>0</v>
      </c>
      <c r="Q142" s="230">
        <f>ROUND(E142*P142,2)</f>
        <v>0</v>
      </c>
      <c r="R142" s="231"/>
      <c r="S142" s="231" t="s">
        <v>259</v>
      </c>
      <c r="T142" s="231" t="s">
        <v>260</v>
      </c>
      <c r="U142" s="231">
        <v>0.33481</v>
      </c>
      <c r="V142" s="231">
        <f>ROUND(E142*U142,2)</f>
        <v>188.93</v>
      </c>
      <c r="W142" s="231"/>
      <c r="X142" s="231" t="s">
        <v>261</v>
      </c>
      <c r="Y142" s="231" t="s">
        <v>262</v>
      </c>
      <c r="Z142" s="210"/>
      <c r="AA142" s="210"/>
      <c r="AB142" s="210"/>
      <c r="AC142" s="210"/>
      <c r="AD142" s="210"/>
      <c r="AE142" s="210"/>
      <c r="AF142" s="210"/>
      <c r="AG142" s="210" t="s">
        <v>263</v>
      </c>
      <c r="AH142" s="210"/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2" x14ac:dyDescent="0.2">
      <c r="A143" s="227"/>
      <c r="B143" s="228"/>
      <c r="C143" s="258" t="s">
        <v>641</v>
      </c>
      <c r="D143" s="233"/>
      <c r="E143" s="234">
        <v>564.29999999999995</v>
      </c>
      <c r="F143" s="231"/>
      <c r="G143" s="231"/>
      <c r="H143" s="231"/>
      <c r="I143" s="231"/>
      <c r="J143" s="231"/>
      <c r="K143" s="231"/>
      <c r="L143" s="231"/>
      <c r="M143" s="231"/>
      <c r="N143" s="230"/>
      <c r="O143" s="230"/>
      <c r="P143" s="230"/>
      <c r="Q143" s="230"/>
      <c r="R143" s="231"/>
      <c r="S143" s="231"/>
      <c r="T143" s="231"/>
      <c r="U143" s="231"/>
      <c r="V143" s="231"/>
      <c r="W143" s="231"/>
      <c r="X143" s="231"/>
      <c r="Y143" s="231"/>
      <c r="Z143" s="210"/>
      <c r="AA143" s="210"/>
      <c r="AB143" s="210"/>
      <c r="AC143" s="210"/>
      <c r="AD143" s="210"/>
      <c r="AE143" s="210"/>
      <c r="AF143" s="210"/>
      <c r="AG143" s="210" t="s">
        <v>265</v>
      </c>
      <c r="AH143" s="210">
        <v>0</v>
      </c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1" x14ac:dyDescent="0.2">
      <c r="A144" s="244">
        <v>44</v>
      </c>
      <c r="B144" s="245" t="s">
        <v>642</v>
      </c>
      <c r="C144" s="257" t="s">
        <v>643</v>
      </c>
      <c r="D144" s="246" t="s">
        <v>303</v>
      </c>
      <c r="E144" s="247">
        <v>78.522499999999994</v>
      </c>
      <c r="F144" s="248"/>
      <c r="G144" s="249">
        <f>ROUND(E144*F144,2)</f>
        <v>0</v>
      </c>
      <c r="H144" s="232"/>
      <c r="I144" s="231">
        <f>ROUND(E144*H144,2)</f>
        <v>0</v>
      </c>
      <c r="J144" s="232"/>
      <c r="K144" s="231">
        <f>ROUND(E144*J144,2)</f>
        <v>0</v>
      </c>
      <c r="L144" s="231">
        <v>21</v>
      </c>
      <c r="M144" s="231">
        <f>G144*(1+L144/100)</f>
        <v>0</v>
      </c>
      <c r="N144" s="230">
        <v>4.7660000000000001E-2</v>
      </c>
      <c r="O144" s="230">
        <f>ROUND(E144*N144,2)</f>
        <v>3.74</v>
      </c>
      <c r="P144" s="230">
        <v>0</v>
      </c>
      <c r="Q144" s="230">
        <f>ROUND(E144*P144,2)</f>
        <v>0</v>
      </c>
      <c r="R144" s="231"/>
      <c r="S144" s="231" t="s">
        <v>259</v>
      </c>
      <c r="T144" s="231" t="s">
        <v>260</v>
      </c>
      <c r="U144" s="231">
        <v>0.84</v>
      </c>
      <c r="V144" s="231">
        <f>ROUND(E144*U144,2)</f>
        <v>65.959999999999994</v>
      </c>
      <c r="W144" s="231"/>
      <c r="X144" s="231" t="s">
        <v>261</v>
      </c>
      <c r="Y144" s="231" t="s">
        <v>262</v>
      </c>
      <c r="Z144" s="210"/>
      <c r="AA144" s="210"/>
      <c r="AB144" s="210"/>
      <c r="AC144" s="210"/>
      <c r="AD144" s="210"/>
      <c r="AE144" s="210"/>
      <c r="AF144" s="210"/>
      <c r="AG144" s="210" t="s">
        <v>263</v>
      </c>
      <c r="AH144" s="210"/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2" x14ac:dyDescent="0.2">
      <c r="A145" s="227"/>
      <c r="B145" s="228"/>
      <c r="C145" s="258" t="s">
        <v>644</v>
      </c>
      <c r="D145" s="233"/>
      <c r="E145" s="234">
        <v>34.424999999999997</v>
      </c>
      <c r="F145" s="231"/>
      <c r="G145" s="231"/>
      <c r="H145" s="231"/>
      <c r="I145" s="231"/>
      <c r="J145" s="231"/>
      <c r="K145" s="231"/>
      <c r="L145" s="231"/>
      <c r="M145" s="231"/>
      <c r="N145" s="230"/>
      <c r="O145" s="230"/>
      <c r="P145" s="230"/>
      <c r="Q145" s="230"/>
      <c r="R145" s="231"/>
      <c r="S145" s="231"/>
      <c r="T145" s="231"/>
      <c r="U145" s="231"/>
      <c r="V145" s="231"/>
      <c r="W145" s="231"/>
      <c r="X145" s="231"/>
      <c r="Y145" s="231"/>
      <c r="Z145" s="210"/>
      <c r="AA145" s="210"/>
      <c r="AB145" s="210"/>
      <c r="AC145" s="210"/>
      <c r="AD145" s="210"/>
      <c r="AE145" s="210"/>
      <c r="AF145" s="210"/>
      <c r="AG145" s="210" t="s">
        <v>265</v>
      </c>
      <c r="AH145" s="210">
        <v>0</v>
      </c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3" x14ac:dyDescent="0.2">
      <c r="A146" s="227"/>
      <c r="B146" s="228"/>
      <c r="C146" s="258" t="s">
        <v>645</v>
      </c>
      <c r="D146" s="233"/>
      <c r="E146" s="234"/>
      <c r="F146" s="231"/>
      <c r="G146" s="231"/>
      <c r="H146" s="231"/>
      <c r="I146" s="231"/>
      <c r="J146" s="231"/>
      <c r="K146" s="231"/>
      <c r="L146" s="231"/>
      <c r="M146" s="231"/>
      <c r="N146" s="230"/>
      <c r="O146" s="230"/>
      <c r="P146" s="230"/>
      <c r="Q146" s="230"/>
      <c r="R146" s="231"/>
      <c r="S146" s="231"/>
      <c r="T146" s="231"/>
      <c r="U146" s="231"/>
      <c r="V146" s="231"/>
      <c r="W146" s="231"/>
      <c r="X146" s="231"/>
      <c r="Y146" s="231"/>
      <c r="Z146" s="210"/>
      <c r="AA146" s="210"/>
      <c r="AB146" s="210"/>
      <c r="AC146" s="210"/>
      <c r="AD146" s="210"/>
      <c r="AE146" s="210"/>
      <c r="AF146" s="210"/>
      <c r="AG146" s="210" t="s">
        <v>265</v>
      </c>
      <c r="AH146" s="210">
        <v>0</v>
      </c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3" x14ac:dyDescent="0.2">
      <c r="A147" s="227"/>
      <c r="B147" s="228"/>
      <c r="C147" s="258" t="s">
        <v>646</v>
      </c>
      <c r="D147" s="233"/>
      <c r="E147" s="234">
        <v>41.377499999999998</v>
      </c>
      <c r="F147" s="231"/>
      <c r="G147" s="231"/>
      <c r="H147" s="231"/>
      <c r="I147" s="231"/>
      <c r="J147" s="231"/>
      <c r="K147" s="231"/>
      <c r="L147" s="231"/>
      <c r="M147" s="231"/>
      <c r="N147" s="230"/>
      <c r="O147" s="230"/>
      <c r="P147" s="230"/>
      <c r="Q147" s="230"/>
      <c r="R147" s="231"/>
      <c r="S147" s="231"/>
      <c r="T147" s="231"/>
      <c r="U147" s="231"/>
      <c r="V147" s="231"/>
      <c r="W147" s="231"/>
      <c r="X147" s="231"/>
      <c r="Y147" s="231"/>
      <c r="Z147" s="210"/>
      <c r="AA147" s="210"/>
      <c r="AB147" s="210"/>
      <c r="AC147" s="210"/>
      <c r="AD147" s="210"/>
      <c r="AE147" s="210"/>
      <c r="AF147" s="210"/>
      <c r="AG147" s="210" t="s">
        <v>265</v>
      </c>
      <c r="AH147" s="210">
        <v>0</v>
      </c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3" x14ac:dyDescent="0.2">
      <c r="A148" s="227"/>
      <c r="B148" s="228"/>
      <c r="C148" s="258" t="s">
        <v>647</v>
      </c>
      <c r="D148" s="233"/>
      <c r="E148" s="234">
        <v>2.72</v>
      </c>
      <c r="F148" s="231"/>
      <c r="G148" s="231"/>
      <c r="H148" s="231"/>
      <c r="I148" s="231"/>
      <c r="J148" s="231"/>
      <c r="K148" s="231"/>
      <c r="L148" s="231"/>
      <c r="M148" s="231"/>
      <c r="N148" s="230"/>
      <c r="O148" s="230"/>
      <c r="P148" s="230"/>
      <c r="Q148" s="230"/>
      <c r="R148" s="231"/>
      <c r="S148" s="231"/>
      <c r="T148" s="231"/>
      <c r="U148" s="231"/>
      <c r="V148" s="231"/>
      <c r="W148" s="231"/>
      <c r="X148" s="231"/>
      <c r="Y148" s="231"/>
      <c r="Z148" s="210"/>
      <c r="AA148" s="210"/>
      <c r="AB148" s="210"/>
      <c r="AC148" s="210"/>
      <c r="AD148" s="210"/>
      <c r="AE148" s="210"/>
      <c r="AF148" s="210"/>
      <c r="AG148" s="210" t="s">
        <v>265</v>
      </c>
      <c r="AH148" s="210">
        <v>0</v>
      </c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x14ac:dyDescent="0.2">
      <c r="A149" s="237" t="s">
        <v>254</v>
      </c>
      <c r="B149" s="238" t="s">
        <v>156</v>
      </c>
      <c r="C149" s="256" t="s">
        <v>157</v>
      </c>
      <c r="D149" s="239"/>
      <c r="E149" s="240"/>
      <c r="F149" s="241"/>
      <c r="G149" s="242">
        <f>SUMIF(AG150:AG161,"&lt;&gt;NOR",G150:G161)</f>
        <v>0</v>
      </c>
      <c r="H149" s="236"/>
      <c r="I149" s="236">
        <f>SUM(I150:I161)</f>
        <v>0</v>
      </c>
      <c r="J149" s="236"/>
      <c r="K149" s="236">
        <f>SUM(K150:K161)</f>
        <v>0</v>
      </c>
      <c r="L149" s="236"/>
      <c r="M149" s="236">
        <f>SUM(M150:M161)</f>
        <v>0</v>
      </c>
      <c r="N149" s="235"/>
      <c r="O149" s="235">
        <f>SUM(O150:O161)</f>
        <v>28.220000000000002</v>
      </c>
      <c r="P149" s="235"/>
      <c r="Q149" s="235">
        <f>SUM(Q150:Q161)</f>
        <v>0</v>
      </c>
      <c r="R149" s="236"/>
      <c r="S149" s="236"/>
      <c r="T149" s="236"/>
      <c r="U149" s="236"/>
      <c r="V149" s="236">
        <f>SUM(V150:V161)</f>
        <v>388.57</v>
      </c>
      <c r="W149" s="236"/>
      <c r="X149" s="236"/>
      <c r="Y149" s="236"/>
      <c r="AG149" t="s">
        <v>255</v>
      </c>
    </row>
    <row r="150" spans="1:60" outlineLevel="1" x14ac:dyDescent="0.2">
      <c r="A150" s="244">
        <v>45</v>
      </c>
      <c r="B150" s="245" t="s">
        <v>648</v>
      </c>
      <c r="C150" s="257" t="s">
        <v>649</v>
      </c>
      <c r="D150" s="246" t="s">
        <v>303</v>
      </c>
      <c r="E150" s="247">
        <v>4.96</v>
      </c>
      <c r="F150" s="248"/>
      <c r="G150" s="249">
        <f>ROUND(E150*F150,2)</f>
        <v>0</v>
      </c>
      <c r="H150" s="232"/>
      <c r="I150" s="231">
        <f>ROUND(E150*H150,2)</f>
        <v>0</v>
      </c>
      <c r="J150" s="232"/>
      <c r="K150" s="231">
        <f>ROUND(E150*J150,2)</f>
        <v>0</v>
      </c>
      <c r="L150" s="231">
        <v>21</v>
      </c>
      <c r="M150" s="231">
        <f>G150*(1+L150/100)</f>
        <v>0</v>
      </c>
      <c r="N150" s="230">
        <v>0.11799999999999999</v>
      </c>
      <c r="O150" s="230">
        <f>ROUND(E150*N150,2)</f>
        <v>0.59</v>
      </c>
      <c r="P150" s="230">
        <v>0</v>
      </c>
      <c r="Q150" s="230">
        <f>ROUND(E150*P150,2)</f>
        <v>0</v>
      </c>
      <c r="R150" s="231"/>
      <c r="S150" s="231" t="s">
        <v>324</v>
      </c>
      <c r="T150" s="231" t="s">
        <v>325</v>
      </c>
      <c r="U150" s="231">
        <v>0.443</v>
      </c>
      <c r="V150" s="231">
        <f>ROUND(E150*U150,2)</f>
        <v>2.2000000000000002</v>
      </c>
      <c r="W150" s="231"/>
      <c r="X150" s="231" t="s">
        <v>261</v>
      </c>
      <c r="Y150" s="231" t="s">
        <v>262</v>
      </c>
      <c r="Z150" s="210"/>
      <c r="AA150" s="210"/>
      <c r="AB150" s="210"/>
      <c r="AC150" s="210"/>
      <c r="AD150" s="210"/>
      <c r="AE150" s="210"/>
      <c r="AF150" s="210"/>
      <c r="AG150" s="210" t="s">
        <v>263</v>
      </c>
      <c r="AH150" s="210"/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2" x14ac:dyDescent="0.2">
      <c r="A151" s="227"/>
      <c r="B151" s="228"/>
      <c r="C151" s="258" t="s">
        <v>650</v>
      </c>
      <c r="D151" s="233"/>
      <c r="E151" s="234">
        <v>4.96</v>
      </c>
      <c r="F151" s="231"/>
      <c r="G151" s="231"/>
      <c r="H151" s="231"/>
      <c r="I151" s="231"/>
      <c r="J151" s="231"/>
      <c r="K151" s="231"/>
      <c r="L151" s="231"/>
      <c r="M151" s="231"/>
      <c r="N151" s="230"/>
      <c r="O151" s="230"/>
      <c r="P151" s="230"/>
      <c r="Q151" s="230"/>
      <c r="R151" s="231"/>
      <c r="S151" s="231"/>
      <c r="T151" s="231"/>
      <c r="U151" s="231"/>
      <c r="V151" s="231"/>
      <c r="W151" s="231"/>
      <c r="X151" s="231"/>
      <c r="Y151" s="231"/>
      <c r="Z151" s="210"/>
      <c r="AA151" s="210"/>
      <c r="AB151" s="210"/>
      <c r="AC151" s="210"/>
      <c r="AD151" s="210"/>
      <c r="AE151" s="210"/>
      <c r="AF151" s="210"/>
      <c r="AG151" s="210" t="s">
        <v>265</v>
      </c>
      <c r="AH151" s="210">
        <v>0</v>
      </c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1" x14ac:dyDescent="0.2">
      <c r="A152" s="244">
        <v>46</v>
      </c>
      <c r="B152" s="245" t="s">
        <v>651</v>
      </c>
      <c r="C152" s="257" t="s">
        <v>652</v>
      </c>
      <c r="D152" s="246" t="s">
        <v>303</v>
      </c>
      <c r="E152" s="247">
        <v>4.96</v>
      </c>
      <c r="F152" s="248"/>
      <c r="G152" s="249">
        <f>ROUND(E152*F152,2)</f>
        <v>0</v>
      </c>
      <c r="H152" s="232"/>
      <c r="I152" s="231">
        <f>ROUND(E152*H152,2)</f>
        <v>0</v>
      </c>
      <c r="J152" s="232"/>
      <c r="K152" s="231">
        <f>ROUND(E152*J152,2)</f>
        <v>0</v>
      </c>
      <c r="L152" s="231">
        <v>21</v>
      </c>
      <c r="M152" s="231">
        <f>G152*(1+L152/100)</f>
        <v>0</v>
      </c>
      <c r="N152" s="230">
        <v>3.0000000000000001E-5</v>
      </c>
      <c r="O152" s="230">
        <f>ROUND(E152*N152,2)</f>
        <v>0</v>
      </c>
      <c r="P152" s="230">
        <v>0</v>
      </c>
      <c r="Q152" s="230">
        <f>ROUND(E152*P152,2)</f>
        <v>0</v>
      </c>
      <c r="R152" s="231"/>
      <c r="S152" s="231" t="s">
        <v>259</v>
      </c>
      <c r="T152" s="231" t="s">
        <v>260</v>
      </c>
      <c r="U152" s="231">
        <v>7.0000000000000007E-2</v>
      </c>
      <c r="V152" s="231">
        <f>ROUND(E152*U152,2)</f>
        <v>0.35</v>
      </c>
      <c r="W152" s="231"/>
      <c r="X152" s="231" t="s">
        <v>261</v>
      </c>
      <c r="Y152" s="231" t="s">
        <v>262</v>
      </c>
      <c r="Z152" s="210"/>
      <c r="AA152" s="210"/>
      <c r="AB152" s="210"/>
      <c r="AC152" s="210"/>
      <c r="AD152" s="210"/>
      <c r="AE152" s="210"/>
      <c r="AF152" s="210"/>
      <c r="AG152" s="210" t="s">
        <v>263</v>
      </c>
      <c r="AH152" s="210"/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2" x14ac:dyDescent="0.2">
      <c r="A153" s="227"/>
      <c r="B153" s="228"/>
      <c r="C153" s="258" t="s">
        <v>650</v>
      </c>
      <c r="D153" s="233"/>
      <c r="E153" s="234">
        <v>4.96</v>
      </c>
      <c r="F153" s="231"/>
      <c r="G153" s="231"/>
      <c r="H153" s="231"/>
      <c r="I153" s="231"/>
      <c r="J153" s="231"/>
      <c r="K153" s="231"/>
      <c r="L153" s="231"/>
      <c r="M153" s="231"/>
      <c r="N153" s="230"/>
      <c r="O153" s="230"/>
      <c r="P153" s="230"/>
      <c r="Q153" s="230"/>
      <c r="R153" s="231"/>
      <c r="S153" s="231"/>
      <c r="T153" s="231"/>
      <c r="U153" s="231"/>
      <c r="V153" s="231"/>
      <c r="W153" s="231"/>
      <c r="X153" s="231"/>
      <c r="Y153" s="231"/>
      <c r="Z153" s="210"/>
      <c r="AA153" s="210"/>
      <c r="AB153" s="210"/>
      <c r="AC153" s="210"/>
      <c r="AD153" s="210"/>
      <c r="AE153" s="210"/>
      <c r="AF153" s="210"/>
      <c r="AG153" s="210" t="s">
        <v>265</v>
      </c>
      <c r="AH153" s="210">
        <v>0</v>
      </c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ht="22.5" outlineLevel="1" x14ac:dyDescent="0.2">
      <c r="A154" s="244">
        <v>47</v>
      </c>
      <c r="B154" s="245" t="s">
        <v>653</v>
      </c>
      <c r="C154" s="257" t="s">
        <v>654</v>
      </c>
      <c r="D154" s="246" t="s">
        <v>258</v>
      </c>
      <c r="E154" s="247">
        <v>82.239750000000001</v>
      </c>
      <c r="F154" s="248"/>
      <c r="G154" s="249">
        <f>ROUND(E154*F154,2)</f>
        <v>0</v>
      </c>
      <c r="H154" s="232"/>
      <c r="I154" s="231">
        <f>ROUND(E154*H154,2)</f>
        <v>0</v>
      </c>
      <c r="J154" s="232"/>
      <c r="K154" s="231">
        <f>ROUND(E154*J154,2)</f>
        <v>0</v>
      </c>
      <c r="L154" s="231">
        <v>21</v>
      </c>
      <c r="M154" s="231">
        <f>G154*(1+L154/100)</f>
        <v>0</v>
      </c>
      <c r="N154" s="230">
        <v>0.27562999999999999</v>
      </c>
      <c r="O154" s="230">
        <f>ROUND(E154*N154,2)</f>
        <v>22.67</v>
      </c>
      <c r="P154" s="230">
        <v>0</v>
      </c>
      <c r="Q154" s="230">
        <f>ROUND(E154*P154,2)</f>
        <v>0</v>
      </c>
      <c r="R154" s="231"/>
      <c r="S154" s="231" t="s">
        <v>324</v>
      </c>
      <c r="T154" s="231" t="s">
        <v>325</v>
      </c>
      <c r="U154" s="231">
        <v>3.74</v>
      </c>
      <c r="V154" s="231">
        <f>ROUND(E154*U154,2)</f>
        <v>307.58</v>
      </c>
      <c r="W154" s="231"/>
      <c r="X154" s="231" t="s">
        <v>261</v>
      </c>
      <c r="Y154" s="231" t="s">
        <v>262</v>
      </c>
      <c r="Z154" s="210"/>
      <c r="AA154" s="210"/>
      <c r="AB154" s="210"/>
      <c r="AC154" s="210"/>
      <c r="AD154" s="210"/>
      <c r="AE154" s="210"/>
      <c r="AF154" s="210"/>
      <c r="AG154" s="210" t="s">
        <v>263</v>
      </c>
      <c r="AH154" s="210"/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ht="33.75" outlineLevel="2" x14ac:dyDescent="0.2">
      <c r="A155" s="227"/>
      <c r="B155" s="228"/>
      <c r="C155" s="258" t="s">
        <v>655</v>
      </c>
      <c r="D155" s="233"/>
      <c r="E155" s="234">
        <v>20.54815</v>
      </c>
      <c r="F155" s="231"/>
      <c r="G155" s="231"/>
      <c r="H155" s="231"/>
      <c r="I155" s="231"/>
      <c r="J155" s="231"/>
      <c r="K155" s="231"/>
      <c r="L155" s="231"/>
      <c r="M155" s="231"/>
      <c r="N155" s="230"/>
      <c r="O155" s="230"/>
      <c r="P155" s="230"/>
      <c r="Q155" s="230"/>
      <c r="R155" s="231"/>
      <c r="S155" s="231"/>
      <c r="T155" s="231"/>
      <c r="U155" s="231"/>
      <c r="V155" s="231"/>
      <c r="W155" s="231"/>
      <c r="X155" s="231"/>
      <c r="Y155" s="231"/>
      <c r="Z155" s="210"/>
      <c r="AA155" s="210"/>
      <c r="AB155" s="210"/>
      <c r="AC155" s="210"/>
      <c r="AD155" s="210"/>
      <c r="AE155" s="210"/>
      <c r="AF155" s="210"/>
      <c r="AG155" s="210" t="s">
        <v>265</v>
      </c>
      <c r="AH155" s="210">
        <v>0</v>
      </c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3" x14ac:dyDescent="0.2">
      <c r="A156" s="227"/>
      <c r="B156" s="228"/>
      <c r="C156" s="258" t="s">
        <v>656</v>
      </c>
      <c r="D156" s="233"/>
      <c r="E156" s="234">
        <v>53.385599999999997</v>
      </c>
      <c r="F156" s="231"/>
      <c r="G156" s="231"/>
      <c r="H156" s="231"/>
      <c r="I156" s="231"/>
      <c r="J156" s="231"/>
      <c r="K156" s="231"/>
      <c r="L156" s="231"/>
      <c r="M156" s="231"/>
      <c r="N156" s="230"/>
      <c r="O156" s="230"/>
      <c r="P156" s="230"/>
      <c r="Q156" s="230"/>
      <c r="R156" s="231"/>
      <c r="S156" s="231"/>
      <c r="T156" s="231"/>
      <c r="U156" s="231"/>
      <c r="V156" s="231"/>
      <c r="W156" s="231"/>
      <c r="X156" s="231"/>
      <c r="Y156" s="231"/>
      <c r="Z156" s="210"/>
      <c r="AA156" s="210"/>
      <c r="AB156" s="210"/>
      <c r="AC156" s="210"/>
      <c r="AD156" s="210"/>
      <c r="AE156" s="210"/>
      <c r="AF156" s="210"/>
      <c r="AG156" s="210" t="s">
        <v>265</v>
      </c>
      <c r="AH156" s="210">
        <v>0</v>
      </c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outlineLevel="3" x14ac:dyDescent="0.2">
      <c r="A157" s="227"/>
      <c r="B157" s="228"/>
      <c r="C157" s="258" t="s">
        <v>657</v>
      </c>
      <c r="D157" s="233"/>
      <c r="E157" s="234">
        <v>8.3059999999999992</v>
      </c>
      <c r="F157" s="231"/>
      <c r="G157" s="231"/>
      <c r="H157" s="231"/>
      <c r="I157" s="231"/>
      <c r="J157" s="231"/>
      <c r="K157" s="231"/>
      <c r="L157" s="231"/>
      <c r="M157" s="231"/>
      <c r="N157" s="230"/>
      <c r="O157" s="230"/>
      <c r="P157" s="230"/>
      <c r="Q157" s="230"/>
      <c r="R157" s="231"/>
      <c r="S157" s="231"/>
      <c r="T157" s="231"/>
      <c r="U157" s="231"/>
      <c r="V157" s="231"/>
      <c r="W157" s="231"/>
      <c r="X157" s="231"/>
      <c r="Y157" s="231"/>
      <c r="Z157" s="210"/>
      <c r="AA157" s="210"/>
      <c r="AB157" s="210"/>
      <c r="AC157" s="210"/>
      <c r="AD157" s="210"/>
      <c r="AE157" s="210"/>
      <c r="AF157" s="210"/>
      <c r="AG157" s="210" t="s">
        <v>265</v>
      </c>
      <c r="AH157" s="210">
        <v>0</v>
      </c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1" x14ac:dyDescent="0.2">
      <c r="A158" s="244">
        <v>48</v>
      </c>
      <c r="B158" s="245" t="s">
        <v>658</v>
      </c>
      <c r="C158" s="257" t="s">
        <v>659</v>
      </c>
      <c r="D158" s="246" t="s">
        <v>303</v>
      </c>
      <c r="E158" s="247">
        <v>278.14999999999998</v>
      </c>
      <c r="F158" s="248"/>
      <c r="G158" s="249">
        <f>ROUND(E158*F158,2)</f>
        <v>0</v>
      </c>
      <c r="H158" s="232"/>
      <c r="I158" s="231">
        <f>ROUND(E158*H158,2)</f>
        <v>0</v>
      </c>
      <c r="J158" s="232"/>
      <c r="K158" s="231">
        <f>ROUND(E158*J158,2)</f>
        <v>0</v>
      </c>
      <c r="L158" s="231">
        <v>21</v>
      </c>
      <c r="M158" s="231">
        <f>G158*(1+L158/100)</f>
        <v>0</v>
      </c>
      <c r="N158" s="230">
        <v>1.7850000000000001E-2</v>
      </c>
      <c r="O158" s="230">
        <f>ROUND(E158*N158,2)</f>
        <v>4.96</v>
      </c>
      <c r="P158" s="230">
        <v>0</v>
      </c>
      <c r="Q158" s="230">
        <f>ROUND(E158*P158,2)</f>
        <v>0</v>
      </c>
      <c r="R158" s="231"/>
      <c r="S158" s="231" t="s">
        <v>259</v>
      </c>
      <c r="T158" s="231" t="s">
        <v>260</v>
      </c>
      <c r="U158" s="231">
        <v>0.28199999999999997</v>
      </c>
      <c r="V158" s="231">
        <f>ROUND(E158*U158,2)</f>
        <v>78.44</v>
      </c>
      <c r="W158" s="231"/>
      <c r="X158" s="231" t="s">
        <v>261</v>
      </c>
      <c r="Y158" s="231" t="s">
        <v>262</v>
      </c>
      <c r="Z158" s="210"/>
      <c r="AA158" s="210"/>
      <c r="AB158" s="210"/>
      <c r="AC158" s="210"/>
      <c r="AD158" s="210"/>
      <c r="AE158" s="210"/>
      <c r="AF158" s="210"/>
      <c r="AG158" s="210" t="s">
        <v>263</v>
      </c>
      <c r="AH158" s="210"/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ht="33.75" outlineLevel="2" x14ac:dyDescent="0.2">
      <c r="A159" s="227"/>
      <c r="B159" s="228"/>
      <c r="C159" s="258" t="s">
        <v>660</v>
      </c>
      <c r="D159" s="233"/>
      <c r="E159" s="234">
        <v>83.87</v>
      </c>
      <c r="F159" s="231"/>
      <c r="G159" s="231"/>
      <c r="H159" s="231"/>
      <c r="I159" s="231"/>
      <c r="J159" s="231"/>
      <c r="K159" s="231"/>
      <c r="L159" s="231"/>
      <c r="M159" s="231"/>
      <c r="N159" s="230"/>
      <c r="O159" s="230"/>
      <c r="P159" s="230"/>
      <c r="Q159" s="230"/>
      <c r="R159" s="231"/>
      <c r="S159" s="231"/>
      <c r="T159" s="231"/>
      <c r="U159" s="231"/>
      <c r="V159" s="231"/>
      <c r="W159" s="231"/>
      <c r="X159" s="231"/>
      <c r="Y159" s="231"/>
      <c r="Z159" s="210"/>
      <c r="AA159" s="210"/>
      <c r="AB159" s="210"/>
      <c r="AC159" s="210"/>
      <c r="AD159" s="210"/>
      <c r="AE159" s="210"/>
      <c r="AF159" s="210"/>
      <c r="AG159" s="210" t="s">
        <v>265</v>
      </c>
      <c r="AH159" s="210">
        <v>0</v>
      </c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3" x14ac:dyDescent="0.2">
      <c r="A160" s="227"/>
      <c r="B160" s="228"/>
      <c r="C160" s="258" t="s">
        <v>661</v>
      </c>
      <c r="D160" s="233"/>
      <c r="E160" s="234">
        <v>111.22</v>
      </c>
      <c r="F160" s="231"/>
      <c r="G160" s="231"/>
      <c r="H160" s="231"/>
      <c r="I160" s="231"/>
      <c r="J160" s="231"/>
      <c r="K160" s="231"/>
      <c r="L160" s="231"/>
      <c r="M160" s="231"/>
      <c r="N160" s="230"/>
      <c r="O160" s="230"/>
      <c r="P160" s="230"/>
      <c r="Q160" s="230"/>
      <c r="R160" s="231"/>
      <c r="S160" s="231"/>
      <c r="T160" s="231"/>
      <c r="U160" s="231"/>
      <c r="V160" s="231"/>
      <c r="W160" s="231"/>
      <c r="X160" s="231"/>
      <c r="Y160" s="231"/>
      <c r="Z160" s="210"/>
      <c r="AA160" s="210"/>
      <c r="AB160" s="210"/>
      <c r="AC160" s="210"/>
      <c r="AD160" s="210"/>
      <c r="AE160" s="210"/>
      <c r="AF160" s="210"/>
      <c r="AG160" s="210" t="s">
        <v>265</v>
      </c>
      <c r="AH160" s="210">
        <v>0</v>
      </c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3" x14ac:dyDescent="0.2">
      <c r="A161" s="227"/>
      <c r="B161" s="228"/>
      <c r="C161" s="258" t="s">
        <v>662</v>
      </c>
      <c r="D161" s="233"/>
      <c r="E161" s="234">
        <v>83.06</v>
      </c>
      <c r="F161" s="231"/>
      <c r="G161" s="231"/>
      <c r="H161" s="231"/>
      <c r="I161" s="231"/>
      <c r="J161" s="231"/>
      <c r="K161" s="231"/>
      <c r="L161" s="231"/>
      <c r="M161" s="231"/>
      <c r="N161" s="230"/>
      <c r="O161" s="230"/>
      <c r="P161" s="230"/>
      <c r="Q161" s="230"/>
      <c r="R161" s="231"/>
      <c r="S161" s="231"/>
      <c r="T161" s="231"/>
      <c r="U161" s="231"/>
      <c r="V161" s="231"/>
      <c r="W161" s="231"/>
      <c r="X161" s="231"/>
      <c r="Y161" s="231"/>
      <c r="Z161" s="210"/>
      <c r="AA161" s="210"/>
      <c r="AB161" s="210"/>
      <c r="AC161" s="210"/>
      <c r="AD161" s="210"/>
      <c r="AE161" s="210"/>
      <c r="AF161" s="210"/>
      <c r="AG161" s="210" t="s">
        <v>265</v>
      </c>
      <c r="AH161" s="210">
        <v>0</v>
      </c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x14ac:dyDescent="0.2">
      <c r="A162" s="237" t="s">
        <v>254</v>
      </c>
      <c r="B162" s="238" t="s">
        <v>158</v>
      </c>
      <c r="C162" s="256" t="s">
        <v>159</v>
      </c>
      <c r="D162" s="239"/>
      <c r="E162" s="240"/>
      <c r="F162" s="241"/>
      <c r="G162" s="242">
        <f>SUMIF(AG163:AG171,"&lt;&gt;NOR",G163:G171)</f>
        <v>0</v>
      </c>
      <c r="H162" s="236"/>
      <c r="I162" s="236">
        <f>SUM(I163:I171)</f>
        <v>0</v>
      </c>
      <c r="J162" s="236"/>
      <c r="K162" s="236">
        <f>SUM(K163:K171)</f>
        <v>0</v>
      </c>
      <c r="L162" s="236"/>
      <c r="M162" s="236">
        <f>SUM(M163:M171)</f>
        <v>0</v>
      </c>
      <c r="N162" s="235"/>
      <c r="O162" s="235">
        <f>SUM(O163:O171)</f>
        <v>8.81</v>
      </c>
      <c r="P162" s="235"/>
      <c r="Q162" s="235">
        <f>SUM(Q163:Q171)</f>
        <v>0</v>
      </c>
      <c r="R162" s="236"/>
      <c r="S162" s="236"/>
      <c r="T162" s="236"/>
      <c r="U162" s="236"/>
      <c r="V162" s="236">
        <f>SUM(V163:V171)</f>
        <v>116.37</v>
      </c>
      <c r="W162" s="236"/>
      <c r="X162" s="236"/>
      <c r="Y162" s="236"/>
      <c r="AG162" t="s">
        <v>255</v>
      </c>
    </row>
    <row r="163" spans="1:60" outlineLevel="1" x14ac:dyDescent="0.2">
      <c r="A163" s="244">
        <v>49</v>
      </c>
      <c r="B163" s="245" t="s">
        <v>663</v>
      </c>
      <c r="C163" s="257" t="s">
        <v>664</v>
      </c>
      <c r="D163" s="246" t="s">
        <v>303</v>
      </c>
      <c r="E163" s="247">
        <v>278.14999999999998</v>
      </c>
      <c r="F163" s="248"/>
      <c r="G163" s="249">
        <f>ROUND(E163*F163,2)</f>
        <v>0</v>
      </c>
      <c r="H163" s="232"/>
      <c r="I163" s="231">
        <f>ROUND(E163*H163,2)</f>
        <v>0</v>
      </c>
      <c r="J163" s="232"/>
      <c r="K163" s="231">
        <f>ROUND(E163*J163,2)</f>
        <v>0</v>
      </c>
      <c r="L163" s="231">
        <v>21</v>
      </c>
      <c r="M163" s="231">
        <f>G163*(1+L163/100)</f>
        <v>0</v>
      </c>
      <c r="N163" s="230">
        <v>3.1620000000000002E-2</v>
      </c>
      <c r="O163" s="230">
        <f>ROUND(E163*N163,2)</f>
        <v>8.8000000000000007</v>
      </c>
      <c r="P163" s="230">
        <v>0</v>
      </c>
      <c r="Q163" s="230">
        <f>ROUND(E163*P163,2)</f>
        <v>0</v>
      </c>
      <c r="R163" s="231"/>
      <c r="S163" s="231" t="s">
        <v>259</v>
      </c>
      <c r="T163" s="231" t="s">
        <v>260</v>
      </c>
      <c r="U163" s="231">
        <v>0.3</v>
      </c>
      <c r="V163" s="231">
        <f>ROUND(E163*U163,2)</f>
        <v>83.45</v>
      </c>
      <c r="W163" s="231"/>
      <c r="X163" s="231" t="s">
        <v>261</v>
      </c>
      <c r="Y163" s="231" t="s">
        <v>262</v>
      </c>
      <c r="Z163" s="210"/>
      <c r="AA163" s="210"/>
      <c r="AB163" s="210"/>
      <c r="AC163" s="210"/>
      <c r="AD163" s="210"/>
      <c r="AE163" s="210"/>
      <c r="AF163" s="210"/>
      <c r="AG163" s="210" t="s">
        <v>263</v>
      </c>
      <c r="AH163" s="210"/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ht="33.75" outlineLevel="2" x14ac:dyDescent="0.2">
      <c r="A164" s="227"/>
      <c r="B164" s="228"/>
      <c r="C164" s="258" t="s">
        <v>660</v>
      </c>
      <c r="D164" s="233"/>
      <c r="E164" s="234">
        <v>83.87</v>
      </c>
      <c r="F164" s="231"/>
      <c r="G164" s="231"/>
      <c r="H164" s="231"/>
      <c r="I164" s="231"/>
      <c r="J164" s="231"/>
      <c r="K164" s="231"/>
      <c r="L164" s="231"/>
      <c r="M164" s="231"/>
      <c r="N164" s="230"/>
      <c r="O164" s="230"/>
      <c r="P164" s="230"/>
      <c r="Q164" s="230"/>
      <c r="R164" s="231"/>
      <c r="S164" s="231"/>
      <c r="T164" s="231"/>
      <c r="U164" s="231"/>
      <c r="V164" s="231"/>
      <c r="W164" s="231"/>
      <c r="X164" s="231"/>
      <c r="Y164" s="231"/>
      <c r="Z164" s="210"/>
      <c r="AA164" s="210"/>
      <c r="AB164" s="210"/>
      <c r="AC164" s="210"/>
      <c r="AD164" s="210"/>
      <c r="AE164" s="210"/>
      <c r="AF164" s="210"/>
      <c r="AG164" s="210" t="s">
        <v>265</v>
      </c>
      <c r="AH164" s="210">
        <v>0</v>
      </c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3" x14ac:dyDescent="0.2">
      <c r="A165" s="227"/>
      <c r="B165" s="228"/>
      <c r="C165" s="258" t="s">
        <v>661</v>
      </c>
      <c r="D165" s="233"/>
      <c r="E165" s="234">
        <v>111.22</v>
      </c>
      <c r="F165" s="231"/>
      <c r="G165" s="231"/>
      <c r="H165" s="231"/>
      <c r="I165" s="231"/>
      <c r="J165" s="231"/>
      <c r="K165" s="231"/>
      <c r="L165" s="231"/>
      <c r="M165" s="231"/>
      <c r="N165" s="230"/>
      <c r="O165" s="230"/>
      <c r="P165" s="230"/>
      <c r="Q165" s="230"/>
      <c r="R165" s="231"/>
      <c r="S165" s="231"/>
      <c r="T165" s="231"/>
      <c r="U165" s="231"/>
      <c r="V165" s="231"/>
      <c r="W165" s="231"/>
      <c r="X165" s="231"/>
      <c r="Y165" s="231"/>
      <c r="Z165" s="210"/>
      <c r="AA165" s="210"/>
      <c r="AB165" s="210"/>
      <c r="AC165" s="210"/>
      <c r="AD165" s="210"/>
      <c r="AE165" s="210"/>
      <c r="AF165" s="210"/>
      <c r="AG165" s="210" t="s">
        <v>265</v>
      </c>
      <c r="AH165" s="210">
        <v>0</v>
      </c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3" x14ac:dyDescent="0.2">
      <c r="A166" s="227"/>
      <c r="B166" s="228"/>
      <c r="C166" s="258" t="s">
        <v>662</v>
      </c>
      <c r="D166" s="233"/>
      <c r="E166" s="234">
        <v>83.06</v>
      </c>
      <c r="F166" s="231"/>
      <c r="G166" s="231"/>
      <c r="H166" s="231"/>
      <c r="I166" s="231"/>
      <c r="J166" s="231"/>
      <c r="K166" s="231"/>
      <c r="L166" s="231"/>
      <c r="M166" s="231"/>
      <c r="N166" s="230"/>
      <c r="O166" s="230"/>
      <c r="P166" s="230"/>
      <c r="Q166" s="230"/>
      <c r="R166" s="231"/>
      <c r="S166" s="231"/>
      <c r="T166" s="231"/>
      <c r="U166" s="231"/>
      <c r="V166" s="231"/>
      <c r="W166" s="231"/>
      <c r="X166" s="231"/>
      <c r="Y166" s="231"/>
      <c r="Z166" s="210"/>
      <c r="AA166" s="210"/>
      <c r="AB166" s="210"/>
      <c r="AC166" s="210"/>
      <c r="AD166" s="210"/>
      <c r="AE166" s="210"/>
      <c r="AF166" s="210"/>
      <c r="AG166" s="210" t="s">
        <v>265</v>
      </c>
      <c r="AH166" s="210">
        <v>0</v>
      </c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1" x14ac:dyDescent="0.2">
      <c r="A167" s="244">
        <v>50</v>
      </c>
      <c r="B167" s="245" t="s">
        <v>651</v>
      </c>
      <c r="C167" s="257" t="s">
        <v>652</v>
      </c>
      <c r="D167" s="246" t="s">
        <v>303</v>
      </c>
      <c r="E167" s="247">
        <v>278.14999999999998</v>
      </c>
      <c r="F167" s="248"/>
      <c r="G167" s="249">
        <f>ROUND(E167*F167,2)</f>
        <v>0</v>
      </c>
      <c r="H167" s="232"/>
      <c r="I167" s="231">
        <f>ROUND(E167*H167,2)</f>
        <v>0</v>
      </c>
      <c r="J167" s="232"/>
      <c r="K167" s="231">
        <f>ROUND(E167*J167,2)</f>
        <v>0</v>
      </c>
      <c r="L167" s="231">
        <v>21</v>
      </c>
      <c r="M167" s="231">
        <f>G167*(1+L167/100)</f>
        <v>0</v>
      </c>
      <c r="N167" s="230">
        <v>3.0000000000000001E-5</v>
      </c>
      <c r="O167" s="230">
        <f>ROUND(E167*N167,2)</f>
        <v>0.01</v>
      </c>
      <c r="P167" s="230">
        <v>0</v>
      </c>
      <c r="Q167" s="230">
        <f>ROUND(E167*P167,2)</f>
        <v>0</v>
      </c>
      <c r="R167" s="231"/>
      <c r="S167" s="231" t="s">
        <v>259</v>
      </c>
      <c r="T167" s="231" t="s">
        <v>260</v>
      </c>
      <c r="U167" s="231">
        <v>7.0000000000000007E-2</v>
      </c>
      <c r="V167" s="231">
        <f>ROUND(E167*U167,2)</f>
        <v>19.47</v>
      </c>
      <c r="W167" s="231"/>
      <c r="X167" s="231" t="s">
        <v>261</v>
      </c>
      <c r="Y167" s="231" t="s">
        <v>262</v>
      </c>
      <c r="Z167" s="210"/>
      <c r="AA167" s="210"/>
      <c r="AB167" s="210"/>
      <c r="AC167" s="210"/>
      <c r="AD167" s="210"/>
      <c r="AE167" s="210"/>
      <c r="AF167" s="210"/>
      <c r="AG167" s="210" t="s">
        <v>263</v>
      </c>
      <c r="AH167" s="210"/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ht="33.75" outlineLevel="2" x14ac:dyDescent="0.2">
      <c r="A168" s="227"/>
      <c r="B168" s="228"/>
      <c r="C168" s="258" t="s">
        <v>660</v>
      </c>
      <c r="D168" s="233"/>
      <c r="E168" s="234">
        <v>83.87</v>
      </c>
      <c r="F168" s="231"/>
      <c r="G168" s="231"/>
      <c r="H168" s="231"/>
      <c r="I168" s="231"/>
      <c r="J168" s="231"/>
      <c r="K168" s="231"/>
      <c r="L168" s="231"/>
      <c r="M168" s="231"/>
      <c r="N168" s="230"/>
      <c r="O168" s="230"/>
      <c r="P168" s="230"/>
      <c r="Q168" s="230"/>
      <c r="R168" s="231"/>
      <c r="S168" s="231"/>
      <c r="T168" s="231"/>
      <c r="U168" s="231"/>
      <c r="V168" s="231"/>
      <c r="W168" s="231"/>
      <c r="X168" s="231"/>
      <c r="Y168" s="231"/>
      <c r="Z168" s="210"/>
      <c r="AA168" s="210"/>
      <c r="AB168" s="210"/>
      <c r="AC168" s="210"/>
      <c r="AD168" s="210"/>
      <c r="AE168" s="210"/>
      <c r="AF168" s="210"/>
      <c r="AG168" s="210" t="s">
        <v>265</v>
      </c>
      <c r="AH168" s="210">
        <v>0</v>
      </c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3" x14ac:dyDescent="0.2">
      <c r="A169" s="227"/>
      <c r="B169" s="228"/>
      <c r="C169" s="258" t="s">
        <v>661</v>
      </c>
      <c r="D169" s="233"/>
      <c r="E169" s="234">
        <v>111.22</v>
      </c>
      <c r="F169" s="231"/>
      <c r="G169" s="231"/>
      <c r="H169" s="231"/>
      <c r="I169" s="231"/>
      <c r="J169" s="231"/>
      <c r="K169" s="231"/>
      <c r="L169" s="231"/>
      <c r="M169" s="231"/>
      <c r="N169" s="230"/>
      <c r="O169" s="230"/>
      <c r="P169" s="230"/>
      <c r="Q169" s="230"/>
      <c r="R169" s="231"/>
      <c r="S169" s="231"/>
      <c r="T169" s="231"/>
      <c r="U169" s="231"/>
      <c r="V169" s="231"/>
      <c r="W169" s="231"/>
      <c r="X169" s="231"/>
      <c r="Y169" s="231"/>
      <c r="Z169" s="210"/>
      <c r="AA169" s="210"/>
      <c r="AB169" s="210"/>
      <c r="AC169" s="210"/>
      <c r="AD169" s="210"/>
      <c r="AE169" s="210"/>
      <c r="AF169" s="210"/>
      <c r="AG169" s="210" t="s">
        <v>265</v>
      </c>
      <c r="AH169" s="210">
        <v>0</v>
      </c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3" x14ac:dyDescent="0.2">
      <c r="A170" s="227"/>
      <c r="B170" s="228"/>
      <c r="C170" s="258" t="s">
        <v>662</v>
      </c>
      <c r="D170" s="233"/>
      <c r="E170" s="234">
        <v>83.06</v>
      </c>
      <c r="F170" s="231"/>
      <c r="G170" s="231"/>
      <c r="H170" s="231"/>
      <c r="I170" s="231"/>
      <c r="J170" s="231"/>
      <c r="K170" s="231"/>
      <c r="L170" s="231"/>
      <c r="M170" s="231"/>
      <c r="N170" s="230"/>
      <c r="O170" s="230"/>
      <c r="P170" s="230"/>
      <c r="Q170" s="230"/>
      <c r="R170" s="231"/>
      <c r="S170" s="231"/>
      <c r="T170" s="231"/>
      <c r="U170" s="231"/>
      <c r="V170" s="231"/>
      <c r="W170" s="231"/>
      <c r="X170" s="231"/>
      <c r="Y170" s="231"/>
      <c r="Z170" s="210"/>
      <c r="AA170" s="210"/>
      <c r="AB170" s="210"/>
      <c r="AC170" s="210"/>
      <c r="AD170" s="210"/>
      <c r="AE170" s="210"/>
      <c r="AF170" s="210"/>
      <c r="AG170" s="210" t="s">
        <v>265</v>
      </c>
      <c r="AH170" s="210">
        <v>0</v>
      </c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ht="22.5" outlineLevel="1" x14ac:dyDescent="0.2">
      <c r="A171" s="250">
        <v>51</v>
      </c>
      <c r="B171" s="251" t="s">
        <v>665</v>
      </c>
      <c r="C171" s="259" t="s">
        <v>666</v>
      </c>
      <c r="D171" s="252" t="s">
        <v>334</v>
      </c>
      <c r="E171" s="253">
        <v>269</v>
      </c>
      <c r="F171" s="254"/>
      <c r="G171" s="255">
        <f>ROUND(E171*F171,2)</f>
        <v>0</v>
      </c>
      <c r="H171" s="232"/>
      <c r="I171" s="231">
        <f>ROUND(E171*H171,2)</f>
        <v>0</v>
      </c>
      <c r="J171" s="232"/>
      <c r="K171" s="231">
        <f>ROUND(E171*J171,2)</f>
        <v>0</v>
      </c>
      <c r="L171" s="231">
        <v>21</v>
      </c>
      <c r="M171" s="231">
        <f>G171*(1+L171/100)</f>
        <v>0</v>
      </c>
      <c r="N171" s="230">
        <v>0</v>
      </c>
      <c r="O171" s="230">
        <f>ROUND(E171*N171,2)</f>
        <v>0</v>
      </c>
      <c r="P171" s="230">
        <v>0</v>
      </c>
      <c r="Q171" s="230">
        <f>ROUND(E171*P171,2)</f>
        <v>0</v>
      </c>
      <c r="R171" s="231"/>
      <c r="S171" s="231" t="s">
        <v>259</v>
      </c>
      <c r="T171" s="231" t="s">
        <v>260</v>
      </c>
      <c r="U171" s="231">
        <v>0.05</v>
      </c>
      <c r="V171" s="231">
        <f>ROUND(E171*U171,2)</f>
        <v>13.45</v>
      </c>
      <c r="W171" s="231"/>
      <c r="X171" s="231" t="s">
        <v>261</v>
      </c>
      <c r="Y171" s="231" t="s">
        <v>262</v>
      </c>
      <c r="Z171" s="210"/>
      <c r="AA171" s="210"/>
      <c r="AB171" s="210"/>
      <c r="AC171" s="210"/>
      <c r="AD171" s="210"/>
      <c r="AE171" s="210"/>
      <c r="AF171" s="210"/>
      <c r="AG171" s="210" t="s">
        <v>263</v>
      </c>
      <c r="AH171" s="210"/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x14ac:dyDescent="0.2">
      <c r="A172" s="237" t="s">
        <v>254</v>
      </c>
      <c r="B172" s="238" t="s">
        <v>160</v>
      </c>
      <c r="C172" s="256" t="s">
        <v>161</v>
      </c>
      <c r="D172" s="239"/>
      <c r="E172" s="240"/>
      <c r="F172" s="241"/>
      <c r="G172" s="242">
        <f>SUMIF(AG173:AG176,"&lt;&gt;NOR",G173:G176)</f>
        <v>0</v>
      </c>
      <c r="H172" s="236"/>
      <c r="I172" s="236">
        <f>SUM(I173:I176)</f>
        <v>0</v>
      </c>
      <c r="J172" s="236"/>
      <c r="K172" s="236">
        <f>SUM(K173:K176)</f>
        <v>0</v>
      </c>
      <c r="L172" s="236"/>
      <c r="M172" s="236">
        <f>SUM(M173:M176)</f>
        <v>0</v>
      </c>
      <c r="N172" s="235"/>
      <c r="O172" s="235">
        <f>SUM(O173:O176)</f>
        <v>0.08</v>
      </c>
      <c r="P172" s="235"/>
      <c r="Q172" s="235">
        <f>SUM(Q173:Q176)</f>
        <v>0</v>
      </c>
      <c r="R172" s="236"/>
      <c r="S172" s="236"/>
      <c r="T172" s="236"/>
      <c r="U172" s="236"/>
      <c r="V172" s="236">
        <f>SUM(V173:V176)</f>
        <v>1.5</v>
      </c>
      <c r="W172" s="236"/>
      <c r="X172" s="236"/>
      <c r="Y172" s="236"/>
      <c r="AG172" t="s">
        <v>255</v>
      </c>
    </row>
    <row r="173" spans="1:60" outlineLevel="1" x14ac:dyDescent="0.2">
      <c r="A173" s="244">
        <v>52</v>
      </c>
      <c r="B173" s="245" t="s">
        <v>667</v>
      </c>
      <c r="C173" s="257" t="s">
        <v>668</v>
      </c>
      <c r="D173" s="246" t="s">
        <v>345</v>
      </c>
      <c r="E173" s="247">
        <v>1</v>
      </c>
      <c r="F173" s="248"/>
      <c r="G173" s="249">
        <f>ROUND(E173*F173,2)</f>
        <v>0</v>
      </c>
      <c r="H173" s="232"/>
      <c r="I173" s="231">
        <f>ROUND(E173*H173,2)</f>
        <v>0</v>
      </c>
      <c r="J173" s="232"/>
      <c r="K173" s="231">
        <f>ROUND(E173*J173,2)</f>
        <v>0</v>
      </c>
      <c r="L173" s="231">
        <v>21</v>
      </c>
      <c r="M173" s="231">
        <f>G173*(1+L173/100)</f>
        <v>0</v>
      </c>
      <c r="N173" s="230">
        <v>3.4250000000000003E-2</v>
      </c>
      <c r="O173" s="230">
        <f>ROUND(E173*N173,2)</f>
        <v>0.03</v>
      </c>
      <c r="P173" s="230">
        <v>0</v>
      </c>
      <c r="Q173" s="230">
        <f>ROUND(E173*P173,2)</f>
        <v>0</v>
      </c>
      <c r="R173" s="231"/>
      <c r="S173" s="231" t="s">
        <v>259</v>
      </c>
      <c r="T173" s="231" t="s">
        <v>260</v>
      </c>
      <c r="U173" s="231">
        <v>1.5</v>
      </c>
      <c r="V173" s="231">
        <f>ROUND(E173*U173,2)</f>
        <v>1.5</v>
      </c>
      <c r="W173" s="231"/>
      <c r="X173" s="231" t="s">
        <v>261</v>
      </c>
      <c r="Y173" s="231" t="s">
        <v>262</v>
      </c>
      <c r="Z173" s="210"/>
      <c r="AA173" s="210"/>
      <c r="AB173" s="210"/>
      <c r="AC173" s="210"/>
      <c r="AD173" s="210"/>
      <c r="AE173" s="210"/>
      <c r="AF173" s="210"/>
      <c r="AG173" s="210" t="s">
        <v>263</v>
      </c>
      <c r="AH173" s="210"/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2" x14ac:dyDescent="0.2">
      <c r="A174" s="227"/>
      <c r="B174" s="228"/>
      <c r="C174" s="258" t="s">
        <v>669</v>
      </c>
      <c r="D174" s="233"/>
      <c r="E174" s="234">
        <v>1</v>
      </c>
      <c r="F174" s="231"/>
      <c r="G174" s="231"/>
      <c r="H174" s="231"/>
      <c r="I174" s="231"/>
      <c r="J174" s="231"/>
      <c r="K174" s="231"/>
      <c r="L174" s="231"/>
      <c r="M174" s="231"/>
      <c r="N174" s="230"/>
      <c r="O174" s="230"/>
      <c r="P174" s="230"/>
      <c r="Q174" s="230"/>
      <c r="R174" s="231"/>
      <c r="S174" s="231"/>
      <c r="T174" s="231"/>
      <c r="U174" s="231"/>
      <c r="V174" s="231"/>
      <c r="W174" s="231"/>
      <c r="X174" s="231"/>
      <c r="Y174" s="231"/>
      <c r="Z174" s="210"/>
      <c r="AA174" s="210"/>
      <c r="AB174" s="210"/>
      <c r="AC174" s="210"/>
      <c r="AD174" s="210"/>
      <c r="AE174" s="210"/>
      <c r="AF174" s="210"/>
      <c r="AG174" s="210" t="s">
        <v>265</v>
      </c>
      <c r="AH174" s="210">
        <v>0</v>
      </c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1" x14ac:dyDescent="0.2">
      <c r="A175" s="244">
        <v>53</v>
      </c>
      <c r="B175" s="245" t="s">
        <v>670</v>
      </c>
      <c r="C175" s="257" t="s">
        <v>671</v>
      </c>
      <c r="D175" s="246" t="s">
        <v>345</v>
      </c>
      <c r="E175" s="247">
        <v>1</v>
      </c>
      <c r="F175" s="248"/>
      <c r="G175" s="249">
        <f>ROUND(E175*F175,2)</f>
        <v>0</v>
      </c>
      <c r="H175" s="232"/>
      <c r="I175" s="231">
        <f>ROUND(E175*H175,2)</f>
        <v>0</v>
      </c>
      <c r="J175" s="232"/>
      <c r="K175" s="231">
        <f>ROUND(E175*J175,2)</f>
        <v>0</v>
      </c>
      <c r="L175" s="231">
        <v>21</v>
      </c>
      <c r="M175" s="231">
        <f>G175*(1+L175/100)</f>
        <v>0</v>
      </c>
      <c r="N175" s="230">
        <v>4.4999999999999998E-2</v>
      </c>
      <c r="O175" s="230">
        <f>ROUND(E175*N175,2)</f>
        <v>0.05</v>
      </c>
      <c r="P175" s="230">
        <v>0</v>
      </c>
      <c r="Q175" s="230">
        <f>ROUND(E175*P175,2)</f>
        <v>0</v>
      </c>
      <c r="R175" s="231" t="s">
        <v>546</v>
      </c>
      <c r="S175" s="231" t="s">
        <v>259</v>
      </c>
      <c r="T175" s="231" t="s">
        <v>260</v>
      </c>
      <c r="U175" s="231">
        <v>0</v>
      </c>
      <c r="V175" s="231">
        <f>ROUND(E175*U175,2)</f>
        <v>0</v>
      </c>
      <c r="W175" s="231"/>
      <c r="X175" s="231" t="s">
        <v>547</v>
      </c>
      <c r="Y175" s="231" t="s">
        <v>262</v>
      </c>
      <c r="Z175" s="210"/>
      <c r="AA175" s="210"/>
      <c r="AB175" s="210"/>
      <c r="AC175" s="210"/>
      <c r="AD175" s="210"/>
      <c r="AE175" s="210"/>
      <c r="AF175" s="210"/>
      <c r="AG175" s="210" t="s">
        <v>548</v>
      </c>
      <c r="AH175" s="210"/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2" x14ac:dyDescent="0.2">
      <c r="A176" s="227"/>
      <c r="B176" s="228"/>
      <c r="C176" s="258" t="s">
        <v>669</v>
      </c>
      <c r="D176" s="233"/>
      <c r="E176" s="234">
        <v>1</v>
      </c>
      <c r="F176" s="231"/>
      <c r="G176" s="231"/>
      <c r="H176" s="231"/>
      <c r="I176" s="231"/>
      <c r="J176" s="231"/>
      <c r="K176" s="231"/>
      <c r="L176" s="231"/>
      <c r="M176" s="231"/>
      <c r="N176" s="230"/>
      <c r="O176" s="230"/>
      <c r="P176" s="230"/>
      <c r="Q176" s="230"/>
      <c r="R176" s="231"/>
      <c r="S176" s="231"/>
      <c r="T176" s="231"/>
      <c r="U176" s="231"/>
      <c r="V176" s="231"/>
      <c r="W176" s="231"/>
      <c r="X176" s="231"/>
      <c r="Y176" s="231"/>
      <c r="Z176" s="210"/>
      <c r="AA176" s="210"/>
      <c r="AB176" s="210"/>
      <c r="AC176" s="210"/>
      <c r="AD176" s="210"/>
      <c r="AE176" s="210"/>
      <c r="AF176" s="210"/>
      <c r="AG176" s="210" t="s">
        <v>265</v>
      </c>
      <c r="AH176" s="210">
        <v>0</v>
      </c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x14ac:dyDescent="0.2">
      <c r="A177" s="237" t="s">
        <v>254</v>
      </c>
      <c r="B177" s="238" t="s">
        <v>164</v>
      </c>
      <c r="C177" s="256" t="s">
        <v>165</v>
      </c>
      <c r="D177" s="239"/>
      <c r="E177" s="240"/>
      <c r="F177" s="241"/>
      <c r="G177" s="242">
        <f>SUMIF(AG178:AG178,"&lt;&gt;NOR",G178:G178)</f>
        <v>0</v>
      </c>
      <c r="H177" s="236"/>
      <c r="I177" s="236">
        <f>SUM(I178:I178)</f>
        <v>0</v>
      </c>
      <c r="J177" s="236"/>
      <c r="K177" s="236">
        <f>SUM(K178:K178)</f>
        <v>0</v>
      </c>
      <c r="L177" s="236"/>
      <c r="M177" s="236">
        <f>SUM(M178:M178)</f>
        <v>0</v>
      </c>
      <c r="N177" s="235"/>
      <c r="O177" s="235">
        <f>SUM(O178:O178)</f>
        <v>0.36</v>
      </c>
      <c r="P177" s="235"/>
      <c r="Q177" s="235">
        <f>SUM(Q178:Q178)</f>
        <v>0</v>
      </c>
      <c r="R177" s="236"/>
      <c r="S177" s="236"/>
      <c r="T177" s="236"/>
      <c r="U177" s="236"/>
      <c r="V177" s="236">
        <f>SUM(V178:V178)</f>
        <v>53.1</v>
      </c>
      <c r="W177" s="236"/>
      <c r="X177" s="236"/>
      <c r="Y177" s="236"/>
      <c r="AG177" t="s">
        <v>255</v>
      </c>
    </row>
    <row r="178" spans="1:60" outlineLevel="1" x14ac:dyDescent="0.2">
      <c r="A178" s="250">
        <v>54</v>
      </c>
      <c r="B178" s="251" t="s">
        <v>672</v>
      </c>
      <c r="C178" s="259" t="s">
        <v>673</v>
      </c>
      <c r="D178" s="252" t="s">
        <v>303</v>
      </c>
      <c r="E178" s="253">
        <v>300</v>
      </c>
      <c r="F178" s="254"/>
      <c r="G178" s="255">
        <f>ROUND(E178*F178,2)</f>
        <v>0</v>
      </c>
      <c r="H178" s="232"/>
      <c r="I178" s="231">
        <f>ROUND(E178*H178,2)</f>
        <v>0</v>
      </c>
      <c r="J178" s="232"/>
      <c r="K178" s="231">
        <f>ROUND(E178*J178,2)</f>
        <v>0</v>
      </c>
      <c r="L178" s="231">
        <v>21</v>
      </c>
      <c r="M178" s="231">
        <f>G178*(1+L178/100)</f>
        <v>0</v>
      </c>
      <c r="N178" s="230">
        <v>1.2099999999999999E-3</v>
      </c>
      <c r="O178" s="230">
        <f>ROUND(E178*N178,2)</f>
        <v>0.36</v>
      </c>
      <c r="P178" s="230">
        <v>0</v>
      </c>
      <c r="Q178" s="230">
        <f>ROUND(E178*P178,2)</f>
        <v>0</v>
      </c>
      <c r="R178" s="231"/>
      <c r="S178" s="231" t="s">
        <v>259</v>
      </c>
      <c r="T178" s="231" t="s">
        <v>260</v>
      </c>
      <c r="U178" s="231">
        <v>0.17699999999999999</v>
      </c>
      <c r="V178" s="231">
        <f>ROUND(E178*U178,2)</f>
        <v>53.1</v>
      </c>
      <c r="W178" s="231"/>
      <c r="X178" s="231" t="s">
        <v>261</v>
      </c>
      <c r="Y178" s="231" t="s">
        <v>262</v>
      </c>
      <c r="Z178" s="210"/>
      <c r="AA178" s="210"/>
      <c r="AB178" s="210"/>
      <c r="AC178" s="210"/>
      <c r="AD178" s="210"/>
      <c r="AE178" s="210"/>
      <c r="AF178" s="210"/>
      <c r="AG178" s="210" t="s">
        <v>263</v>
      </c>
      <c r="AH178" s="210"/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ht="25.5" x14ac:dyDescent="0.2">
      <c r="A179" s="237" t="s">
        <v>254</v>
      </c>
      <c r="B179" s="238" t="s">
        <v>166</v>
      </c>
      <c r="C179" s="256" t="s">
        <v>167</v>
      </c>
      <c r="D179" s="239"/>
      <c r="E179" s="240"/>
      <c r="F179" s="241"/>
      <c r="G179" s="242">
        <f>SUMIF(AG180:AG184,"&lt;&gt;NOR",G180:G184)</f>
        <v>0</v>
      </c>
      <c r="H179" s="236"/>
      <c r="I179" s="236">
        <f>SUM(I180:I184)</f>
        <v>0</v>
      </c>
      <c r="J179" s="236"/>
      <c r="K179" s="236">
        <f>SUM(K180:K184)</f>
        <v>0</v>
      </c>
      <c r="L179" s="236"/>
      <c r="M179" s="236">
        <f>SUM(M180:M184)</f>
        <v>0</v>
      </c>
      <c r="N179" s="235"/>
      <c r="O179" s="235">
        <f>SUM(O180:O184)</f>
        <v>0.05</v>
      </c>
      <c r="P179" s="235"/>
      <c r="Q179" s="235">
        <f>SUM(Q180:Q184)</f>
        <v>0.57000000000000006</v>
      </c>
      <c r="R179" s="236"/>
      <c r="S179" s="236"/>
      <c r="T179" s="236"/>
      <c r="U179" s="236"/>
      <c r="V179" s="236">
        <f>SUM(V180:V184)</f>
        <v>99.67</v>
      </c>
      <c r="W179" s="236"/>
      <c r="X179" s="236"/>
      <c r="Y179" s="236"/>
      <c r="AG179" t="s">
        <v>255</v>
      </c>
    </row>
    <row r="180" spans="1:60" ht="22.5" outlineLevel="1" x14ac:dyDescent="0.2">
      <c r="A180" s="250">
        <v>55</v>
      </c>
      <c r="B180" s="251" t="s">
        <v>674</v>
      </c>
      <c r="C180" s="259" t="s">
        <v>675</v>
      </c>
      <c r="D180" s="252" t="s">
        <v>303</v>
      </c>
      <c r="E180" s="253">
        <v>3.3</v>
      </c>
      <c r="F180" s="254"/>
      <c r="G180" s="255">
        <f>ROUND(E180*F180,2)</f>
        <v>0</v>
      </c>
      <c r="H180" s="232"/>
      <c r="I180" s="231">
        <f>ROUND(E180*H180,2)</f>
        <v>0</v>
      </c>
      <c r="J180" s="232"/>
      <c r="K180" s="231">
        <f>ROUND(E180*J180,2)</f>
        <v>0</v>
      </c>
      <c r="L180" s="231">
        <v>21</v>
      </c>
      <c r="M180" s="231">
        <f>G180*(1+L180/100)</f>
        <v>0</v>
      </c>
      <c r="N180" s="230">
        <v>1.2840000000000001E-2</v>
      </c>
      <c r="O180" s="230">
        <f>ROUND(E180*N180,2)</f>
        <v>0.04</v>
      </c>
      <c r="P180" s="230">
        <v>0</v>
      </c>
      <c r="Q180" s="230">
        <f>ROUND(E180*P180,2)</f>
        <v>0</v>
      </c>
      <c r="R180" s="231"/>
      <c r="S180" s="231" t="s">
        <v>324</v>
      </c>
      <c r="T180" s="231" t="s">
        <v>325</v>
      </c>
      <c r="U180" s="231">
        <v>0.74</v>
      </c>
      <c r="V180" s="231">
        <f>ROUND(E180*U180,2)</f>
        <v>2.44</v>
      </c>
      <c r="W180" s="231"/>
      <c r="X180" s="231" t="s">
        <v>261</v>
      </c>
      <c r="Y180" s="231" t="s">
        <v>262</v>
      </c>
      <c r="Z180" s="210"/>
      <c r="AA180" s="210"/>
      <c r="AB180" s="210"/>
      <c r="AC180" s="210"/>
      <c r="AD180" s="210"/>
      <c r="AE180" s="210"/>
      <c r="AF180" s="210"/>
      <c r="AG180" s="210" t="s">
        <v>263</v>
      </c>
      <c r="AH180" s="210"/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outlineLevel="1" x14ac:dyDescent="0.2">
      <c r="A181" s="250">
        <v>56</v>
      </c>
      <c r="B181" s="251" t="s">
        <v>676</v>
      </c>
      <c r="C181" s="259" t="s">
        <v>677</v>
      </c>
      <c r="D181" s="252" t="s">
        <v>345</v>
      </c>
      <c r="E181" s="253">
        <v>5</v>
      </c>
      <c r="F181" s="254"/>
      <c r="G181" s="255">
        <f>ROUND(E181*F181,2)</f>
        <v>0</v>
      </c>
      <c r="H181" s="232"/>
      <c r="I181" s="231">
        <f>ROUND(E181*H181,2)</f>
        <v>0</v>
      </c>
      <c r="J181" s="232"/>
      <c r="K181" s="231">
        <f>ROUND(E181*J181,2)</f>
        <v>0</v>
      </c>
      <c r="L181" s="231">
        <v>21</v>
      </c>
      <c r="M181" s="231">
        <f>G181*(1+L181/100)</f>
        <v>0</v>
      </c>
      <c r="N181" s="230">
        <v>3.4000000000000002E-4</v>
      </c>
      <c r="O181" s="230">
        <f>ROUND(E181*N181,2)</f>
        <v>0</v>
      </c>
      <c r="P181" s="230">
        <v>5.3999999999999999E-2</v>
      </c>
      <c r="Q181" s="230">
        <f>ROUND(E181*P181,2)</f>
        <v>0.27</v>
      </c>
      <c r="R181" s="231"/>
      <c r="S181" s="231" t="s">
        <v>324</v>
      </c>
      <c r="T181" s="231" t="s">
        <v>325</v>
      </c>
      <c r="U181" s="231">
        <v>0.38100000000000001</v>
      </c>
      <c r="V181" s="231">
        <f>ROUND(E181*U181,2)</f>
        <v>1.91</v>
      </c>
      <c r="W181" s="231"/>
      <c r="X181" s="231" t="s">
        <v>261</v>
      </c>
      <c r="Y181" s="231" t="s">
        <v>262</v>
      </c>
      <c r="Z181" s="210"/>
      <c r="AA181" s="210"/>
      <c r="AB181" s="210"/>
      <c r="AC181" s="210"/>
      <c r="AD181" s="210"/>
      <c r="AE181" s="210"/>
      <c r="AF181" s="210"/>
      <c r="AG181" s="210" t="s">
        <v>263</v>
      </c>
      <c r="AH181" s="210"/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outlineLevel="1" x14ac:dyDescent="0.2">
      <c r="A182" s="250">
        <v>57</v>
      </c>
      <c r="B182" s="251" t="s">
        <v>678</v>
      </c>
      <c r="C182" s="259" t="s">
        <v>679</v>
      </c>
      <c r="D182" s="252" t="s">
        <v>345</v>
      </c>
      <c r="E182" s="253">
        <v>1</v>
      </c>
      <c r="F182" s="254"/>
      <c r="G182" s="255">
        <f>ROUND(E182*F182,2)</f>
        <v>0</v>
      </c>
      <c r="H182" s="232"/>
      <c r="I182" s="231">
        <f>ROUND(E182*H182,2)</f>
        <v>0</v>
      </c>
      <c r="J182" s="232"/>
      <c r="K182" s="231">
        <f>ROUND(E182*J182,2)</f>
        <v>0</v>
      </c>
      <c r="L182" s="231">
        <v>21</v>
      </c>
      <c r="M182" s="231">
        <f>G182*(1+L182/100)</f>
        <v>0</v>
      </c>
      <c r="N182" s="230">
        <v>1.33E-3</v>
      </c>
      <c r="O182" s="230">
        <f>ROUND(E182*N182,2)</f>
        <v>0</v>
      </c>
      <c r="P182" s="230">
        <v>0.30399999999999999</v>
      </c>
      <c r="Q182" s="230">
        <f>ROUND(E182*P182,2)</f>
        <v>0.3</v>
      </c>
      <c r="R182" s="231"/>
      <c r="S182" s="231" t="s">
        <v>259</v>
      </c>
      <c r="T182" s="231" t="s">
        <v>260</v>
      </c>
      <c r="U182" s="231">
        <v>2.915</v>
      </c>
      <c r="V182" s="231">
        <f>ROUND(E182*U182,2)</f>
        <v>2.92</v>
      </c>
      <c r="W182" s="231"/>
      <c r="X182" s="231" t="s">
        <v>261</v>
      </c>
      <c r="Y182" s="231" t="s">
        <v>262</v>
      </c>
      <c r="Z182" s="210"/>
      <c r="AA182" s="210"/>
      <c r="AB182" s="210"/>
      <c r="AC182" s="210"/>
      <c r="AD182" s="210"/>
      <c r="AE182" s="210"/>
      <c r="AF182" s="210"/>
      <c r="AG182" s="210" t="s">
        <v>263</v>
      </c>
      <c r="AH182" s="210"/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1" x14ac:dyDescent="0.2">
      <c r="A183" s="250">
        <v>58</v>
      </c>
      <c r="B183" s="251" t="s">
        <v>680</v>
      </c>
      <c r="C183" s="259" t="s">
        <v>681</v>
      </c>
      <c r="D183" s="252" t="s">
        <v>303</v>
      </c>
      <c r="E183" s="253">
        <v>300</v>
      </c>
      <c r="F183" s="254"/>
      <c r="G183" s="255">
        <f>ROUND(E183*F183,2)</f>
        <v>0</v>
      </c>
      <c r="H183" s="232"/>
      <c r="I183" s="231">
        <f>ROUND(E183*H183,2)</f>
        <v>0</v>
      </c>
      <c r="J183" s="232"/>
      <c r="K183" s="231">
        <f>ROUND(E183*J183,2)</f>
        <v>0</v>
      </c>
      <c r="L183" s="231">
        <v>21</v>
      </c>
      <c r="M183" s="231">
        <f>G183*(1+L183/100)</f>
        <v>0</v>
      </c>
      <c r="N183" s="230">
        <v>4.0000000000000003E-5</v>
      </c>
      <c r="O183" s="230">
        <f>ROUND(E183*N183,2)</f>
        <v>0.01</v>
      </c>
      <c r="P183" s="230">
        <v>0</v>
      </c>
      <c r="Q183" s="230">
        <f>ROUND(E183*P183,2)</f>
        <v>0</v>
      </c>
      <c r="R183" s="231"/>
      <c r="S183" s="231" t="s">
        <v>259</v>
      </c>
      <c r="T183" s="231" t="s">
        <v>260</v>
      </c>
      <c r="U183" s="231">
        <v>0.308</v>
      </c>
      <c r="V183" s="231">
        <f>ROUND(E183*U183,2)</f>
        <v>92.4</v>
      </c>
      <c r="W183" s="231"/>
      <c r="X183" s="231" t="s">
        <v>261</v>
      </c>
      <c r="Y183" s="231" t="s">
        <v>262</v>
      </c>
      <c r="Z183" s="210"/>
      <c r="AA183" s="210"/>
      <c r="AB183" s="210"/>
      <c r="AC183" s="210"/>
      <c r="AD183" s="210"/>
      <c r="AE183" s="210"/>
      <c r="AF183" s="210"/>
      <c r="AG183" s="210" t="s">
        <v>263</v>
      </c>
      <c r="AH183" s="210"/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outlineLevel="1" x14ac:dyDescent="0.2">
      <c r="A184" s="250">
        <v>59</v>
      </c>
      <c r="B184" s="251" t="s">
        <v>682</v>
      </c>
      <c r="C184" s="259" t="s">
        <v>683</v>
      </c>
      <c r="D184" s="252" t="s">
        <v>345</v>
      </c>
      <c r="E184" s="253">
        <v>22</v>
      </c>
      <c r="F184" s="254"/>
      <c r="G184" s="255">
        <f>ROUND(E184*F184,2)</f>
        <v>0</v>
      </c>
      <c r="H184" s="232"/>
      <c r="I184" s="231">
        <f>ROUND(E184*H184,2)</f>
        <v>0</v>
      </c>
      <c r="J184" s="232"/>
      <c r="K184" s="231">
        <f>ROUND(E184*J184,2)</f>
        <v>0</v>
      </c>
      <c r="L184" s="231">
        <v>21</v>
      </c>
      <c r="M184" s="231">
        <f>G184*(1+L184/100)</f>
        <v>0</v>
      </c>
      <c r="N184" s="230">
        <v>0</v>
      </c>
      <c r="O184" s="230">
        <f>ROUND(E184*N184,2)</f>
        <v>0</v>
      </c>
      <c r="P184" s="230">
        <v>0</v>
      </c>
      <c r="Q184" s="230">
        <f>ROUND(E184*P184,2)</f>
        <v>0</v>
      </c>
      <c r="R184" s="231"/>
      <c r="S184" s="231" t="s">
        <v>259</v>
      </c>
      <c r="T184" s="231" t="s">
        <v>325</v>
      </c>
      <c r="U184" s="231">
        <v>0</v>
      </c>
      <c r="V184" s="231">
        <f>ROUND(E184*U184,2)</f>
        <v>0</v>
      </c>
      <c r="W184" s="231"/>
      <c r="X184" s="231" t="s">
        <v>396</v>
      </c>
      <c r="Y184" s="231" t="s">
        <v>262</v>
      </c>
      <c r="Z184" s="210"/>
      <c r="AA184" s="210"/>
      <c r="AB184" s="210"/>
      <c r="AC184" s="210"/>
      <c r="AD184" s="210"/>
      <c r="AE184" s="210"/>
      <c r="AF184" s="210"/>
      <c r="AG184" s="210" t="s">
        <v>397</v>
      </c>
      <c r="AH184" s="210"/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x14ac:dyDescent="0.2">
      <c r="A185" s="237" t="s">
        <v>254</v>
      </c>
      <c r="B185" s="238" t="s">
        <v>172</v>
      </c>
      <c r="C185" s="256" t="s">
        <v>173</v>
      </c>
      <c r="D185" s="239"/>
      <c r="E185" s="240"/>
      <c r="F185" s="241"/>
      <c r="G185" s="242">
        <f>SUMIF(AG186:AG186,"&lt;&gt;NOR",G186:G186)</f>
        <v>0</v>
      </c>
      <c r="H185" s="236"/>
      <c r="I185" s="236">
        <f>SUM(I186:I186)</f>
        <v>0</v>
      </c>
      <c r="J185" s="236"/>
      <c r="K185" s="236">
        <f>SUM(K186:K186)</f>
        <v>0</v>
      </c>
      <c r="L185" s="236"/>
      <c r="M185" s="236">
        <f>SUM(M186:M186)</f>
        <v>0</v>
      </c>
      <c r="N185" s="235"/>
      <c r="O185" s="235">
        <f>SUM(O186:O186)</f>
        <v>0</v>
      </c>
      <c r="P185" s="235"/>
      <c r="Q185" s="235">
        <f>SUM(Q186:Q186)</f>
        <v>0</v>
      </c>
      <c r="R185" s="236"/>
      <c r="S185" s="236"/>
      <c r="T185" s="236"/>
      <c r="U185" s="236"/>
      <c r="V185" s="236">
        <f>SUM(V186:V186)</f>
        <v>182.13</v>
      </c>
      <c r="W185" s="236"/>
      <c r="X185" s="236"/>
      <c r="Y185" s="236"/>
      <c r="AG185" t="s">
        <v>255</v>
      </c>
    </row>
    <row r="186" spans="1:60" outlineLevel="1" x14ac:dyDescent="0.2">
      <c r="A186" s="250">
        <v>60</v>
      </c>
      <c r="B186" s="251" t="s">
        <v>684</v>
      </c>
      <c r="C186" s="259" t="s">
        <v>685</v>
      </c>
      <c r="D186" s="252" t="s">
        <v>311</v>
      </c>
      <c r="E186" s="253">
        <v>96.263149999999996</v>
      </c>
      <c r="F186" s="254"/>
      <c r="G186" s="255">
        <f>ROUND(E186*F186,2)</f>
        <v>0</v>
      </c>
      <c r="H186" s="232"/>
      <c r="I186" s="231">
        <f>ROUND(E186*H186,2)</f>
        <v>0</v>
      </c>
      <c r="J186" s="232"/>
      <c r="K186" s="231">
        <f>ROUND(E186*J186,2)</f>
        <v>0</v>
      </c>
      <c r="L186" s="231">
        <v>21</v>
      </c>
      <c r="M186" s="231">
        <f>G186*(1+L186/100)</f>
        <v>0</v>
      </c>
      <c r="N186" s="230">
        <v>0</v>
      </c>
      <c r="O186" s="230">
        <f>ROUND(E186*N186,2)</f>
        <v>0</v>
      </c>
      <c r="P186" s="230">
        <v>0</v>
      </c>
      <c r="Q186" s="230">
        <f>ROUND(E186*P186,2)</f>
        <v>0</v>
      </c>
      <c r="R186" s="231"/>
      <c r="S186" s="231" t="s">
        <v>259</v>
      </c>
      <c r="T186" s="231" t="s">
        <v>260</v>
      </c>
      <c r="U186" s="231">
        <v>1.8919999999999999</v>
      </c>
      <c r="V186" s="231">
        <f>ROUND(E186*U186,2)</f>
        <v>182.13</v>
      </c>
      <c r="W186" s="231"/>
      <c r="X186" s="231" t="s">
        <v>686</v>
      </c>
      <c r="Y186" s="231" t="s">
        <v>262</v>
      </c>
      <c r="Z186" s="210"/>
      <c r="AA186" s="210"/>
      <c r="AB186" s="210"/>
      <c r="AC186" s="210"/>
      <c r="AD186" s="210"/>
      <c r="AE186" s="210"/>
      <c r="AF186" s="210"/>
      <c r="AG186" s="210" t="s">
        <v>687</v>
      </c>
      <c r="AH186" s="210"/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x14ac:dyDescent="0.2">
      <c r="A187" s="237" t="s">
        <v>254</v>
      </c>
      <c r="B187" s="238" t="s">
        <v>175</v>
      </c>
      <c r="C187" s="256" t="s">
        <v>176</v>
      </c>
      <c r="D187" s="239"/>
      <c r="E187" s="240"/>
      <c r="F187" s="241"/>
      <c r="G187" s="242">
        <f>SUMIF(AG188:AG202,"&lt;&gt;NOR",G188:G202)</f>
        <v>0</v>
      </c>
      <c r="H187" s="236"/>
      <c r="I187" s="236">
        <f>SUM(I188:I202)</f>
        <v>0</v>
      </c>
      <c r="J187" s="236"/>
      <c r="K187" s="236">
        <f>SUM(K188:K202)</f>
        <v>0</v>
      </c>
      <c r="L187" s="236"/>
      <c r="M187" s="236">
        <f>SUM(M188:M202)</f>
        <v>0</v>
      </c>
      <c r="N187" s="235"/>
      <c r="O187" s="235">
        <f>SUM(O188:O202)</f>
        <v>0.67</v>
      </c>
      <c r="P187" s="235"/>
      <c r="Q187" s="235">
        <f>SUM(Q188:Q202)</f>
        <v>0</v>
      </c>
      <c r="R187" s="236"/>
      <c r="S187" s="236"/>
      <c r="T187" s="236"/>
      <c r="U187" s="236"/>
      <c r="V187" s="236">
        <f>SUM(V188:V202)</f>
        <v>82.889999999999986</v>
      </c>
      <c r="W187" s="236"/>
      <c r="X187" s="236"/>
      <c r="Y187" s="236"/>
      <c r="AG187" t="s">
        <v>255</v>
      </c>
    </row>
    <row r="188" spans="1:60" outlineLevel="1" x14ac:dyDescent="0.2">
      <c r="A188" s="244">
        <v>61</v>
      </c>
      <c r="B188" s="245" t="s">
        <v>688</v>
      </c>
      <c r="C188" s="257" t="s">
        <v>689</v>
      </c>
      <c r="D188" s="246" t="s">
        <v>303</v>
      </c>
      <c r="E188" s="247">
        <v>185.62</v>
      </c>
      <c r="F188" s="248"/>
      <c r="G188" s="249">
        <f>ROUND(E188*F188,2)</f>
        <v>0</v>
      </c>
      <c r="H188" s="232"/>
      <c r="I188" s="231">
        <f>ROUND(E188*H188,2)</f>
        <v>0</v>
      </c>
      <c r="J188" s="232"/>
      <c r="K188" s="231">
        <f>ROUND(E188*J188,2)</f>
        <v>0</v>
      </c>
      <c r="L188" s="231">
        <v>21</v>
      </c>
      <c r="M188" s="231">
        <f>G188*(1+L188/100)</f>
        <v>0</v>
      </c>
      <c r="N188" s="230">
        <v>3.3999999999999998E-3</v>
      </c>
      <c r="O188" s="230">
        <f>ROUND(E188*N188,2)</f>
        <v>0.63</v>
      </c>
      <c r="P188" s="230">
        <v>0</v>
      </c>
      <c r="Q188" s="230">
        <f>ROUND(E188*P188,2)</f>
        <v>0</v>
      </c>
      <c r="R188" s="231"/>
      <c r="S188" s="231" t="s">
        <v>259</v>
      </c>
      <c r="T188" s="231" t="s">
        <v>260</v>
      </c>
      <c r="U188" s="231">
        <v>0.38500000000000001</v>
      </c>
      <c r="V188" s="231">
        <f>ROUND(E188*U188,2)</f>
        <v>71.459999999999994</v>
      </c>
      <c r="W188" s="231"/>
      <c r="X188" s="231" t="s">
        <v>261</v>
      </c>
      <c r="Y188" s="231" t="s">
        <v>262</v>
      </c>
      <c r="Z188" s="210"/>
      <c r="AA188" s="210"/>
      <c r="AB188" s="210"/>
      <c r="AC188" s="210"/>
      <c r="AD188" s="210"/>
      <c r="AE188" s="210"/>
      <c r="AF188" s="210"/>
      <c r="AG188" s="210" t="s">
        <v>263</v>
      </c>
      <c r="AH188" s="210"/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ht="33.75" outlineLevel="2" x14ac:dyDescent="0.2">
      <c r="A189" s="227"/>
      <c r="B189" s="228"/>
      <c r="C189" s="258" t="s">
        <v>690</v>
      </c>
      <c r="D189" s="233"/>
      <c r="E189" s="234">
        <v>118.63</v>
      </c>
      <c r="F189" s="231"/>
      <c r="G189" s="231"/>
      <c r="H189" s="231"/>
      <c r="I189" s="231"/>
      <c r="J189" s="231"/>
      <c r="K189" s="231"/>
      <c r="L189" s="231"/>
      <c r="M189" s="231"/>
      <c r="N189" s="230"/>
      <c r="O189" s="230"/>
      <c r="P189" s="230"/>
      <c r="Q189" s="230"/>
      <c r="R189" s="231"/>
      <c r="S189" s="231"/>
      <c r="T189" s="231"/>
      <c r="U189" s="231"/>
      <c r="V189" s="231"/>
      <c r="W189" s="231"/>
      <c r="X189" s="231"/>
      <c r="Y189" s="231"/>
      <c r="Z189" s="210"/>
      <c r="AA189" s="210"/>
      <c r="AB189" s="210"/>
      <c r="AC189" s="210"/>
      <c r="AD189" s="210"/>
      <c r="AE189" s="210"/>
      <c r="AF189" s="210"/>
      <c r="AG189" s="210" t="s">
        <v>265</v>
      </c>
      <c r="AH189" s="210">
        <v>0</v>
      </c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outlineLevel="3" x14ac:dyDescent="0.2">
      <c r="A190" s="227"/>
      <c r="B190" s="228"/>
      <c r="C190" s="258" t="s">
        <v>691</v>
      </c>
      <c r="D190" s="233"/>
      <c r="E190" s="234">
        <v>83.58</v>
      </c>
      <c r="F190" s="231"/>
      <c r="G190" s="231"/>
      <c r="H190" s="231"/>
      <c r="I190" s="231"/>
      <c r="J190" s="231"/>
      <c r="K190" s="231"/>
      <c r="L190" s="231"/>
      <c r="M190" s="231"/>
      <c r="N190" s="230"/>
      <c r="O190" s="230"/>
      <c r="P190" s="230"/>
      <c r="Q190" s="230"/>
      <c r="R190" s="231"/>
      <c r="S190" s="231"/>
      <c r="T190" s="231"/>
      <c r="U190" s="231"/>
      <c r="V190" s="231"/>
      <c r="W190" s="231"/>
      <c r="X190" s="231"/>
      <c r="Y190" s="231"/>
      <c r="Z190" s="210"/>
      <c r="AA190" s="210"/>
      <c r="AB190" s="210"/>
      <c r="AC190" s="210"/>
      <c r="AD190" s="210"/>
      <c r="AE190" s="210"/>
      <c r="AF190" s="210"/>
      <c r="AG190" s="210" t="s">
        <v>265</v>
      </c>
      <c r="AH190" s="210">
        <v>0</v>
      </c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outlineLevel="3" x14ac:dyDescent="0.2">
      <c r="A191" s="227"/>
      <c r="B191" s="228"/>
      <c r="C191" s="258" t="s">
        <v>692</v>
      </c>
      <c r="D191" s="233"/>
      <c r="E191" s="234">
        <v>-16.59</v>
      </c>
      <c r="F191" s="231"/>
      <c r="G191" s="231"/>
      <c r="H191" s="231"/>
      <c r="I191" s="231"/>
      <c r="J191" s="231"/>
      <c r="K191" s="231"/>
      <c r="L191" s="231"/>
      <c r="M191" s="231"/>
      <c r="N191" s="230"/>
      <c r="O191" s="230"/>
      <c r="P191" s="230"/>
      <c r="Q191" s="230"/>
      <c r="R191" s="231"/>
      <c r="S191" s="231"/>
      <c r="T191" s="231"/>
      <c r="U191" s="231"/>
      <c r="V191" s="231"/>
      <c r="W191" s="231"/>
      <c r="X191" s="231"/>
      <c r="Y191" s="231"/>
      <c r="Z191" s="210"/>
      <c r="AA191" s="210"/>
      <c r="AB191" s="210"/>
      <c r="AC191" s="210"/>
      <c r="AD191" s="210"/>
      <c r="AE191" s="210"/>
      <c r="AF191" s="210"/>
      <c r="AG191" s="210" t="s">
        <v>265</v>
      </c>
      <c r="AH191" s="210">
        <v>0</v>
      </c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ht="22.5" outlineLevel="1" x14ac:dyDescent="0.2">
      <c r="A192" s="244">
        <v>62</v>
      </c>
      <c r="B192" s="245" t="s">
        <v>693</v>
      </c>
      <c r="C192" s="257" t="s">
        <v>694</v>
      </c>
      <c r="D192" s="246" t="s">
        <v>334</v>
      </c>
      <c r="E192" s="247">
        <v>39.799999999999997</v>
      </c>
      <c r="F192" s="248"/>
      <c r="G192" s="249">
        <f>ROUND(E192*F192,2)</f>
        <v>0</v>
      </c>
      <c r="H192" s="232"/>
      <c r="I192" s="231">
        <f>ROUND(E192*H192,2)</f>
        <v>0</v>
      </c>
      <c r="J192" s="232"/>
      <c r="K192" s="231">
        <f>ROUND(E192*J192,2)</f>
        <v>0</v>
      </c>
      <c r="L192" s="231">
        <v>21</v>
      </c>
      <c r="M192" s="231">
        <f>G192*(1+L192/100)</f>
        <v>0</v>
      </c>
      <c r="N192" s="230">
        <v>2.9E-4</v>
      </c>
      <c r="O192" s="230">
        <f>ROUND(E192*N192,2)</f>
        <v>0.01</v>
      </c>
      <c r="P192" s="230">
        <v>0</v>
      </c>
      <c r="Q192" s="230">
        <f>ROUND(E192*P192,2)</f>
        <v>0</v>
      </c>
      <c r="R192" s="231"/>
      <c r="S192" s="231" t="s">
        <v>259</v>
      </c>
      <c r="T192" s="231" t="s">
        <v>260</v>
      </c>
      <c r="U192" s="231">
        <v>0.11</v>
      </c>
      <c r="V192" s="231">
        <f>ROUND(E192*U192,2)</f>
        <v>4.38</v>
      </c>
      <c r="W192" s="231"/>
      <c r="X192" s="231" t="s">
        <v>261</v>
      </c>
      <c r="Y192" s="231" t="s">
        <v>262</v>
      </c>
      <c r="Z192" s="210"/>
      <c r="AA192" s="210"/>
      <c r="AB192" s="210"/>
      <c r="AC192" s="210"/>
      <c r="AD192" s="210"/>
      <c r="AE192" s="210"/>
      <c r="AF192" s="210"/>
      <c r="AG192" s="210" t="s">
        <v>263</v>
      </c>
      <c r="AH192" s="210"/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outlineLevel="2" x14ac:dyDescent="0.2">
      <c r="A193" s="227"/>
      <c r="B193" s="228"/>
      <c r="C193" s="258" t="s">
        <v>695</v>
      </c>
      <c r="D193" s="233"/>
      <c r="E193" s="234">
        <v>39.799999999999997</v>
      </c>
      <c r="F193" s="231"/>
      <c r="G193" s="231"/>
      <c r="H193" s="231"/>
      <c r="I193" s="231"/>
      <c r="J193" s="231"/>
      <c r="K193" s="231"/>
      <c r="L193" s="231"/>
      <c r="M193" s="231"/>
      <c r="N193" s="230"/>
      <c r="O193" s="230"/>
      <c r="P193" s="230"/>
      <c r="Q193" s="230"/>
      <c r="R193" s="231"/>
      <c r="S193" s="231"/>
      <c r="T193" s="231"/>
      <c r="U193" s="231"/>
      <c r="V193" s="231"/>
      <c r="W193" s="231"/>
      <c r="X193" s="231"/>
      <c r="Y193" s="231"/>
      <c r="Z193" s="210"/>
      <c r="AA193" s="210"/>
      <c r="AB193" s="210"/>
      <c r="AC193" s="210"/>
      <c r="AD193" s="210"/>
      <c r="AE193" s="210"/>
      <c r="AF193" s="210"/>
      <c r="AG193" s="210" t="s">
        <v>265</v>
      </c>
      <c r="AH193" s="210">
        <v>0</v>
      </c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ht="22.5" outlineLevel="1" x14ac:dyDescent="0.2">
      <c r="A194" s="244">
        <v>63</v>
      </c>
      <c r="B194" s="245" t="s">
        <v>696</v>
      </c>
      <c r="C194" s="257" t="s">
        <v>697</v>
      </c>
      <c r="D194" s="246" t="s">
        <v>334</v>
      </c>
      <c r="E194" s="247">
        <v>33.6</v>
      </c>
      <c r="F194" s="248"/>
      <c r="G194" s="249">
        <f>ROUND(E194*F194,2)</f>
        <v>0</v>
      </c>
      <c r="H194" s="232"/>
      <c r="I194" s="231">
        <f>ROUND(E194*H194,2)</f>
        <v>0</v>
      </c>
      <c r="J194" s="232"/>
      <c r="K194" s="231">
        <f>ROUND(E194*J194,2)</f>
        <v>0</v>
      </c>
      <c r="L194" s="231">
        <v>21</v>
      </c>
      <c r="M194" s="231">
        <f>G194*(1+L194/100)</f>
        <v>0</v>
      </c>
      <c r="N194" s="230">
        <v>2.9E-4</v>
      </c>
      <c r="O194" s="230">
        <f>ROUND(E194*N194,2)</f>
        <v>0.01</v>
      </c>
      <c r="P194" s="230">
        <v>0</v>
      </c>
      <c r="Q194" s="230">
        <f>ROUND(E194*P194,2)</f>
        <v>0</v>
      </c>
      <c r="R194" s="231"/>
      <c r="S194" s="231" t="s">
        <v>259</v>
      </c>
      <c r="T194" s="231" t="s">
        <v>260</v>
      </c>
      <c r="U194" s="231">
        <v>0.14000000000000001</v>
      </c>
      <c r="V194" s="231">
        <f>ROUND(E194*U194,2)</f>
        <v>4.7</v>
      </c>
      <c r="W194" s="231"/>
      <c r="X194" s="231" t="s">
        <v>261</v>
      </c>
      <c r="Y194" s="231" t="s">
        <v>262</v>
      </c>
      <c r="Z194" s="210"/>
      <c r="AA194" s="210"/>
      <c r="AB194" s="210"/>
      <c r="AC194" s="210"/>
      <c r="AD194" s="210"/>
      <c r="AE194" s="210"/>
      <c r="AF194" s="210"/>
      <c r="AG194" s="210" t="s">
        <v>263</v>
      </c>
      <c r="AH194" s="210"/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outlineLevel="2" x14ac:dyDescent="0.2">
      <c r="A195" s="227"/>
      <c r="B195" s="228"/>
      <c r="C195" s="258" t="s">
        <v>698</v>
      </c>
      <c r="D195" s="233"/>
      <c r="E195" s="234">
        <v>33.6</v>
      </c>
      <c r="F195" s="231"/>
      <c r="G195" s="231"/>
      <c r="H195" s="231"/>
      <c r="I195" s="231"/>
      <c r="J195" s="231"/>
      <c r="K195" s="231"/>
      <c r="L195" s="231"/>
      <c r="M195" s="231"/>
      <c r="N195" s="230"/>
      <c r="O195" s="230"/>
      <c r="P195" s="230"/>
      <c r="Q195" s="230"/>
      <c r="R195" s="231"/>
      <c r="S195" s="231"/>
      <c r="T195" s="231"/>
      <c r="U195" s="231"/>
      <c r="V195" s="231"/>
      <c r="W195" s="231"/>
      <c r="X195" s="231"/>
      <c r="Y195" s="231"/>
      <c r="Z195" s="210"/>
      <c r="AA195" s="210"/>
      <c r="AB195" s="210"/>
      <c r="AC195" s="210"/>
      <c r="AD195" s="210"/>
      <c r="AE195" s="210"/>
      <c r="AF195" s="210"/>
      <c r="AG195" s="210" t="s">
        <v>265</v>
      </c>
      <c r="AH195" s="210">
        <v>0</v>
      </c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ht="33.75" outlineLevel="1" x14ac:dyDescent="0.2">
      <c r="A196" s="244">
        <v>64</v>
      </c>
      <c r="B196" s="245" t="s">
        <v>699</v>
      </c>
      <c r="C196" s="257" t="s">
        <v>700</v>
      </c>
      <c r="D196" s="246" t="s">
        <v>303</v>
      </c>
      <c r="E196" s="247">
        <v>4.96</v>
      </c>
      <c r="F196" s="248"/>
      <c r="G196" s="249">
        <f>ROUND(E196*F196,2)</f>
        <v>0</v>
      </c>
      <c r="H196" s="232"/>
      <c r="I196" s="231">
        <f>ROUND(E196*H196,2)</f>
        <v>0</v>
      </c>
      <c r="J196" s="232"/>
      <c r="K196" s="231">
        <f>ROUND(E196*J196,2)</f>
        <v>0</v>
      </c>
      <c r="L196" s="231">
        <v>21</v>
      </c>
      <c r="M196" s="231">
        <f>G196*(1+L196/100)</f>
        <v>0</v>
      </c>
      <c r="N196" s="230">
        <v>3.3E-4</v>
      </c>
      <c r="O196" s="230">
        <f>ROUND(E196*N196,2)</f>
        <v>0</v>
      </c>
      <c r="P196" s="230">
        <v>0</v>
      </c>
      <c r="Q196" s="230">
        <f>ROUND(E196*P196,2)</f>
        <v>0</v>
      </c>
      <c r="R196" s="231"/>
      <c r="S196" s="231" t="s">
        <v>259</v>
      </c>
      <c r="T196" s="231" t="s">
        <v>260</v>
      </c>
      <c r="U196" s="231">
        <v>2.75E-2</v>
      </c>
      <c r="V196" s="231">
        <f>ROUND(E196*U196,2)</f>
        <v>0.14000000000000001</v>
      </c>
      <c r="W196" s="231"/>
      <c r="X196" s="231" t="s">
        <v>261</v>
      </c>
      <c r="Y196" s="231" t="s">
        <v>262</v>
      </c>
      <c r="Z196" s="210"/>
      <c r="AA196" s="210"/>
      <c r="AB196" s="210"/>
      <c r="AC196" s="210"/>
      <c r="AD196" s="210"/>
      <c r="AE196" s="210"/>
      <c r="AF196" s="210"/>
      <c r="AG196" s="210" t="s">
        <v>263</v>
      </c>
      <c r="AH196" s="210"/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outlineLevel="2" x14ac:dyDescent="0.2">
      <c r="A197" s="227"/>
      <c r="B197" s="228"/>
      <c r="C197" s="258" t="s">
        <v>650</v>
      </c>
      <c r="D197" s="233"/>
      <c r="E197" s="234">
        <v>4.96</v>
      </c>
      <c r="F197" s="231"/>
      <c r="G197" s="231"/>
      <c r="H197" s="231"/>
      <c r="I197" s="231"/>
      <c r="J197" s="231"/>
      <c r="K197" s="231"/>
      <c r="L197" s="231"/>
      <c r="M197" s="231"/>
      <c r="N197" s="230"/>
      <c r="O197" s="230"/>
      <c r="P197" s="230"/>
      <c r="Q197" s="230"/>
      <c r="R197" s="231"/>
      <c r="S197" s="231"/>
      <c r="T197" s="231"/>
      <c r="U197" s="231"/>
      <c r="V197" s="231"/>
      <c r="W197" s="231"/>
      <c r="X197" s="231"/>
      <c r="Y197" s="231"/>
      <c r="Z197" s="210"/>
      <c r="AA197" s="210"/>
      <c r="AB197" s="210"/>
      <c r="AC197" s="210"/>
      <c r="AD197" s="210"/>
      <c r="AE197" s="210"/>
      <c r="AF197" s="210"/>
      <c r="AG197" s="210" t="s">
        <v>265</v>
      </c>
      <c r="AH197" s="210">
        <v>0</v>
      </c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ht="33.75" outlineLevel="1" x14ac:dyDescent="0.2">
      <c r="A198" s="244">
        <v>65</v>
      </c>
      <c r="B198" s="245" t="s">
        <v>701</v>
      </c>
      <c r="C198" s="257" t="s">
        <v>702</v>
      </c>
      <c r="D198" s="246" t="s">
        <v>303</v>
      </c>
      <c r="E198" s="247">
        <v>4.96</v>
      </c>
      <c r="F198" s="248"/>
      <c r="G198" s="249">
        <f>ROUND(E198*F198,2)</f>
        <v>0</v>
      </c>
      <c r="H198" s="232"/>
      <c r="I198" s="231">
        <f>ROUND(E198*H198,2)</f>
        <v>0</v>
      </c>
      <c r="J198" s="232"/>
      <c r="K198" s="231">
        <f>ROUND(E198*J198,2)</f>
        <v>0</v>
      </c>
      <c r="L198" s="231">
        <v>21</v>
      </c>
      <c r="M198" s="231">
        <f>G198*(1+L198/100)</f>
        <v>0</v>
      </c>
      <c r="N198" s="230">
        <v>4.0999999999999999E-4</v>
      </c>
      <c r="O198" s="230">
        <f>ROUND(E198*N198,2)</f>
        <v>0</v>
      </c>
      <c r="P198" s="230">
        <v>0</v>
      </c>
      <c r="Q198" s="230">
        <f>ROUND(E198*P198,2)</f>
        <v>0</v>
      </c>
      <c r="R198" s="231"/>
      <c r="S198" s="231" t="s">
        <v>259</v>
      </c>
      <c r="T198" s="231" t="s">
        <v>260</v>
      </c>
      <c r="U198" s="231">
        <v>0.22991</v>
      </c>
      <c r="V198" s="231">
        <f>ROUND(E198*U198,2)</f>
        <v>1.1399999999999999</v>
      </c>
      <c r="W198" s="231"/>
      <c r="X198" s="231" t="s">
        <v>261</v>
      </c>
      <c r="Y198" s="231" t="s">
        <v>262</v>
      </c>
      <c r="Z198" s="210"/>
      <c r="AA198" s="210"/>
      <c r="AB198" s="210"/>
      <c r="AC198" s="210"/>
      <c r="AD198" s="210"/>
      <c r="AE198" s="210"/>
      <c r="AF198" s="210"/>
      <c r="AG198" s="210" t="s">
        <v>263</v>
      </c>
      <c r="AH198" s="210"/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outlineLevel="2" x14ac:dyDescent="0.2">
      <c r="A199" s="227"/>
      <c r="B199" s="228"/>
      <c r="C199" s="258" t="s">
        <v>650</v>
      </c>
      <c r="D199" s="233"/>
      <c r="E199" s="234">
        <v>4.96</v>
      </c>
      <c r="F199" s="231"/>
      <c r="G199" s="231"/>
      <c r="H199" s="231"/>
      <c r="I199" s="231"/>
      <c r="J199" s="231"/>
      <c r="K199" s="231"/>
      <c r="L199" s="231"/>
      <c r="M199" s="231"/>
      <c r="N199" s="230"/>
      <c r="O199" s="230"/>
      <c r="P199" s="230"/>
      <c r="Q199" s="230"/>
      <c r="R199" s="231"/>
      <c r="S199" s="231"/>
      <c r="T199" s="231"/>
      <c r="U199" s="231"/>
      <c r="V199" s="231"/>
      <c r="W199" s="231"/>
      <c r="X199" s="231"/>
      <c r="Y199" s="231"/>
      <c r="Z199" s="210"/>
      <c r="AA199" s="210"/>
      <c r="AB199" s="210"/>
      <c r="AC199" s="210"/>
      <c r="AD199" s="210"/>
      <c r="AE199" s="210"/>
      <c r="AF199" s="210"/>
      <c r="AG199" s="210" t="s">
        <v>265</v>
      </c>
      <c r="AH199" s="210">
        <v>0</v>
      </c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outlineLevel="1" x14ac:dyDescent="0.2">
      <c r="A200" s="244">
        <v>66</v>
      </c>
      <c r="B200" s="245" t="s">
        <v>703</v>
      </c>
      <c r="C200" s="257" t="s">
        <v>704</v>
      </c>
      <c r="D200" s="246" t="s">
        <v>303</v>
      </c>
      <c r="E200" s="247">
        <v>5.4560000000000004</v>
      </c>
      <c r="F200" s="248"/>
      <c r="G200" s="249">
        <f>ROUND(E200*F200,2)</f>
        <v>0</v>
      </c>
      <c r="H200" s="232"/>
      <c r="I200" s="231">
        <f>ROUND(E200*H200,2)</f>
        <v>0</v>
      </c>
      <c r="J200" s="232"/>
      <c r="K200" s="231">
        <f>ROUND(E200*J200,2)</f>
        <v>0</v>
      </c>
      <c r="L200" s="231">
        <v>21</v>
      </c>
      <c r="M200" s="231">
        <f>G200*(1+L200/100)</f>
        <v>0</v>
      </c>
      <c r="N200" s="230">
        <v>4.4999999999999997E-3</v>
      </c>
      <c r="O200" s="230">
        <f>ROUND(E200*N200,2)</f>
        <v>0.02</v>
      </c>
      <c r="P200" s="230">
        <v>0</v>
      </c>
      <c r="Q200" s="230">
        <f>ROUND(E200*P200,2)</f>
        <v>0</v>
      </c>
      <c r="R200" s="231" t="s">
        <v>546</v>
      </c>
      <c r="S200" s="231" t="s">
        <v>259</v>
      </c>
      <c r="T200" s="231" t="s">
        <v>260</v>
      </c>
      <c r="U200" s="231">
        <v>0</v>
      </c>
      <c r="V200" s="231">
        <f>ROUND(E200*U200,2)</f>
        <v>0</v>
      </c>
      <c r="W200" s="231"/>
      <c r="X200" s="231" t="s">
        <v>547</v>
      </c>
      <c r="Y200" s="231" t="s">
        <v>262</v>
      </c>
      <c r="Z200" s="210"/>
      <c r="AA200" s="210"/>
      <c r="AB200" s="210"/>
      <c r="AC200" s="210"/>
      <c r="AD200" s="210"/>
      <c r="AE200" s="210"/>
      <c r="AF200" s="210"/>
      <c r="AG200" s="210" t="s">
        <v>548</v>
      </c>
      <c r="AH200" s="210"/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outlineLevel="2" x14ac:dyDescent="0.2">
      <c r="A201" s="227"/>
      <c r="B201" s="228"/>
      <c r="C201" s="258" t="s">
        <v>705</v>
      </c>
      <c r="D201" s="233"/>
      <c r="E201" s="234">
        <v>5.4560000000000004</v>
      </c>
      <c r="F201" s="231"/>
      <c r="G201" s="231"/>
      <c r="H201" s="231"/>
      <c r="I201" s="231"/>
      <c r="J201" s="231"/>
      <c r="K201" s="231"/>
      <c r="L201" s="231"/>
      <c r="M201" s="231"/>
      <c r="N201" s="230"/>
      <c r="O201" s="230"/>
      <c r="P201" s="230"/>
      <c r="Q201" s="230"/>
      <c r="R201" s="231"/>
      <c r="S201" s="231"/>
      <c r="T201" s="231"/>
      <c r="U201" s="231"/>
      <c r="V201" s="231"/>
      <c r="W201" s="231"/>
      <c r="X201" s="231"/>
      <c r="Y201" s="231"/>
      <c r="Z201" s="210"/>
      <c r="AA201" s="210"/>
      <c r="AB201" s="210"/>
      <c r="AC201" s="210"/>
      <c r="AD201" s="210"/>
      <c r="AE201" s="210"/>
      <c r="AF201" s="210"/>
      <c r="AG201" s="210" t="s">
        <v>265</v>
      </c>
      <c r="AH201" s="210">
        <v>0</v>
      </c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outlineLevel="1" x14ac:dyDescent="0.2">
      <c r="A202" s="250">
        <v>67</v>
      </c>
      <c r="B202" s="251" t="s">
        <v>706</v>
      </c>
      <c r="C202" s="259" t="s">
        <v>707</v>
      </c>
      <c r="D202" s="252" t="s">
        <v>311</v>
      </c>
      <c r="E202" s="253">
        <v>0.68062</v>
      </c>
      <c r="F202" s="254"/>
      <c r="G202" s="255">
        <f>ROUND(E202*F202,2)</f>
        <v>0</v>
      </c>
      <c r="H202" s="232"/>
      <c r="I202" s="231">
        <f>ROUND(E202*H202,2)</f>
        <v>0</v>
      </c>
      <c r="J202" s="232"/>
      <c r="K202" s="231">
        <f>ROUND(E202*J202,2)</f>
        <v>0</v>
      </c>
      <c r="L202" s="231">
        <v>21</v>
      </c>
      <c r="M202" s="231">
        <f>G202*(1+L202/100)</f>
        <v>0</v>
      </c>
      <c r="N202" s="230">
        <v>0</v>
      </c>
      <c r="O202" s="230">
        <f>ROUND(E202*N202,2)</f>
        <v>0</v>
      </c>
      <c r="P202" s="230">
        <v>0</v>
      </c>
      <c r="Q202" s="230">
        <f>ROUND(E202*P202,2)</f>
        <v>0</v>
      </c>
      <c r="R202" s="231"/>
      <c r="S202" s="231" t="s">
        <v>259</v>
      </c>
      <c r="T202" s="231" t="s">
        <v>260</v>
      </c>
      <c r="U202" s="231">
        <v>1.5669999999999999</v>
      </c>
      <c r="V202" s="231">
        <f>ROUND(E202*U202,2)</f>
        <v>1.07</v>
      </c>
      <c r="W202" s="231"/>
      <c r="X202" s="231" t="s">
        <v>686</v>
      </c>
      <c r="Y202" s="231" t="s">
        <v>262</v>
      </c>
      <c r="Z202" s="210"/>
      <c r="AA202" s="210"/>
      <c r="AB202" s="210"/>
      <c r="AC202" s="210"/>
      <c r="AD202" s="210"/>
      <c r="AE202" s="210"/>
      <c r="AF202" s="210"/>
      <c r="AG202" s="210" t="s">
        <v>687</v>
      </c>
      <c r="AH202" s="210"/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x14ac:dyDescent="0.2">
      <c r="A203" s="237" t="s">
        <v>254</v>
      </c>
      <c r="B203" s="238" t="s">
        <v>177</v>
      </c>
      <c r="C203" s="256" t="s">
        <v>178</v>
      </c>
      <c r="D203" s="239"/>
      <c r="E203" s="240"/>
      <c r="F203" s="241"/>
      <c r="G203" s="242">
        <f>SUMIF(AG204:AG232,"&lt;&gt;NOR",G204:G232)</f>
        <v>0</v>
      </c>
      <c r="H203" s="236"/>
      <c r="I203" s="236">
        <f>SUM(I204:I232)</f>
        <v>0</v>
      </c>
      <c r="J203" s="236"/>
      <c r="K203" s="236">
        <f>SUM(K204:K232)</f>
        <v>0</v>
      </c>
      <c r="L203" s="236"/>
      <c r="M203" s="236">
        <f>SUM(M204:M232)</f>
        <v>0</v>
      </c>
      <c r="N203" s="235"/>
      <c r="O203" s="235">
        <f>SUM(O204:O232)</f>
        <v>5.89</v>
      </c>
      <c r="P203" s="235"/>
      <c r="Q203" s="235">
        <f>SUM(Q204:Q232)</f>
        <v>0</v>
      </c>
      <c r="R203" s="236"/>
      <c r="S203" s="236"/>
      <c r="T203" s="236"/>
      <c r="U203" s="236"/>
      <c r="V203" s="236">
        <f>SUM(V204:V232)</f>
        <v>56.040000000000006</v>
      </c>
      <c r="W203" s="236"/>
      <c r="X203" s="236"/>
      <c r="Y203" s="236"/>
      <c r="AG203" t="s">
        <v>255</v>
      </c>
    </row>
    <row r="204" spans="1:60" outlineLevel="1" x14ac:dyDescent="0.2">
      <c r="A204" s="244">
        <v>68</v>
      </c>
      <c r="B204" s="245" t="s">
        <v>708</v>
      </c>
      <c r="C204" s="257" t="s">
        <v>709</v>
      </c>
      <c r="D204" s="246" t="s">
        <v>303</v>
      </c>
      <c r="E204" s="247">
        <v>1.6</v>
      </c>
      <c r="F204" s="248"/>
      <c r="G204" s="249">
        <f>ROUND(E204*F204,2)</f>
        <v>0</v>
      </c>
      <c r="H204" s="232"/>
      <c r="I204" s="231">
        <f>ROUND(E204*H204,2)</f>
        <v>0</v>
      </c>
      <c r="J204" s="232"/>
      <c r="K204" s="231">
        <f>ROUND(E204*J204,2)</f>
        <v>0</v>
      </c>
      <c r="L204" s="231">
        <v>21</v>
      </c>
      <c r="M204" s="231">
        <f>G204*(1+L204/100)</f>
        <v>0</v>
      </c>
      <c r="N204" s="230">
        <v>3.0000000000000001E-3</v>
      </c>
      <c r="O204" s="230">
        <f>ROUND(E204*N204,2)</f>
        <v>0</v>
      </c>
      <c r="P204" s="230">
        <v>0</v>
      </c>
      <c r="Q204" s="230">
        <f>ROUND(E204*P204,2)</f>
        <v>0</v>
      </c>
      <c r="R204" s="231"/>
      <c r="S204" s="231" t="s">
        <v>259</v>
      </c>
      <c r="T204" s="231" t="s">
        <v>260</v>
      </c>
      <c r="U204" s="231">
        <v>0.28000000000000003</v>
      </c>
      <c r="V204" s="231">
        <f>ROUND(E204*U204,2)</f>
        <v>0.45</v>
      </c>
      <c r="W204" s="231"/>
      <c r="X204" s="231" t="s">
        <v>261</v>
      </c>
      <c r="Y204" s="231" t="s">
        <v>262</v>
      </c>
      <c r="Z204" s="210"/>
      <c r="AA204" s="210"/>
      <c r="AB204" s="210"/>
      <c r="AC204" s="210"/>
      <c r="AD204" s="210"/>
      <c r="AE204" s="210"/>
      <c r="AF204" s="210"/>
      <c r="AG204" s="210" t="s">
        <v>263</v>
      </c>
      <c r="AH204" s="210"/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outlineLevel="2" x14ac:dyDescent="0.2">
      <c r="A205" s="227"/>
      <c r="B205" s="228"/>
      <c r="C205" s="258" t="s">
        <v>710</v>
      </c>
      <c r="D205" s="233"/>
      <c r="E205" s="234">
        <v>1.6</v>
      </c>
      <c r="F205" s="231"/>
      <c r="G205" s="231"/>
      <c r="H205" s="231"/>
      <c r="I205" s="231"/>
      <c r="J205" s="231"/>
      <c r="K205" s="231"/>
      <c r="L205" s="231"/>
      <c r="M205" s="231"/>
      <c r="N205" s="230"/>
      <c r="O205" s="230"/>
      <c r="P205" s="230"/>
      <c r="Q205" s="230"/>
      <c r="R205" s="231"/>
      <c r="S205" s="231"/>
      <c r="T205" s="231"/>
      <c r="U205" s="231"/>
      <c r="V205" s="231"/>
      <c r="W205" s="231"/>
      <c r="X205" s="231"/>
      <c r="Y205" s="231"/>
      <c r="Z205" s="210"/>
      <c r="AA205" s="210"/>
      <c r="AB205" s="210"/>
      <c r="AC205" s="210"/>
      <c r="AD205" s="210"/>
      <c r="AE205" s="210"/>
      <c r="AF205" s="210"/>
      <c r="AG205" s="210" t="s">
        <v>265</v>
      </c>
      <c r="AH205" s="210">
        <v>0</v>
      </c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outlineLevel="1" x14ac:dyDescent="0.2">
      <c r="A206" s="244">
        <v>69</v>
      </c>
      <c r="B206" s="245" t="s">
        <v>711</v>
      </c>
      <c r="C206" s="257" t="s">
        <v>712</v>
      </c>
      <c r="D206" s="246" t="s">
        <v>258</v>
      </c>
      <c r="E206" s="247">
        <v>0.128</v>
      </c>
      <c r="F206" s="248"/>
      <c r="G206" s="249">
        <f>ROUND(E206*F206,2)</f>
        <v>0</v>
      </c>
      <c r="H206" s="232"/>
      <c r="I206" s="231">
        <f>ROUND(E206*H206,2)</f>
        <v>0</v>
      </c>
      <c r="J206" s="232"/>
      <c r="K206" s="231">
        <f>ROUND(E206*J206,2)</f>
        <v>0</v>
      </c>
      <c r="L206" s="231">
        <v>21</v>
      </c>
      <c r="M206" s="231">
        <f>G206*(1+L206/100)</f>
        <v>0</v>
      </c>
      <c r="N206" s="230">
        <v>0.02</v>
      </c>
      <c r="O206" s="230">
        <f>ROUND(E206*N206,2)</f>
        <v>0</v>
      </c>
      <c r="P206" s="230">
        <v>0</v>
      </c>
      <c r="Q206" s="230">
        <f>ROUND(E206*P206,2)</f>
        <v>0</v>
      </c>
      <c r="R206" s="231" t="s">
        <v>546</v>
      </c>
      <c r="S206" s="231" t="s">
        <v>260</v>
      </c>
      <c r="T206" s="231" t="s">
        <v>260</v>
      </c>
      <c r="U206" s="231">
        <v>0</v>
      </c>
      <c r="V206" s="231">
        <f>ROUND(E206*U206,2)</f>
        <v>0</v>
      </c>
      <c r="W206" s="231"/>
      <c r="X206" s="231" t="s">
        <v>547</v>
      </c>
      <c r="Y206" s="231" t="s">
        <v>262</v>
      </c>
      <c r="Z206" s="210"/>
      <c r="AA206" s="210"/>
      <c r="AB206" s="210"/>
      <c r="AC206" s="210"/>
      <c r="AD206" s="210"/>
      <c r="AE206" s="210"/>
      <c r="AF206" s="210"/>
      <c r="AG206" s="210" t="s">
        <v>548</v>
      </c>
      <c r="AH206" s="210"/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outlineLevel="2" x14ac:dyDescent="0.2">
      <c r="A207" s="227"/>
      <c r="B207" s="228"/>
      <c r="C207" s="258" t="s">
        <v>713</v>
      </c>
      <c r="D207" s="233"/>
      <c r="E207" s="234">
        <v>0.128</v>
      </c>
      <c r="F207" s="231"/>
      <c r="G207" s="231"/>
      <c r="H207" s="231"/>
      <c r="I207" s="231"/>
      <c r="J207" s="231"/>
      <c r="K207" s="231"/>
      <c r="L207" s="231"/>
      <c r="M207" s="231"/>
      <c r="N207" s="230"/>
      <c r="O207" s="230"/>
      <c r="P207" s="230"/>
      <c r="Q207" s="230"/>
      <c r="R207" s="231"/>
      <c r="S207" s="231"/>
      <c r="T207" s="231"/>
      <c r="U207" s="231"/>
      <c r="V207" s="231"/>
      <c r="W207" s="231"/>
      <c r="X207" s="231"/>
      <c r="Y207" s="231"/>
      <c r="Z207" s="210"/>
      <c r="AA207" s="210"/>
      <c r="AB207" s="210"/>
      <c r="AC207" s="210"/>
      <c r="AD207" s="210"/>
      <c r="AE207" s="210"/>
      <c r="AF207" s="210"/>
      <c r="AG207" s="210" t="s">
        <v>265</v>
      </c>
      <c r="AH207" s="210">
        <v>0</v>
      </c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outlineLevel="1" x14ac:dyDescent="0.2">
      <c r="A208" s="244">
        <v>70</v>
      </c>
      <c r="B208" s="245" t="s">
        <v>714</v>
      </c>
      <c r="C208" s="257" t="s">
        <v>715</v>
      </c>
      <c r="D208" s="246" t="s">
        <v>303</v>
      </c>
      <c r="E208" s="247">
        <v>11.9892</v>
      </c>
      <c r="F208" s="248"/>
      <c r="G208" s="249">
        <f>ROUND(E208*F208,2)</f>
        <v>0</v>
      </c>
      <c r="H208" s="232"/>
      <c r="I208" s="231">
        <f>ROUND(E208*H208,2)</f>
        <v>0</v>
      </c>
      <c r="J208" s="232"/>
      <c r="K208" s="231">
        <f>ROUND(E208*J208,2)</f>
        <v>0</v>
      </c>
      <c r="L208" s="231">
        <v>21</v>
      </c>
      <c r="M208" s="231">
        <f>G208*(1+L208/100)</f>
        <v>0</v>
      </c>
      <c r="N208" s="230">
        <v>3.3E-4</v>
      </c>
      <c r="O208" s="230">
        <f>ROUND(E208*N208,2)</f>
        <v>0</v>
      </c>
      <c r="P208" s="230">
        <v>0</v>
      </c>
      <c r="Q208" s="230">
        <f>ROUND(E208*P208,2)</f>
        <v>0</v>
      </c>
      <c r="R208" s="231"/>
      <c r="S208" s="231" t="s">
        <v>324</v>
      </c>
      <c r="T208" s="231" t="s">
        <v>325</v>
      </c>
      <c r="U208" s="231">
        <v>0.16</v>
      </c>
      <c r="V208" s="231">
        <f>ROUND(E208*U208,2)</f>
        <v>1.92</v>
      </c>
      <c r="W208" s="231"/>
      <c r="X208" s="231" t="s">
        <v>261</v>
      </c>
      <c r="Y208" s="231" t="s">
        <v>262</v>
      </c>
      <c r="Z208" s="210"/>
      <c r="AA208" s="210"/>
      <c r="AB208" s="210"/>
      <c r="AC208" s="210"/>
      <c r="AD208" s="210"/>
      <c r="AE208" s="210"/>
      <c r="AF208" s="210"/>
      <c r="AG208" s="210" t="s">
        <v>263</v>
      </c>
      <c r="AH208" s="210"/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</row>
    <row r="209" spans="1:60" outlineLevel="2" x14ac:dyDescent="0.2">
      <c r="A209" s="227"/>
      <c r="B209" s="228"/>
      <c r="C209" s="258" t="s">
        <v>716</v>
      </c>
      <c r="D209" s="233"/>
      <c r="E209" s="234">
        <v>11.9892</v>
      </c>
      <c r="F209" s="231"/>
      <c r="G209" s="231"/>
      <c r="H209" s="231"/>
      <c r="I209" s="231"/>
      <c r="J209" s="231"/>
      <c r="K209" s="231"/>
      <c r="L209" s="231"/>
      <c r="M209" s="231"/>
      <c r="N209" s="230"/>
      <c r="O209" s="230"/>
      <c r="P209" s="230"/>
      <c r="Q209" s="230"/>
      <c r="R209" s="231"/>
      <c r="S209" s="231"/>
      <c r="T209" s="231"/>
      <c r="U209" s="231"/>
      <c r="V209" s="231"/>
      <c r="W209" s="231"/>
      <c r="X209" s="231"/>
      <c r="Y209" s="231"/>
      <c r="Z209" s="210"/>
      <c r="AA209" s="210"/>
      <c r="AB209" s="210"/>
      <c r="AC209" s="210"/>
      <c r="AD209" s="210"/>
      <c r="AE209" s="210"/>
      <c r="AF209" s="210"/>
      <c r="AG209" s="210" t="s">
        <v>265</v>
      </c>
      <c r="AH209" s="210">
        <v>0</v>
      </c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outlineLevel="1" x14ac:dyDescent="0.2">
      <c r="A210" s="244">
        <v>71</v>
      </c>
      <c r="B210" s="245" t="s">
        <v>717</v>
      </c>
      <c r="C210" s="257" t="s">
        <v>718</v>
      </c>
      <c r="D210" s="246" t="s">
        <v>258</v>
      </c>
      <c r="E210" s="247">
        <v>0.35167999999999999</v>
      </c>
      <c r="F210" s="248"/>
      <c r="G210" s="249">
        <f>ROUND(E210*F210,2)</f>
        <v>0</v>
      </c>
      <c r="H210" s="232"/>
      <c r="I210" s="231">
        <f>ROUND(E210*H210,2)</f>
        <v>0</v>
      </c>
      <c r="J210" s="232"/>
      <c r="K210" s="231">
        <f>ROUND(E210*J210,2)</f>
        <v>0</v>
      </c>
      <c r="L210" s="231">
        <v>21</v>
      </c>
      <c r="M210" s="231">
        <f>G210*(1+L210/100)</f>
        <v>0</v>
      </c>
      <c r="N210" s="230">
        <v>2.5000000000000001E-2</v>
      </c>
      <c r="O210" s="230">
        <f>ROUND(E210*N210,2)</f>
        <v>0.01</v>
      </c>
      <c r="P210" s="230">
        <v>0</v>
      </c>
      <c r="Q210" s="230">
        <f>ROUND(E210*P210,2)</f>
        <v>0</v>
      </c>
      <c r="R210" s="231" t="s">
        <v>546</v>
      </c>
      <c r="S210" s="231" t="s">
        <v>259</v>
      </c>
      <c r="T210" s="231" t="s">
        <v>260</v>
      </c>
      <c r="U210" s="231">
        <v>0</v>
      </c>
      <c r="V210" s="231">
        <f>ROUND(E210*U210,2)</f>
        <v>0</v>
      </c>
      <c r="W210" s="231"/>
      <c r="X210" s="231" t="s">
        <v>547</v>
      </c>
      <c r="Y210" s="231" t="s">
        <v>262</v>
      </c>
      <c r="Z210" s="210"/>
      <c r="AA210" s="210"/>
      <c r="AB210" s="210"/>
      <c r="AC210" s="210"/>
      <c r="AD210" s="210"/>
      <c r="AE210" s="210"/>
      <c r="AF210" s="210"/>
      <c r="AG210" s="210" t="s">
        <v>548</v>
      </c>
      <c r="AH210" s="210"/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</row>
    <row r="211" spans="1:60" outlineLevel="2" x14ac:dyDescent="0.2">
      <c r="A211" s="227"/>
      <c r="B211" s="228"/>
      <c r="C211" s="258" t="s">
        <v>719</v>
      </c>
      <c r="D211" s="233"/>
      <c r="E211" s="234">
        <v>0.35167999999999999</v>
      </c>
      <c r="F211" s="231"/>
      <c r="G211" s="231"/>
      <c r="H211" s="231"/>
      <c r="I211" s="231"/>
      <c r="J211" s="231"/>
      <c r="K211" s="231"/>
      <c r="L211" s="231"/>
      <c r="M211" s="231"/>
      <c r="N211" s="230"/>
      <c r="O211" s="230"/>
      <c r="P211" s="230"/>
      <c r="Q211" s="230"/>
      <c r="R211" s="231"/>
      <c r="S211" s="231"/>
      <c r="T211" s="231"/>
      <c r="U211" s="231"/>
      <c r="V211" s="231"/>
      <c r="W211" s="231"/>
      <c r="X211" s="231"/>
      <c r="Y211" s="231"/>
      <c r="Z211" s="210"/>
      <c r="AA211" s="210"/>
      <c r="AB211" s="210"/>
      <c r="AC211" s="210"/>
      <c r="AD211" s="210"/>
      <c r="AE211" s="210"/>
      <c r="AF211" s="210"/>
      <c r="AG211" s="210" t="s">
        <v>265</v>
      </c>
      <c r="AH211" s="210">
        <v>0</v>
      </c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outlineLevel="1" x14ac:dyDescent="0.2">
      <c r="A212" s="244">
        <v>72</v>
      </c>
      <c r="B212" s="245" t="s">
        <v>720</v>
      </c>
      <c r="C212" s="257" t="s">
        <v>721</v>
      </c>
      <c r="D212" s="246" t="s">
        <v>258</v>
      </c>
      <c r="E212" s="247">
        <v>0.96713000000000005</v>
      </c>
      <c r="F212" s="248"/>
      <c r="G212" s="249">
        <f>ROUND(E212*F212,2)</f>
        <v>0</v>
      </c>
      <c r="H212" s="232"/>
      <c r="I212" s="231">
        <f>ROUND(E212*H212,2)</f>
        <v>0</v>
      </c>
      <c r="J212" s="232"/>
      <c r="K212" s="231">
        <f>ROUND(E212*J212,2)</f>
        <v>0</v>
      </c>
      <c r="L212" s="231">
        <v>21</v>
      </c>
      <c r="M212" s="231">
        <f>G212*(1+L212/100)</f>
        <v>0</v>
      </c>
      <c r="N212" s="230">
        <v>2.5000000000000001E-2</v>
      </c>
      <c r="O212" s="230">
        <f>ROUND(E212*N212,2)</f>
        <v>0.02</v>
      </c>
      <c r="P212" s="230">
        <v>0</v>
      </c>
      <c r="Q212" s="230">
        <f>ROUND(E212*P212,2)</f>
        <v>0</v>
      </c>
      <c r="R212" s="231" t="s">
        <v>546</v>
      </c>
      <c r="S212" s="231" t="s">
        <v>260</v>
      </c>
      <c r="T212" s="231" t="s">
        <v>260</v>
      </c>
      <c r="U212" s="231">
        <v>0</v>
      </c>
      <c r="V212" s="231">
        <f>ROUND(E212*U212,2)</f>
        <v>0</v>
      </c>
      <c r="W212" s="231"/>
      <c r="X212" s="231" t="s">
        <v>547</v>
      </c>
      <c r="Y212" s="231" t="s">
        <v>262</v>
      </c>
      <c r="Z212" s="210"/>
      <c r="AA212" s="210"/>
      <c r="AB212" s="210"/>
      <c r="AC212" s="210"/>
      <c r="AD212" s="210"/>
      <c r="AE212" s="210"/>
      <c r="AF212" s="210"/>
      <c r="AG212" s="210" t="s">
        <v>548</v>
      </c>
      <c r="AH212" s="210"/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</row>
    <row r="213" spans="1:60" outlineLevel="2" x14ac:dyDescent="0.2">
      <c r="A213" s="227"/>
      <c r="B213" s="228"/>
      <c r="C213" s="258" t="s">
        <v>722</v>
      </c>
      <c r="D213" s="233"/>
      <c r="E213" s="234">
        <v>0.96713000000000005</v>
      </c>
      <c r="F213" s="231"/>
      <c r="G213" s="231"/>
      <c r="H213" s="231"/>
      <c r="I213" s="231"/>
      <c r="J213" s="231"/>
      <c r="K213" s="231"/>
      <c r="L213" s="231"/>
      <c r="M213" s="231"/>
      <c r="N213" s="230"/>
      <c r="O213" s="230"/>
      <c r="P213" s="230"/>
      <c r="Q213" s="230"/>
      <c r="R213" s="231"/>
      <c r="S213" s="231"/>
      <c r="T213" s="231"/>
      <c r="U213" s="231"/>
      <c r="V213" s="231"/>
      <c r="W213" s="231"/>
      <c r="X213" s="231"/>
      <c r="Y213" s="231"/>
      <c r="Z213" s="210"/>
      <c r="AA213" s="210"/>
      <c r="AB213" s="210"/>
      <c r="AC213" s="210"/>
      <c r="AD213" s="210"/>
      <c r="AE213" s="210"/>
      <c r="AF213" s="210"/>
      <c r="AG213" s="210" t="s">
        <v>265</v>
      </c>
      <c r="AH213" s="210">
        <v>0</v>
      </c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ht="22.5" outlineLevel="1" x14ac:dyDescent="0.2">
      <c r="A214" s="244">
        <v>73</v>
      </c>
      <c r="B214" s="245" t="s">
        <v>723</v>
      </c>
      <c r="C214" s="257" t="s">
        <v>724</v>
      </c>
      <c r="D214" s="246" t="s">
        <v>606</v>
      </c>
      <c r="E214" s="247">
        <v>17.00375</v>
      </c>
      <c r="F214" s="248"/>
      <c r="G214" s="249">
        <f>ROUND(E214*F214,2)</f>
        <v>0</v>
      </c>
      <c r="H214" s="232"/>
      <c r="I214" s="231">
        <f>ROUND(E214*H214,2)</f>
        <v>0</v>
      </c>
      <c r="J214" s="232"/>
      <c r="K214" s="231">
        <f>ROUND(E214*J214,2)</f>
        <v>0</v>
      </c>
      <c r="L214" s="231">
        <v>21</v>
      </c>
      <c r="M214" s="231">
        <f>G214*(1+L214/100)</f>
        <v>0</v>
      </c>
      <c r="N214" s="230">
        <v>0</v>
      </c>
      <c r="O214" s="230">
        <f>ROUND(E214*N214,2)</f>
        <v>0</v>
      </c>
      <c r="P214" s="230">
        <v>0</v>
      </c>
      <c r="Q214" s="230">
        <f>ROUND(E214*P214,2)</f>
        <v>0</v>
      </c>
      <c r="R214" s="231"/>
      <c r="S214" s="231" t="s">
        <v>324</v>
      </c>
      <c r="T214" s="231" t="s">
        <v>325</v>
      </c>
      <c r="U214" s="231">
        <v>0</v>
      </c>
      <c r="V214" s="231">
        <f>ROUND(E214*U214,2)</f>
        <v>0</v>
      </c>
      <c r="W214" s="231"/>
      <c r="X214" s="231" t="s">
        <v>547</v>
      </c>
      <c r="Y214" s="231" t="s">
        <v>262</v>
      </c>
      <c r="Z214" s="210"/>
      <c r="AA214" s="210"/>
      <c r="AB214" s="210"/>
      <c r="AC214" s="210"/>
      <c r="AD214" s="210"/>
      <c r="AE214" s="210"/>
      <c r="AF214" s="210"/>
      <c r="AG214" s="210" t="s">
        <v>548</v>
      </c>
      <c r="AH214" s="210"/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outlineLevel="2" x14ac:dyDescent="0.2">
      <c r="A215" s="227"/>
      <c r="B215" s="228"/>
      <c r="C215" s="258" t="s">
        <v>725</v>
      </c>
      <c r="D215" s="233"/>
      <c r="E215" s="234"/>
      <c r="F215" s="231"/>
      <c r="G215" s="231"/>
      <c r="H215" s="231"/>
      <c r="I215" s="231"/>
      <c r="J215" s="231"/>
      <c r="K215" s="231"/>
      <c r="L215" s="231"/>
      <c r="M215" s="231"/>
      <c r="N215" s="230"/>
      <c r="O215" s="230"/>
      <c r="P215" s="230"/>
      <c r="Q215" s="230"/>
      <c r="R215" s="231"/>
      <c r="S215" s="231"/>
      <c r="T215" s="231"/>
      <c r="U215" s="231"/>
      <c r="V215" s="231"/>
      <c r="W215" s="231"/>
      <c r="X215" s="231"/>
      <c r="Y215" s="231"/>
      <c r="Z215" s="210"/>
      <c r="AA215" s="210"/>
      <c r="AB215" s="210"/>
      <c r="AC215" s="210"/>
      <c r="AD215" s="210"/>
      <c r="AE215" s="210"/>
      <c r="AF215" s="210"/>
      <c r="AG215" s="210" t="s">
        <v>265</v>
      </c>
      <c r="AH215" s="210">
        <v>0</v>
      </c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outlineLevel="3" x14ac:dyDescent="0.2">
      <c r="A216" s="227"/>
      <c r="B216" s="228"/>
      <c r="C216" s="258" t="s">
        <v>726</v>
      </c>
      <c r="D216" s="233"/>
      <c r="E216" s="234">
        <v>17.00375</v>
      </c>
      <c r="F216" s="231"/>
      <c r="G216" s="231"/>
      <c r="H216" s="231"/>
      <c r="I216" s="231"/>
      <c r="J216" s="231"/>
      <c r="K216" s="231"/>
      <c r="L216" s="231"/>
      <c r="M216" s="231"/>
      <c r="N216" s="230"/>
      <c r="O216" s="230"/>
      <c r="P216" s="230"/>
      <c r="Q216" s="230"/>
      <c r="R216" s="231"/>
      <c r="S216" s="231"/>
      <c r="T216" s="231"/>
      <c r="U216" s="231"/>
      <c r="V216" s="231"/>
      <c r="W216" s="231"/>
      <c r="X216" s="231"/>
      <c r="Y216" s="231"/>
      <c r="Z216" s="210"/>
      <c r="AA216" s="210"/>
      <c r="AB216" s="210"/>
      <c r="AC216" s="210"/>
      <c r="AD216" s="210"/>
      <c r="AE216" s="210"/>
      <c r="AF216" s="210"/>
      <c r="AG216" s="210" t="s">
        <v>265</v>
      </c>
      <c r="AH216" s="210">
        <v>0</v>
      </c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ht="22.5" outlineLevel="1" x14ac:dyDescent="0.2">
      <c r="A217" s="244">
        <v>74</v>
      </c>
      <c r="B217" s="245" t="s">
        <v>727</v>
      </c>
      <c r="C217" s="257" t="s">
        <v>728</v>
      </c>
      <c r="D217" s="246" t="s">
        <v>303</v>
      </c>
      <c r="E217" s="247">
        <v>4.96</v>
      </c>
      <c r="F217" s="248"/>
      <c r="G217" s="249">
        <f>ROUND(E217*F217,2)</f>
        <v>0</v>
      </c>
      <c r="H217" s="232"/>
      <c r="I217" s="231">
        <f>ROUND(E217*H217,2)</f>
        <v>0</v>
      </c>
      <c r="J217" s="232"/>
      <c r="K217" s="231">
        <f>ROUND(E217*J217,2)</f>
        <v>0</v>
      </c>
      <c r="L217" s="231">
        <v>21</v>
      </c>
      <c r="M217" s="231">
        <f>G217*(1+L217/100)</f>
        <v>0</v>
      </c>
      <c r="N217" s="230">
        <v>0</v>
      </c>
      <c r="O217" s="230">
        <f>ROUND(E217*N217,2)</f>
        <v>0</v>
      </c>
      <c r="P217" s="230">
        <v>0</v>
      </c>
      <c r="Q217" s="230">
        <f>ROUND(E217*P217,2)</f>
        <v>0</v>
      </c>
      <c r="R217" s="231"/>
      <c r="S217" s="231" t="s">
        <v>259</v>
      </c>
      <c r="T217" s="231" t="s">
        <v>260</v>
      </c>
      <c r="U217" s="231">
        <v>0.08</v>
      </c>
      <c r="V217" s="231">
        <f>ROUND(E217*U217,2)</f>
        <v>0.4</v>
      </c>
      <c r="W217" s="231"/>
      <c r="X217" s="231" t="s">
        <v>261</v>
      </c>
      <c r="Y217" s="231" t="s">
        <v>262</v>
      </c>
      <c r="Z217" s="210"/>
      <c r="AA217" s="210"/>
      <c r="AB217" s="210"/>
      <c r="AC217" s="210"/>
      <c r="AD217" s="210"/>
      <c r="AE217" s="210"/>
      <c r="AF217" s="210"/>
      <c r="AG217" s="210" t="s">
        <v>263</v>
      </c>
      <c r="AH217" s="210"/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10"/>
      <c r="BB217" s="210"/>
      <c r="BC217" s="210"/>
      <c r="BD217" s="210"/>
      <c r="BE217" s="210"/>
      <c r="BF217" s="210"/>
      <c r="BG217" s="210"/>
      <c r="BH217" s="210"/>
    </row>
    <row r="218" spans="1:60" outlineLevel="2" x14ac:dyDescent="0.2">
      <c r="A218" s="227"/>
      <c r="B218" s="228"/>
      <c r="C218" s="258" t="s">
        <v>650</v>
      </c>
      <c r="D218" s="233"/>
      <c r="E218" s="234">
        <v>4.96</v>
      </c>
      <c r="F218" s="231"/>
      <c r="G218" s="231"/>
      <c r="H218" s="231"/>
      <c r="I218" s="231"/>
      <c r="J218" s="231"/>
      <c r="K218" s="231"/>
      <c r="L218" s="231"/>
      <c r="M218" s="231"/>
      <c r="N218" s="230"/>
      <c r="O218" s="230"/>
      <c r="P218" s="230"/>
      <c r="Q218" s="230"/>
      <c r="R218" s="231"/>
      <c r="S218" s="231"/>
      <c r="T218" s="231"/>
      <c r="U218" s="231"/>
      <c r="V218" s="231"/>
      <c r="W218" s="231"/>
      <c r="X218" s="231"/>
      <c r="Y218" s="231"/>
      <c r="Z218" s="210"/>
      <c r="AA218" s="210"/>
      <c r="AB218" s="210"/>
      <c r="AC218" s="210"/>
      <c r="AD218" s="210"/>
      <c r="AE218" s="210"/>
      <c r="AF218" s="210"/>
      <c r="AG218" s="210" t="s">
        <v>265</v>
      </c>
      <c r="AH218" s="210">
        <v>0</v>
      </c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0"/>
      <c r="BF218" s="210"/>
      <c r="BG218" s="210"/>
      <c r="BH218" s="210"/>
    </row>
    <row r="219" spans="1:60" outlineLevel="1" x14ac:dyDescent="0.2">
      <c r="A219" s="244">
        <v>75</v>
      </c>
      <c r="B219" s="245" t="s">
        <v>729</v>
      </c>
      <c r="C219" s="257" t="s">
        <v>730</v>
      </c>
      <c r="D219" s="246" t="s">
        <v>303</v>
      </c>
      <c r="E219" s="247">
        <v>5.4560000000000004</v>
      </c>
      <c r="F219" s="248"/>
      <c r="G219" s="249">
        <f>ROUND(E219*F219,2)</f>
        <v>0</v>
      </c>
      <c r="H219" s="232"/>
      <c r="I219" s="231">
        <f>ROUND(E219*H219,2)</f>
        <v>0</v>
      </c>
      <c r="J219" s="232"/>
      <c r="K219" s="231">
        <f>ROUND(E219*J219,2)</f>
        <v>0</v>
      </c>
      <c r="L219" s="231">
        <v>21</v>
      </c>
      <c r="M219" s="231">
        <f>G219*(1+L219/100)</f>
        <v>0</v>
      </c>
      <c r="N219" s="230">
        <v>1E-3</v>
      </c>
      <c r="O219" s="230">
        <f>ROUND(E219*N219,2)</f>
        <v>0.01</v>
      </c>
      <c r="P219" s="230">
        <v>0</v>
      </c>
      <c r="Q219" s="230">
        <f>ROUND(E219*P219,2)</f>
        <v>0</v>
      </c>
      <c r="R219" s="231" t="s">
        <v>546</v>
      </c>
      <c r="S219" s="231" t="s">
        <v>259</v>
      </c>
      <c r="T219" s="231" t="s">
        <v>260</v>
      </c>
      <c r="U219" s="231">
        <v>0</v>
      </c>
      <c r="V219" s="231">
        <f>ROUND(E219*U219,2)</f>
        <v>0</v>
      </c>
      <c r="W219" s="231"/>
      <c r="X219" s="231" t="s">
        <v>547</v>
      </c>
      <c r="Y219" s="231" t="s">
        <v>262</v>
      </c>
      <c r="Z219" s="210"/>
      <c r="AA219" s="210"/>
      <c r="AB219" s="210"/>
      <c r="AC219" s="210"/>
      <c r="AD219" s="210"/>
      <c r="AE219" s="210"/>
      <c r="AF219" s="210"/>
      <c r="AG219" s="210" t="s">
        <v>548</v>
      </c>
      <c r="AH219" s="210"/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  <c r="BH219" s="210"/>
    </row>
    <row r="220" spans="1:60" outlineLevel="2" x14ac:dyDescent="0.2">
      <c r="A220" s="227"/>
      <c r="B220" s="228"/>
      <c r="C220" s="258" t="s">
        <v>705</v>
      </c>
      <c r="D220" s="233"/>
      <c r="E220" s="234">
        <v>5.4560000000000004</v>
      </c>
      <c r="F220" s="231"/>
      <c r="G220" s="231"/>
      <c r="H220" s="231"/>
      <c r="I220" s="231"/>
      <c r="J220" s="231"/>
      <c r="K220" s="231"/>
      <c r="L220" s="231"/>
      <c r="M220" s="231"/>
      <c r="N220" s="230"/>
      <c r="O220" s="230"/>
      <c r="P220" s="230"/>
      <c r="Q220" s="230"/>
      <c r="R220" s="231"/>
      <c r="S220" s="231"/>
      <c r="T220" s="231"/>
      <c r="U220" s="231"/>
      <c r="V220" s="231"/>
      <c r="W220" s="231"/>
      <c r="X220" s="231"/>
      <c r="Y220" s="231"/>
      <c r="Z220" s="210"/>
      <c r="AA220" s="210"/>
      <c r="AB220" s="210"/>
      <c r="AC220" s="210"/>
      <c r="AD220" s="210"/>
      <c r="AE220" s="210"/>
      <c r="AF220" s="210"/>
      <c r="AG220" s="210" t="s">
        <v>265</v>
      </c>
      <c r="AH220" s="210">
        <v>0</v>
      </c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10"/>
      <c r="BB220" s="210"/>
      <c r="BC220" s="210"/>
      <c r="BD220" s="210"/>
      <c r="BE220" s="210"/>
      <c r="BF220" s="210"/>
      <c r="BG220" s="210"/>
      <c r="BH220" s="210"/>
    </row>
    <row r="221" spans="1:60" ht="22.5" outlineLevel="1" x14ac:dyDescent="0.2">
      <c r="A221" s="244">
        <v>76</v>
      </c>
      <c r="B221" s="245" t="s">
        <v>731</v>
      </c>
      <c r="C221" s="257" t="s">
        <v>732</v>
      </c>
      <c r="D221" s="246" t="s">
        <v>303</v>
      </c>
      <c r="E221" s="247">
        <v>283.11</v>
      </c>
      <c r="F221" s="248"/>
      <c r="G221" s="249">
        <f>ROUND(E221*F221,2)</f>
        <v>0</v>
      </c>
      <c r="H221" s="232"/>
      <c r="I221" s="231">
        <f>ROUND(E221*H221,2)</f>
        <v>0</v>
      </c>
      <c r="J221" s="232"/>
      <c r="K221" s="231">
        <f>ROUND(E221*J221,2)</f>
        <v>0</v>
      </c>
      <c r="L221" s="231">
        <v>21</v>
      </c>
      <c r="M221" s="231">
        <f>G221*(1+L221/100)</f>
        <v>0</v>
      </c>
      <c r="N221" s="230">
        <v>0</v>
      </c>
      <c r="O221" s="230">
        <f>ROUND(E221*N221,2)</f>
        <v>0</v>
      </c>
      <c r="P221" s="230">
        <v>0</v>
      </c>
      <c r="Q221" s="230">
        <f>ROUND(E221*P221,2)</f>
        <v>0</v>
      </c>
      <c r="R221" s="231"/>
      <c r="S221" s="231" t="s">
        <v>259</v>
      </c>
      <c r="T221" s="231" t="s">
        <v>260</v>
      </c>
      <c r="U221" s="231">
        <v>0.15</v>
      </c>
      <c r="V221" s="231">
        <f>ROUND(E221*U221,2)</f>
        <v>42.47</v>
      </c>
      <c r="W221" s="231"/>
      <c r="X221" s="231" t="s">
        <v>261</v>
      </c>
      <c r="Y221" s="231" t="s">
        <v>262</v>
      </c>
      <c r="Z221" s="210"/>
      <c r="AA221" s="210"/>
      <c r="AB221" s="210"/>
      <c r="AC221" s="210"/>
      <c r="AD221" s="210"/>
      <c r="AE221" s="210"/>
      <c r="AF221" s="210"/>
      <c r="AG221" s="210" t="s">
        <v>263</v>
      </c>
      <c r="AH221" s="210"/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  <c r="BH221" s="210"/>
    </row>
    <row r="222" spans="1:60" outlineLevel="2" x14ac:dyDescent="0.2">
      <c r="A222" s="227"/>
      <c r="B222" s="228"/>
      <c r="C222" s="258" t="s">
        <v>650</v>
      </c>
      <c r="D222" s="233"/>
      <c r="E222" s="234">
        <v>4.96</v>
      </c>
      <c r="F222" s="231"/>
      <c r="G222" s="231"/>
      <c r="H222" s="231"/>
      <c r="I222" s="231"/>
      <c r="J222" s="231"/>
      <c r="K222" s="231"/>
      <c r="L222" s="231"/>
      <c r="M222" s="231"/>
      <c r="N222" s="230"/>
      <c r="O222" s="230"/>
      <c r="P222" s="230"/>
      <c r="Q222" s="230"/>
      <c r="R222" s="231"/>
      <c r="S222" s="231"/>
      <c r="T222" s="231"/>
      <c r="U222" s="231"/>
      <c r="V222" s="231"/>
      <c r="W222" s="231"/>
      <c r="X222" s="231"/>
      <c r="Y222" s="231"/>
      <c r="Z222" s="210"/>
      <c r="AA222" s="210"/>
      <c r="AB222" s="210"/>
      <c r="AC222" s="210"/>
      <c r="AD222" s="210"/>
      <c r="AE222" s="210"/>
      <c r="AF222" s="210"/>
      <c r="AG222" s="210" t="s">
        <v>265</v>
      </c>
      <c r="AH222" s="210">
        <v>0</v>
      </c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  <c r="BH222" s="210"/>
    </row>
    <row r="223" spans="1:60" ht="33.75" outlineLevel="3" x14ac:dyDescent="0.2">
      <c r="A223" s="227"/>
      <c r="B223" s="228"/>
      <c r="C223" s="258" t="s">
        <v>660</v>
      </c>
      <c r="D223" s="233"/>
      <c r="E223" s="234">
        <v>83.87</v>
      </c>
      <c r="F223" s="231"/>
      <c r="G223" s="231"/>
      <c r="H223" s="231"/>
      <c r="I223" s="231"/>
      <c r="J223" s="231"/>
      <c r="K223" s="231"/>
      <c r="L223" s="231"/>
      <c r="M223" s="231"/>
      <c r="N223" s="230"/>
      <c r="O223" s="230"/>
      <c r="P223" s="230"/>
      <c r="Q223" s="230"/>
      <c r="R223" s="231"/>
      <c r="S223" s="231"/>
      <c r="T223" s="231"/>
      <c r="U223" s="231"/>
      <c r="V223" s="231"/>
      <c r="W223" s="231"/>
      <c r="X223" s="231"/>
      <c r="Y223" s="231"/>
      <c r="Z223" s="210"/>
      <c r="AA223" s="210"/>
      <c r="AB223" s="210"/>
      <c r="AC223" s="210"/>
      <c r="AD223" s="210"/>
      <c r="AE223" s="210"/>
      <c r="AF223" s="210"/>
      <c r="AG223" s="210" t="s">
        <v>265</v>
      </c>
      <c r="AH223" s="210">
        <v>0</v>
      </c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</row>
    <row r="224" spans="1:60" outlineLevel="3" x14ac:dyDescent="0.2">
      <c r="A224" s="227"/>
      <c r="B224" s="228"/>
      <c r="C224" s="258" t="s">
        <v>661</v>
      </c>
      <c r="D224" s="233"/>
      <c r="E224" s="234">
        <v>111.22</v>
      </c>
      <c r="F224" s="231"/>
      <c r="G224" s="231"/>
      <c r="H224" s="231"/>
      <c r="I224" s="231"/>
      <c r="J224" s="231"/>
      <c r="K224" s="231"/>
      <c r="L224" s="231"/>
      <c r="M224" s="231"/>
      <c r="N224" s="230"/>
      <c r="O224" s="230"/>
      <c r="P224" s="230"/>
      <c r="Q224" s="230"/>
      <c r="R224" s="231"/>
      <c r="S224" s="231"/>
      <c r="T224" s="231"/>
      <c r="U224" s="231"/>
      <c r="V224" s="231"/>
      <c r="W224" s="231"/>
      <c r="X224" s="231"/>
      <c r="Y224" s="231"/>
      <c r="Z224" s="210"/>
      <c r="AA224" s="210"/>
      <c r="AB224" s="210"/>
      <c r="AC224" s="210"/>
      <c r="AD224" s="210"/>
      <c r="AE224" s="210"/>
      <c r="AF224" s="210"/>
      <c r="AG224" s="210" t="s">
        <v>265</v>
      </c>
      <c r="AH224" s="210">
        <v>0</v>
      </c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  <c r="BH224" s="210"/>
    </row>
    <row r="225" spans="1:60" outlineLevel="3" x14ac:dyDescent="0.2">
      <c r="A225" s="227"/>
      <c r="B225" s="228"/>
      <c r="C225" s="258" t="s">
        <v>662</v>
      </c>
      <c r="D225" s="233"/>
      <c r="E225" s="234">
        <v>83.06</v>
      </c>
      <c r="F225" s="231"/>
      <c r="G225" s="231"/>
      <c r="H225" s="231"/>
      <c r="I225" s="231"/>
      <c r="J225" s="231"/>
      <c r="K225" s="231"/>
      <c r="L225" s="231"/>
      <c r="M225" s="231"/>
      <c r="N225" s="230"/>
      <c r="O225" s="230"/>
      <c r="P225" s="230"/>
      <c r="Q225" s="230"/>
      <c r="R225" s="231"/>
      <c r="S225" s="231"/>
      <c r="T225" s="231"/>
      <c r="U225" s="231"/>
      <c r="V225" s="231"/>
      <c r="W225" s="231"/>
      <c r="X225" s="231"/>
      <c r="Y225" s="231"/>
      <c r="Z225" s="210"/>
      <c r="AA225" s="210"/>
      <c r="AB225" s="210"/>
      <c r="AC225" s="210"/>
      <c r="AD225" s="210"/>
      <c r="AE225" s="210"/>
      <c r="AF225" s="210"/>
      <c r="AG225" s="210" t="s">
        <v>265</v>
      </c>
      <c r="AH225" s="210">
        <v>0</v>
      </c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</row>
    <row r="226" spans="1:60" outlineLevel="1" x14ac:dyDescent="0.2">
      <c r="A226" s="244">
        <v>77</v>
      </c>
      <c r="B226" s="245" t="s">
        <v>733</v>
      </c>
      <c r="C226" s="257" t="s">
        <v>734</v>
      </c>
      <c r="D226" s="246" t="s">
        <v>258</v>
      </c>
      <c r="E226" s="247">
        <v>1.25488</v>
      </c>
      <c r="F226" s="248"/>
      <c r="G226" s="249">
        <f>ROUND(E226*F226,2)</f>
        <v>0</v>
      </c>
      <c r="H226" s="232"/>
      <c r="I226" s="231">
        <f>ROUND(E226*H226,2)</f>
        <v>0</v>
      </c>
      <c r="J226" s="232"/>
      <c r="K226" s="231">
        <f>ROUND(E226*J226,2)</f>
        <v>0</v>
      </c>
      <c r="L226" s="231">
        <v>21</v>
      </c>
      <c r="M226" s="231">
        <f>G226*(1+L226/100)</f>
        <v>0</v>
      </c>
      <c r="N226" s="230">
        <v>0.03</v>
      </c>
      <c r="O226" s="230">
        <f>ROUND(E226*N226,2)</f>
        <v>0.04</v>
      </c>
      <c r="P226" s="230">
        <v>0</v>
      </c>
      <c r="Q226" s="230">
        <f>ROUND(E226*P226,2)</f>
        <v>0</v>
      </c>
      <c r="R226" s="231" t="s">
        <v>546</v>
      </c>
      <c r="S226" s="231" t="s">
        <v>260</v>
      </c>
      <c r="T226" s="231" t="s">
        <v>260</v>
      </c>
      <c r="U226" s="231">
        <v>0</v>
      </c>
      <c r="V226" s="231">
        <f>ROUND(E226*U226,2)</f>
        <v>0</v>
      </c>
      <c r="W226" s="231"/>
      <c r="X226" s="231" t="s">
        <v>547</v>
      </c>
      <c r="Y226" s="231" t="s">
        <v>262</v>
      </c>
      <c r="Z226" s="210"/>
      <c r="AA226" s="210"/>
      <c r="AB226" s="210"/>
      <c r="AC226" s="210"/>
      <c r="AD226" s="210"/>
      <c r="AE226" s="210"/>
      <c r="AF226" s="210"/>
      <c r="AG226" s="210" t="s">
        <v>548</v>
      </c>
      <c r="AH226" s="210"/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  <c r="AT226" s="210"/>
      <c r="AU226" s="210"/>
      <c r="AV226" s="210"/>
      <c r="AW226" s="210"/>
      <c r="AX226" s="210"/>
      <c r="AY226" s="210"/>
      <c r="AZ226" s="210"/>
      <c r="BA226" s="210"/>
      <c r="BB226" s="210"/>
      <c r="BC226" s="210"/>
      <c r="BD226" s="210"/>
      <c r="BE226" s="210"/>
      <c r="BF226" s="210"/>
      <c r="BG226" s="210"/>
      <c r="BH226" s="210"/>
    </row>
    <row r="227" spans="1:60" outlineLevel="2" x14ac:dyDescent="0.2">
      <c r="A227" s="227"/>
      <c r="B227" s="228"/>
      <c r="C227" s="258" t="s">
        <v>735</v>
      </c>
      <c r="D227" s="233"/>
      <c r="E227" s="234">
        <v>1.25488</v>
      </c>
      <c r="F227" s="231"/>
      <c r="G227" s="231"/>
      <c r="H227" s="231"/>
      <c r="I227" s="231"/>
      <c r="J227" s="231"/>
      <c r="K227" s="231"/>
      <c r="L227" s="231"/>
      <c r="M227" s="231"/>
      <c r="N227" s="230"/>
      <c r="O227" s="230"/>
      <c r="P227" s="230"/>
      <c r="Q227" s="230"/>
      <c r="R227" s="231"/>
      <c r="S227" s="231"/>
      <c r="T227" s="231"/>
      <c r="U227" s="231"/>
      <c r="V227" s="231"/>
      <c r="W227" s="231"/>
      <c r="X227" s="231"/>
      <c r="Y227" s="231"/>
      <c r="Z227" s="210"/>
      <c r="AA227" s="210"/>
      <c r="AB227" s="210"/>
      <c r="AC227" s="210"/>
      <c r="AD227" s="210"/>
      <c r="AE227" s="210"/>
      <c r="AF227" s="210"/>
      <c r="AG227" s="210" t="s">
        <v>265</v>
      </c>
      <c r="AH227" s="210">
        <v>0</v>
      </c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0"/>
      <c r="BF227" s="210"/>
      <c r="BG227" s="210"/>
      <c r="BH227" s="210"/>
    </row>
    <row r="228" spans="1:60" outlineLevel="1" x14ac:dyDescent="0.2">
      <c r="A228" s="244">
        <v>78</v>
      </c>
      <c r="B228" s="245" t="s">
        <v>736</v>
      </c>
      <c r="C228" s="257" t="s">
        <v>737</v>
      </c>
      <c r="D228" s="246" t="s">
        <v>303</v>
      </c>
      <c r="E228" s="247">
        <v>611.92999999999995</v>
      </c>
      <c r="F228" s="248"/>
      <c r="G228" s="249">
        <f>ROUND(E228*F228,2)</f>
        <v>0</v>
      </c>
      <c r="H228" s="232"/>
      <c r="I228" s="231">
        <f>ROUND(E228*H228,2)</f>
        <v>0</v>
      </c>
      <c r="J228" s="232"/>
      <c r="K228" s="231">
        <f>ROUND(E228*J228,2)</f>
        <v>0</v>
      </c>
      <c r="L228" s="231">
        <v>21</v>
      </c>
      <c r="M228" s="231">
        <f>G228*(1+L228/100)</f>
        <v>0</v>
      </c>
      <c r="N228" s="230">
        <v>9.4999999999999998E-3</v>
      </c>
      <c r="O228" s="230">
        <f>ROUND(E228*N228,2)</f>
        <v>5.81</v>
      </c>
      <c r="P228" s="230">
        <v>0</v>
      </c>
      <c r="Q228" s="230">
        <f>ROUND(E228*P228,2)</f>
        <v>0</v>
      </c>
      <c r="R228" s="231" t="s">
        <v>546</v>
      </c>
      <c r="S228" s="231" t="s">
        <v>259</v>
      </c>
      <c r="T228" s="231" t="s">
        <v>260</v>
      </c>
      <c r="U228" s="231">
        <v>0</v>
      </c>
      <c r="V228" s="231">
        <f>ROUND(E228*U228,2)</f>
        <v>0</v>
      </c>
      <c r="W228" s="231"/>
      <c r="X228" s="231" t="s">
        <v>547</v>
      </c>
      <c r="Y228" s="231" t="s">
        <v>262</v>
      </c>
      <c r="Z228" s="210"/>
      <c r="AA228" s="210"/>
      <c r="AB228" s="210"/>
      <c r="AC228" s="210"/>
      <c r="AD228" s="210"/>
      <c r="AE228" s="210"/>
      <c r="AF228" s="210"/>
      <c r="AG228" s="210" t="s">
        <v>548</v>
      </c>
      <c r="AH228" s="210"/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210"/>
      <c r="AT228" s="210"/>
      <c r="AU228" s="210"/>
      <c r="AV228" s="210"/>
      <c r="AW228" s="210"/>
      <c r="AX228" s="210"/>
      <c r="AY228" s="210"/>
      <c r="AZ228" s="210"/>
      <c r="BA228" s="210"/>
      <c r="BB228" s="210"/>
      <c r="BC228" s="210"/>
      <c r="BD228" s="210"/>
      <c r="BE228" s="210"/>
      <c r="BF228" s="210"/>
      <c r="BG228" s="210"/>
      <c r="BH228" s="210"/>
    </row>
    <row r="229" spans="1:60" ht="33.75" outlineLevel="2" x14ac:dyDescent="0.2">
      <c r="A229" s="227"/>
      <c r="B229" s="228"/>
      <c r="C229" s="258" t="s">
        <v>738</v>
      </c>
      <c r="D229" s="233"/>
      <c r="E229" s="234">
        <v>184.51400000000001</v>
      </c>
      <c r="F229" s="231"/>
      <c r="G229" s="231"/>
      <c r="H229" s="231"/>
      <c r="I229" s="231"/>
      <c r="J229" s="231"/>
      <c r="K229" s="231"/>
      <c r="L229" s="231"/>
      <c r="M229" s="231"/>
      <c r="N229" s="230"/>
      <c r="O229" s="230"/>
      <c r="P229" s="230"/>
      <c r="Q229" s="230"/>
      <c r="R229" s="231"/>
      <c r="S229" s="231"/>
      <c r="T229" s="231"/>
      <c r="U229" s="231"/>
      <c r="V229" s="231"/>
      <c r="W229" s="231"/>
      <c r="X229" s="231"/>
      <c r="Y229" s="231"/>
      <c r="Z229" s="210"/>
      <c r="AA229" s="210"/>
      <c r="AB229" s="210"/>
      <c r="AC229" s="210"/>
      <c r="AD229" s="210"/>
      <c r="AE229" s="210"/>
      <c r="AF229" s="210"/>
      <c r="AG229" s="210" t="s">
        <v>265</v>
      </c>
      <c r="AH229" s="210">
        <v>0</v>
      </c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0"/>
      <c r="BF229" s="210"/>
      <c r="BG229" s="210"/>
      <c r="BH229" s="210"/>
    </row>
    <row r="230" spans="1:60" outlineLevel="3" x14ac:dyDescent="0.2">
      <c r="A230" s="227"/>
      <c r="B230" s="228"/>
      <c r="C230" s="258" t="s">
        <v>739</v>
      </c>
      <c r="D230" s="233"/>
      <c r="E230" s="234">
        <v>244.684</v>
      </c>
      <c r="F230" s="231"/>
      <c r="G230" s="231"/>
      <c r="H230" s="231"/>
      <c r="I230" s="231"/>
      <c r="J230" s="231"/>
      <c r="K230" s="231"/>
      <c r="L230" s="231"/>
      <c r="M230" s="231"/>
      <c r="N230" s="230"/>
      <c r="O230" s="230"/>
      <c r="P230" s="230"/>
      <c r="Q230" s="230"/>
      <c r="R230" s="231"/>
      <c r="S230" s="231"/>
      <c r="T230" s="231"/>
      <c r="U230" s="231"/>
      <c r="V230" s="231"/>
      <c r="W230" s="231"/>
      <c r="X230" s="231"/>
      <c r="Y230" s="231"/>
      <c r="Z230" s="210"/>
      <c r="AA230" s="210"/>
      <c r="AB230" s="210"/>
      <c r="AC230" s="210"/>
      <c r="AD230" s="210"/>
      <c r="AE230" s="210"/>
      <c r="AF230" s="210"/>
      <c r="AG230" s="210" t="s">
        <v>265</v>
      </c>
      <c r="AH230" s="210">
        <v>0</v>
      </c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0"/>
      <c r="BF230" s="210"/>
      <c r="BG230" s="210"/>
      <c r="BH230" s="210"/>
    </row>
    <row r="231" spans="1:60" outlineLevel="3" x14ac:dyDescent="0.2">
      <c r="A231" s="227"/>
      <c r="B231" s="228"/>
      <c r="C231" s="258" t="s">
        <v>740</v>
      </c>
      <c r="D231" s="233"/>
      <c r="E231" s="234">
        <v>182.732</v>
      </c>
      <c r="F231" s="231"/>
      <c r="G231" s="231"/>
      <c r="H231" s="231"/>
      <c r="I231" s="231"/>
      <c r="J231" s="231"/>
      <c r="K231" s="231"/>
      <c r="L231" s="231"/>
      <c r="M231" s="231"/>
      <c r="N231" s="230"/>
      <c r="O231" s="230"/>
      <c r="P231" s="230"/>
      <c r="Q231" s="230"/>
      <c r="R231" s="231"/>
      <c r="S231" s="231"/>
      <c r="T231" s="231"/>
      <c r="U231" s="231"/>
      <c r="V231" s="231"/>
      <c r="W231" s="231"/>
      <c r="X231" s="231"/>
      <c r="Y231" s="231"/>
      <c r="Z231" s="210"/>
      <c r="AA231" s="210"/>
      <c r="AB231" s="210"/>
      <c r="AC231" s="210"/>
      <c r="AD231" s="210"/>
      <c r="AE231" s="210"/>
      <c r="AF231" s="210"/>
      <c r="AG231" s="210" t="s">
        <v>265</v>
      </c>
      <c r="AH231" s="210">
        <v>0</v>
      </c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10"/>
      <c r="BB231" s="210"/>
      <c r="BC231" s="210"/>
      <c r="BD231" s="210"/>
      <c r="BE231" s="210"/>
      <c r="BF231" s="210"/>
      <c r="BG231" s="210"/>
      <c r="BH231" s="210"/>
    </row>
    <row r="232" spans="1:60" outlineLevel="1" x14ac:dyDescent="0.2">
      <c r="A232" s="250">
        <v>79</v>
      </c>
      <c r="B232" s="251" t="s">
        <v>741</v>
      </c>
      <c r="C232" s="259" t="s">
        <v>742</v>
      </c>
      <c r="D232" s="252" t="s">
        <v>311</v>
      </c>
      <c r="E232" s="253">
        <v>5.9007199999999997</v>
      </c>
      <c r="F232" s="254"/>
      <c r="G232" s="255">
        <f>ROUND(E232*F232,2)</f>
        <v>0</v>
      </c>
      <c r="H232" s="232"/>
      <c r="I232" s="231">
        <f>ROUND(E232*H232,2)</f>
        <v>0</v>
      </c>
      <c r="J232" s="232"/>
      <c r="K232" s="231">
        <f>ROUND(E232*J232,2)</f>
        <v>0</v>
      </c>
      <c r="L232" s="231">
        <v>21</v>
      </c>
      <c r="M232" s="231">
        <f>G232*(1+L232/100)</f>
        <v>0</v>
      </c>
      <c r="N232" s="230">
        <v>0</v>
      </c>
      <c r="O232" s="230">
        <f>ROUND(E232*N232,2)</f>
        <v>0</v>
      </c>
      <c r="P232" s="230">
        <v>0</v>
      </c>
      <c r="Q232" s="230">
        <f>ROUND(E232*P232,2)</f>
        <v>0</v>
      </c>
      <c r="R232" s="231"/>
      <c r="S232" s="231" t="s">
        <v>259</v>
      </c>
      <c r="T232" s="231" t="s">
        <v>260</v>
      </c>
      <c r="U232" s="231">
        <v>1.831</v>
      </c>
      <c r="V232" s="231">
        <f>ROUND(E232*U232,2)</f>
        <v>10.8</v>
      </c>
      <c r="W232" s="231"/>
      <c r="X232" s="231" t="s">
        <v>686</v>
      </c>
      <c r="Y232" s="231" t="s">
        <v>262</v>
      </c>
      <c r="Z232" s="210"/>
      <c r="AA232" s="210"/>
      <c r="AB232" s="210"/>
      <c r="AC232" s="210"/>
      <c r="AD232" s="210"/>
      <c r="AE232" s="210"/>
      <c r="AF232" s="210"/>
      <c r="AG232" s="210" t="s">
        <v>687</v>
      </c>
      <c r="AH232" s="210"/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  <c r="BH232" s="210"/>
    </row>
    <row r="233" spans="1:60" x14ac:dyDescent="0.2">
      <c r="A233" s="237" t="s">
        <v>254</v>
      </c>
      <c r="B233" s="238" t="s">
        <v>201</v>
      </c>
      <c r="C233" s="256" t="s">
        <v>202</v>
      </c>
      <c r="D233" s="239"/>
      <c r="E233" s="240"/>
      <c r="F233" s="241"/>
      <c r="G233" s="242">
        <f>SUMIF(AG234:AG252,"&lt;&gt;NOR",G234:G252)</f>
        <v>0</v>
      </c>
      <c r="H233" s="236"/>
      <c r="I233" s="236">
        <f>SUM(I234:I252)</f>
        <v>0</v>
      </c>
      <c r="J233" s="236"/>
      <c r="K233" s="236">
        <f>SUM(K234:K252)</f>
        <v>0</v>
      </c>
      <c r="L233" s="236"/>
      <c r="M233" s="236">
        <f>SUM(M234:M252)</f>
        <v>0</v>
      </c>
      <c r="N233" s="235"/>
      <c r="O233" s="235">
        <f>SUM(O234:O252)</f>
        <v>0</v>
      </c>
      <c r="P233" s="235"/>
      <c r="Q233" s="235">
        <f>SUM(Q234:Q252)</f>
        <v>0</v>
      </c>
      <c r="R233" s="236"/>
      <c r="S233" s="236"/>
      <c r="T233" s="236"/>
      <c r="U233" s="236"/>
      <c r="V233" s="236">
        <f>SUM(V234:V252)</f>
        <v>0</v>
      </c>
      <c r="W233" s="236"/>
      <c r="X233" s="236"/>
      <c r="Y233" s="236"/>
      <c r="AG233" t="s">
        <v>255</v>
      </c>
    </row>
    <row r="234" spans="1:60" ht="33.75" outlineLevel="1" x14ac:dyDescent="0.2">
      <c r="A234" s="250">
        <v>80</v>
      </c>
      <c r="B234" s="251" t="s">
        <v>743</v>
      </c>
      <c r="C234" s="259" t="s">
        <v>744</v>
      </c>
      <c r="D234" s="252" t="s">
        <v>745</v>
      </c>
      <c r="E234" s="253">
        <v>1</v>
      </c>
      <c r="F234" s="254"/>
      <c r="G234" s="255">
        <f>ROUND(E234*F234,2)</f>
        <v>0</v>
      </c>
      <c r="H234" s="232"/>
      <c r="I234" s="231">
        <f>ROUND(E234*H234,2)</f>
        <v>0</v>
      </c>
      <c r="J234" s="232"/>
      <c r="K234" s="231">
        <f>ROUND(E234*J234,2)</f>
        <v>0</v>
      </c>
      <c r="L234" s="231">
        <v>21</v>
      </c>
      <c r="M234" s="231">
        <f>G234*(1+L234/100)</f>
        <v>0</v>
      </c>
      <c r="N234" s="230">
        <v>0</v>
      </c>
      <c r="O234" s="230">
        <f>ROUND(E234*N234,2)</f>
        <v>0</v>
      </c>
      <c r="P234" s="230">
        <v>0</v>
      </c>
      <c r="Q234" s="230">
        <f>ROUND(E234*P234,2)</f>
        <v>0</v>
      </c>
      <c r="R234" s="231"/>
      <c r="S234" s="231" t="s">
        <v>324</v>
      </c>
      <c r="T234" s="231" t="s">
        <v>325</v>
      </c>
      <c r="U234" s="231">
        <v>0</v>
      </c>
      <c r="V234" s="231">
        <f>ROUND(E234*U234,2)</f>
        <v>0</v>
      </c>
      <c r="W234" s="231"/>
      <c r="X234" s="231" t="s">
        <v>261</v>
      </c>
      <c r="Y234" s="231" t="s">
        <v>262</v>
      </c>
      <c r="Z234" s="210"/>
      <c r="AA234" s="210"/>
      <c r="AB234" s="210"/>
      <c r="AC234" s="210"/>
      <c r="AD234" s="210"/>
      <c r="AE234" s="210"/>
      <c r="AF234" s="210"/>
      <c r="AG234" s="210" t="s">
        <v>263</v>
      </c>
      <c r="AH234" s="210"/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10"/>
      <c r="BB234" s="210"/>
      <c r="BC234" s="210"/>
      <c r="BD234" s="210"/>
      <c r="BE234" s="210"/>
      <c r="BF234" s="210"/>
      <c r="BG234" s="210"/>
      <c r="BH234" s="210"/>
    </row>
    <row r="235" spans="1:60" ht="33.75" outlineLevel="1" x14ac:dyDescent="0.2">
      <c r="A235" s="250">
        <v>81</v>
      </c>
      <c r="B235" s="251" t="s">
        <v>746</v>
      </c>
      <c r="C235" s="259" t="s">
        <v>747</v>
      </c>
      <c r="D235" s="252" t="s">
        <v>745</v>
      </c>
      <c r="E235" s="253">
        <v>1</v>
      </c>
      <c r="F235" s="254"/>
      <c r="G235" s="255">
        <f>ROUND(E235*F235,2)</f>
        <v>0</v>
      </c>
      <c r="H235" s="232"/>
      <c r="I235" s="231">
        <f>ROUND(E235*H235,2)</f>
        <v>0</v>
      </c>
      <c r="J235" s="232"/>
      <c r="K235" s="231">
        <f>ROUND(E235*J235,2)</f>
        <v>0</v>
      </c>
      <c r="L235" s="231">
        <v>21</v>
      </c>
      <c r="M235" s="231">
        <f>G235*(1+L235/100)</f>
        <v>0</v>
      </c>
      <c r="N235" s="230">
        <v>0</v>
      </c>
      <c r="O235" s="230">
        <f>ROUND(E235*N235,2)</f>
        <v>0</v>
      </c>
      <c r="P235" s="230">
        <v>0</v>
      </c>
      <c r="Q235" s="230">
        <f>ROUND(E235*P235,2)</f>
        <v>0</v>
      </c>
      <c r="R235" s="231"/>
      <c r="S235" s="231" t="s">
        <v>324</v>
      </c>
      <c r="T235" s="231" t="s">
        <v>325</v>
      </c>
      <c r="U235" s="231">
        <v>0</v>
      </c>
      <c r="V235" s="231">
        <f>ROUND(E235*U235,2)</f>
        <v>0</v>
      </c>
      <c r="W235" s="231"/>
      <c r="X235" s="231" t="s">
        <v>261</v>
      </c>
      <c r="Y235" s="231" t="s">
        <v>262</v>
      </c>
      <c r="Z235" s="210"/>
      <c r="AA235" s="210"/>
      <c r="AB235" s="210"/>
      <c r="AC235" s="210"/>
      <c r="AD235" s="210"/>
      <c r="AE235" s="210"/>
      <c r="AF235" s="210"/>
      <c r="AG235" s="210" t="s">
        <v>263</v>
      </c>
      <c r="AH235" s="210"/>
      <c r="AI235" s="210"/>
      <c r="AJ235" s="210"/>
      <c r="AK235" s="210"/>
      <c r="AL235" s="210"/>
      <c r="AM235" s="210"/>
      <c r="AN235" s="210"/>
      <c r="AO235" s="210"/>
      <c r="AP235" s="210"/>
      <c r="AQ235" s="210"/>
      <c r="AR235" s="210"/>
      <c r="AS235" s="210"/>
      <c r="AT235" s="210"/>
      <c r="AU235" s="210"/>
      <c r="AV235" s="210"/>
      <c r="AW235" s="210"/>
      <c r="AX235" s="210"/>
      <c r="AY235" s="210"/>
      <c r="AZ235" s="210"/>
      <c r="BA235" s="210"/>
      <c r="BB235" s="210"/>
      <c r="BC235" s="210"/>
      <c r="BD235" s="210"/>
      <c r="BE235" s="210"/>
      <c r="BF235" s="210"/>
      <c r="BG235" s="210"/>
      <c r="BH235" s="210"/>
    </row>
    <row r="236" spans="1:60" ht="33.75" outlineLevel="1" x14ac:dyDescent="0.2">
      <c r="A236" s="250">
        <v>82</v>
      </c>
      <c r="B236" s="251" t="s">
        <v>748</v>
      </c>
      <c r="C236" s="259" t="s">
        <v>749</v>
      </c>
      <c r="D236" s="252" t="s">
        <v>745</v>
      </c>
      <c r="E236" s="253">
        <v>2</v>
      </c>
      <c r="F236" s="254"/>
      <c r="G236" s="255">
        <f>ROUND(E236*F236,2)</f>
        <v>0</v>
      </c>
      <c r="H236" s="232"/>
      <c r="I236" s="231">
        <f>ROUND(E236*H236,2)</f>
        <v>0</v>
      </c>
      <c r="J236" s="232"/>
      <c r="K236" s="231">
        <f>ROUND(E236*J236,2)</f>
        <v>0</v>
      </c>
      <c r="L236" s="231">
        <v>21</v>
      </c>
      <c r="M236" s="231">
        <f>G236*(1+L236/100)</f>
        <v>0</v>
      </c>
      <c r="N236" s="230">
        <v>0</v>
      </c>
      <c r="O236" s="230">
        <f>ROUND(E236*N236,2)</f>
        <v>0</v>
      </c>
      <c r="P236" s="230">
        <v>0</v>
      </c>
      <c r="Q236" s="230">
        <f>ROUND(E236*P236,2)</f>
        <v>0</v>
      </c>
      <c r="R236" s="231"/>
      <c r="S236" s="231" t="s">
        <v>324</v>
      </c>
      <c r="T236" s="231" t="s">
        <v>325</v>
      </c>
      <c r="U236" s="231">
        <v>0</v>
      </c>
      <c r="V236" s="231">
        <f>ROUND(E236*U236,2)</f>
        <v>0</v>
      </c>
      <c r="W236" s="231"/>
      <c r="X236" s="231" t="s">
        <v>261</v>
      </c>
      <c r="Y236" s="231" t="s">
        <v>262</v>
      </c>
      <c r="Z236" s="210"/>
      <c r="AA236" s="210"/>
      <c r="AB236" s="210"/>
      <c r="AC236" s="210"/>
      <c r="AD236" s="210"/>
      <c r="AE236" s="210"/>
      <c r="AF236" s="210"/>
      <c r="AG236" s="210" t="s">
        <v>263</v>
      </c>
      <c r="AH236" s="210"/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10"/>
      <c r="BB236" s="210"/>
      <c r="BC236" s="210"/>
      <c r="BD236" s="210"/>
      <c r="BE236" s="210"/>
      <c r="BF236" s="210"/>
      <c r="BG236" s="210"/>
      <c r="BH236" s="210"/>
    </row>
    <row r="237" spans="1:60" ht="33.75" outlineLevel="1" x14ac:dyDescent="0.2">
      <c r="A237" s="250">
        <v>83</v>
      </c>
      <c r="B237" s="251" t="s">
        <v>750</v>
      </c>
      <c r="C237" s="259" t="s">
        <v>751</v>
      </c>
      <c r="D237" s="252" t="s">
        <v>745</v>
      </c>
      <c r="E237" s="253">
        <v>1</v>
      </c>
      <c r="F237" s="254"/>
      <c r="G237" s="255">
        <f>ROUND(E237*F237,2)</f>
        <v>0</v>
      </c>
      <c r="H237" s="232"/>
      <c r="I237" s="231">
        <f>ROUND(E237*H237,2)</f>
        <v>0</v>
      </c>
      <c r="J237" s="232"/>
      <c r="K237" s="231">
        <f>ROUND(E237*J237,2)</f>
        <v>0</v>
      </c>
      <c r="L237" s="231">
        <v>21</v>
      </c>
      <c r="M237" s="231">
        <f>G237*(1+L237/100)</f>
        <v>0</v>
      </c>
      <c r="N237" s="230">
        <v>0</v>
      </c>
      <c r="O237" s="230">
        <f>ROUND(E237*N237,2)</f>
        <v>0</v>
      </c>
      <c r="P237" s="230">
        <v>0</v>
      </c>
      <c r="Q237" s="230">
        <f>ROUND(E237*P237,2)</f>
        <v>0</v>
      </c>
      <c r="R237" s="231"/>
      <c r="S237" s="231" t="s">
        <v>324</v>
      </c>
      <c r="T237" s="231" t="s">
        <v>325</v>
      </c>
      <c r="U237" s="231">
        <v>0</v>
      </c>
      <c r="V237" s="231">
        <f>ROUND(E237*U237,2)</f>
        <v>0</v>
      </c>
      <c r="W237" s="231"/>
      <c r="X237" s="231" t="s">
        <v>261</v>
      </c>
      <c r="Y237" s="231" t="s">
        <v>262</v>
      </c>
      <c r="Z237" s="210"/>
      <c r="AA237" s="210"/>
      <c r="AB237" s="210"/>
      <c r="AC237" s="210"/>
      <c r="AD237" s="210"/>
      <c r="AE237" s="210"/>
      <c r="AF237" s="210"/>
      <c r="AG237" s="210" t="s">
        <v>263</v>
      </c>
      <c r="AH237" s="210"/>
      <c r="AI237" s="210"/>
      <c r="AJ237" s="210"/>
      <c r="AK237" s="210"/>
      <c r="AL237" s="210"/>
      <c r="AM237" s="210"/>
      <c r="AN237" s="210"/>
      <c r="AO237" s="210"/>
      <c r="AP237" s="210"/>
      <c r="AQ237" s="210"/>
      <c r="AR237" s="210"/>
      <c r="AS237" s="210"/>
      <c r="AT237" s="210"/>
      <c r="AU237" s="210"/>
      <c r="AV237" s="210"/>
      <c r="AW237" s="210"/>
      <c r="AX237" s="210"/>
      <c r="AY237" s="210"/>
      <c r="AZ237" s="210"/>
      <c r="BA237" s="210"/>
      <c r="BB237" s="210"/>
      <c r="BC237" s="210"/>
      <c r="BD237" s="210"/>
      <c r="BE237" s="210"/>
      <c r="BF237" s="210"/>
      <c r="BG237" s="210"/>
      <c r="BH237" s="210"/>
    </row>
    <row r="238" spans="1:60" ht="33.75" outlineLevel="1" x14ac:dyDescent="0.2">
      <c r="A238" s="250">
        <v>84</v>
      </c>
      <c r="B238" s="251" t="s">
        <v>752</v>
      </c>
      <c r="C238" s="259" t="s">
        <v>753</v>
      </c>
      <c r="D238" s="252" t="s">
        <v>745</v>
      </c>
      <c r="E238" s="253">
        <v>1</v>
      </c>
      <c r="F238" s="254"/>
      <c r="G238" s="255">
        <f>ROUND(E238*F238,2)</f>
        <v>0</v>
      </c>
      <c r="H238" s="232"/>
      <c r="I238" s="231">
        <f>ROUND(E238*H238,2)</f>
        <v>0</v>
      </c>
      <c r="J238" s="232"/>
      <c r="K238" s="231">
        <f>ROUND(E238*J238,2)</f>
        <v>0</v>
      </c>
      <c r="L238" s="231">
        <v>21</v>
      </c>
      <c r="M238" s="231">
        <f>G238*(1+L238/100)</f>
        <v>0</v>
      </c>
      <c r="N238" s="230">
        <v>0</v>
      </c>
      <c r="O238" s="230">
        <f>ROUND(E238*N238,2)</f>
        <v>0</v>
      </c>
      <c r="P238" s="230">
        <v>0</v>
      </c>
      <c r="Q238" s="230">
        <f>ROUND(E238*P238,2)</f>
        <v>0</v>
      </c>
      <c r="R238" s="231"/>
      <c r="S238" s="231" t="s">
        <v>324</v>
      </c>
      <c r="T238" s="231" t="s">
        <v>325</v>
      </c>
      <c r="U238" s="231">
        <v>0</v>
      </c>
      <c r="V238" s="231">
        <f>ROUND(E238*U238,2)</f>
        <v>0</v>
      </c>
      <c r="W238" s="231"/>
      <c r="X238" s="231" t="s">
        <v>261</v>
      </c>
      <c r="Y238" s="231" t="s">
        <v>262</v>
      </c>
      <c r="Z238" s="210"/>
      <c r="AA238" s="210"/>
      <c r="AB238" s="210"/>
      <c r="AC238" s="210"/>
      <c r="AD238" s="210"/>
      <c r="AE238" s="210"/>
      <c r="AF238" s="210"/>
      <c r="AG238" s="210" t="s">
        <v>263</v>
      </c>
      <c r="AH238" s="210"/>
      <c r="AI238" s="210"/>
      <c r="AJ238" s="210"/>
      <c r="AK238" s="210"/>
      <c r="AL238" s="210"/>
      <c r="AM238" s="210"/>
      <c r="AN238" s="210"/>
      <c r="AO238" s="210"/>
      <c r="AP238" s="210"/>
      <c r="AQ238" s="210"/>
      <c r="AR238" s="210"/>
      <c r="AS238" s="210"/>
      <c r="AT238" s="210"/>
      <c r="AU238" s="210"/>
      <c r="AV238" s="210"/>
      <c r="AW238" s="210"/>
      <c r="AX238" s="210"/>
      <c r="AY238" s="210"/>
      <c r="AZ238" s="210"/>
      <c r="BA238" s="210"/>
      <c r="BB238" s="210"/>
      <c r="BC238" s="210"/>
      <c r="BD238" s="210"/>
      <c r="BE238" s="210"/>
      <c r="BF238" s="210"/>
      <c r="BG238" s="210"/>
      <c r="BH238" s="210"/>
    </row>
    <row r="239" spans="1:60" ht="33.75" outlineLevel="1" x14ac:dyDescent="0.2">
      <c r="A239" s="250">
        <v>85</v>
      </c>
      <c r="B239" s="251" t="s">
        <v>754</v>
      </c>
      <c r="C239" s="259" t="s">
        <v>753</v>
      </c>
      <c r="D239" s="252" t="s">
        <v>745</v>
      </c>
      <c r="E239" s="253">
        <v>1</v>
      </c>
      <c r="F239" s="254"/>
      <c r="G239" s="255">
        <f>ROUND(E239*F239,2)</f>
        <v>0</v>
      </c>
      <c r="H239" s="232"/>
      <c r="I239" s="231">
        <f>ROUND(E239*H239,2)</f>
        <v>0</v>
      </c>
      <c r="J239" s="232"/>
      <c r="K239" s="231">
        <f>ROUND(E239*J239,2)</f>
        <v>0</v>
      </c>
      <c r="L239" s="231">
        <v>21</v>
      </c>
      <c r="M239" s="231">
        <f>G239*(1+L239/100)</f>
        <v>0</v>
      </c>
      <c r="N239" s="230">
        <v>0</v>
      </c>
      <c r="O239" s="230">
        <f>ROUND(E239*N239,2)</f>
        <v>0</v>
      </c>
      <c r="P239" s="230">
        <v>0</v>
      </c>
      <c r="Q239" s="230">
        <f>ROUND(E239*P239,2)</f>
        <v>0</v>
      </c>
      <c r="R239" s="231"/>
      <c r="S239" s="231" t="s">
        <v>324</v>
      </c>
      <c r="T239" s="231" t="s">
        <v>325</v>
      </c>
      <c r="U239" s="231">
        <v>0</v>
      </c>
      <c r="V239" s="231">
        <f>ROUND(E239*U239,2)</f>
        <v>0</v>
      </c>
      <c r="W239" s="231"/>
      <c r="X239" s="231" t="s">
        <v>261</v>
      </c>
      <c r="Y239" s="231" t="s">
        <v>262</v>
      </c>
      <c r="Z239" s="210"/>
      <c r="AA239" s="210"/>
      <c r="AB239" s="210"/>
      <c r="AC239" s="210"/>
      <c r="AD239" s="210"/>
      <c r="AE239" s="210"/>
      <c r="AF239" s="210"/>
      <c r="AG239" s="210" t="s">
        <v>263</v>
      </c>
      <c r="AH239" s="210"/>
      <c r="AI239" s="210"/>
      <c r="AJ239" s="210"/>
      <c r="AK239" s="210"/>
      <c r="AL239" s="210"/>
      <c r="AM239" s="210"/>
      <c r="AN239" s="210"/>
      <c r="AO239" s="210"/>
      <c r="AP239" s="210"/>
      <c r="AQ239" s="210"/>
      <c r="AR239" s="210"/>
      <c r="AS239" s="210"/>
      <c r="AT239" s="210"/>
      <c r="AU239" s="210"/>
      <c r="AV239" s="210"/>
      <c r="AW239" s="210"/>
      <c r="AX239" s="210"/>
      <c r="AY239" s="210"/>
      <c r="AZ239" s="210"/>
      <c r="BA239" s="210"/>
      <c r="BB239" s="210"/>
      <c r="BC239" s="210"/>
      <c r="BD239" s="210"/>
      <c r="BE239" s="210"/>
      <c r="BF239" s="210"/>
      <c r="BG239" s="210"/>
      <c r="BH239" s="210"/>
    </row>
    <row r="240" spans="1:60" ht="33.75" outlineLevel="1" x14ac:dyDescent="0.2">
      <c r="A240" s="250">
        <v>86</v>
      </c>
      <c r="B240" s="251" t="s">
        <v>755</v>
      </c>
      <c r="C240" s="259" t="s">
        <v>753</v>
      </c>
      <c r="D240" s="252" t="s">
        <v>745</v>
      </c>
      <c r="E240" s="253">
        <v>1</v>
      </c>
      <c r="F240" s="254"/>
      <c r="G240" s="255">
        <f>ROUND(E240*F240,2)</f>
        <v>0</v>
      </c>
      <c r="H240" s="232"/>
      <c r="I240" s="231">
        <f>ROUND(E240*H240,2)</f>
        <v>0</v>
      </c>
      <c r="J240" s="232"/>
      <c r="K240" s="231">
        <f>ROUND(E240*J240,2)</f>
        <v>0</v>
      </c>
      <c r="L240" s="231">
        <v>21</v>
      </c>
      <c r="M240" s="231">
        <f>G240*(1+L240/100)</f>
        <v>0</v>
      </c>
      <c r="N240" s="230">
        <v>0</v>
      </c>
      <c r="O240" s="230">
        <f>ROUND(E240*N240,2)</f>
        <v>0</v>
      </c>
      <c r="P240" s="230">
        <v>0</v>
      </c>
      <c r="Q240" s="230">
        <f>ROUND(E240*P240,2)</f>
        <v>0</v>
      </c>
      <c r="R240" s="231"/>
      <c r="S240" s="231" t="s">
        <v>324</v>
      </c>
      <c r="T240" s="231" t="s">
        <v>325</v>
      </c>
      <c r="U240" s="231">
        <v>0</v>
      </c>
      <c r="V240" s="231">
        <f>ROUND(E240*U240,2)</f>
        <v>0</v>
      </c>
      <c r="W240" s="231"/>
      <c r="X240" s="231" t="s">
        <v>261</v>
      </c>
      <c r="Y240" s="231" t="s">
        <v>262</v>
      </c>
      <c r="Z240" s="210"/>
      <c r="AA240" s="210"/>
      <c r="AB240" s="210"/>
      <c r="AC240" s="210"/>
      <c r="AD240" s="210"/>
      <c r="AE240" s="210"/>
      <c r="AF240" s="210"/>
      <c r="AG240" s="210" t="s">
        <v>263</v>
      </c>
      <c r="AH240" s="210"/>
      <c r="AI240" s="210"/>
      <c r="AJ240" s="210"/>
      <c r="AK240" s="210"/>
      <c r="AL240" s="210"/>
      <c r="AM240" s="210"/>
      <c r="AN240" s="210"/>
      <c r="AO240" s="210"/>
      <c r="AP240" s="210"/>
      <c r="AQ240" s="210"/>
      <c r="AR240" s="210"/>
      <c r="AS240" s="210"/>
      <c r="AT240" s="210"/>
      <c r="AU240" s="210"/>
      <c r="AV240" s="210"/>
      <c r="AW240" s="210"/>
      <c r="AX240" s="210"/>
      <c r="AY240" s="210"/>
      <c r="AZ240" s="210"/>
      <c r="BA240" s="210"/>
      <c r="BB240" s="210"/>
      <c r="BC240" s="210"/>
      <c r="BD240" s="210"/>
      <c r="BE240" s="210"/>
      <c r="BF240" s="210"/>
      <c r="BG240" s="210"/>
      <c r="BH240" s="210"/>
    </row>
    <row r="241" spans="1:60" ht="22.5" outlineLevel="1" x14ac:dyDescent="0.2">
      <c r="A241" s="250">
        <v>87</v>
      </c>
      <c r="B241" s="251" t="s">
        <v>756</v>
      </c>
      <c r="C241" s="259" t="s">
        <v>757</v>
      </c>
      <c r="D241" s="252" t="s">
        <v>745</v>
      </c>
      <c r="E241" s="253">
        <v>1</v>
      </c>
      <c r="F241" s="254"/>
      <c r="G241" s="255">
        <f>ROUND(E241*F241,2)</f>
        <v>0</v>
      </c>
      <c r="H241" s="232"/>
      <c r="I241" s="231">
        <f>ROUND(E241*H241,2)</f>
        <v>0</v>
      </c>
      <c r="J241" s="232"/>
      <c r="K241" s="231">
        <f>ROUND(E241*J241,2)</f>
        <v>0</v>
      </c>
      <c r="L241" s="231">
        <v>21</v>
      </c>
      <c r="M241" s="231">
        <f>G241*(1+L241/100)</f>
        <v>0</v>
      </c>
      <c r="N241" s="230">
        <v>0</v>
      </c>
      <c r="O241" s="230">
        <f>ROUND(E241*N241,2)</f>
        <v>0</v>
      </c>
      <c r="P241" s="230">
        <v>0</v>
      </c>
      <c r="Q241" s="230">
        <f>ROUND(E241*P241,2)</f>
        <v>0</v>
      </c>
      <c r="R241" s="231"/>
      <c r="S241" s="231" t="s">
        <v>324</v>
      </c>
      <c r="T241" s="231" t="s">
        <v>325</v>
      </c>
      <c r="U241" s="231">
        <v>0</v>
      </c>
      <c r="V241" s="231">
        <f>ROUND(E241*U241,2)</f>
        <v>0</v>
      </c>
      <c r="W241" s="231"/>
      <c r="X241" s="231" t="s">
        <v>261</v>
      </c>
      <c r="Y241" s="231" t="s">
        <v>262</v>
      </c>
      <c r="Z241" s="210"/>
      <c r="AA241" s="210"/>
      <c r="AB241" s="210"/>
      <c r="AC241" s="210"/>
      <c r="AD241" s="210"/>
      <c r="AE241" s="210"/>
      <c r="AF241" s="210"/>
      <c r="AG241" s="210" t="s">
        <v>263</v>
      </c>
      <c r="AH241" s="210"/>
      <c r="AI241" s="210"/>
      <c r="AJ241" s="210"/>
      <c r="AK241" s="210"/>
      <c r="AL241" s="210"/>
      <c r="AM241" s="210"/>
      <c r="AN241" s="210"/>
      <c r="AO241" s="210"/>
      <c r="AP241" s="210"/>
      <c r="AQ241" s="210"/>
      <c r="AR241" s="210"/>
      <c r="AS241" s="210"/>
      <c r="AT241" s="210"/>
      <c r="AU241" s="210"/>
      <c r="AV241" s="210"/>
      <c r="AW241" s="210"/>
      <c r="AX241" s="210"/>
      <c r="AY241" s="210"/>
      <c r="AZ241" s="210"/>
      <c r="BA241" s="210"/>
      <c r="BB241" s="210"/>
      <c r="BC241" s="210"/>
      <c r="BD241" s="210"/>
      <c r="BE241" s="210"/>
      <c r="BF241" s="210"/>
      <c r="BG241" s="210"/>
      <c r="BH241" s="210"/>
    </row>
    <row r="242" spans="1:60" ht="22.5" outlineLevel="1" x14ac:dyDescent="0.2">
      <c r="A242" s="250">
        <v>88</v>
      </c>
      <c r="B242" s="251" t="s">
        <v>758</v>
      </c>
      <c r="C242" s="259" t="s">
        <v>757</v>
      </c>
      <c r="D242" s="252" t="s">
        <v>745</v>
      </c>
      <c r="E242" s="253">
        <v>1</v>
      </c>
      <c r="F242" s="254"/>
      <c r="G242" s="255">
        <f>ROUND(E242*F242,2)</f>
        <v>0</v>
      </c>
      <c r="H242" s="232"/>
      <c r="I242" s="231">
        <f>ROUND(E242*H242,2)</f>
        <v>0</v>
      </c>
      <c r="J242" s="232"/>
      <c r="K242" s="231">
        <f>ROUND(E242*J242,2)</f>
        <v>0</v>
      </c>
      <c r="L242" s="231">
        <v>21</v>
      </c>
      <c r="M242" s="231">
        <f>G242*(1+L242/100)</f>
        <v>0</v>
      </c>
      <c r="N242" s="230">
        <v>0</v>
      </c>
      <c r="O242" s="230">
        <f>ROUND(E242*N242,2)</f>
        <v>0</v>
      </c>
      <c r="P242" s="230">
        <v>0</v>
      </c>
      <c r="Q242" s="230">
        <f>ROUND(E242*P242,2)</f>
        <v>0</v>
      </c>
      <c r="R242" s="231"/>
      <c r="S242" s="231" t="s">
        <v>324</v>
      </c>
      <c r="T242" s="231" t="s">
        <v>325</v>
      </c>
      <c r="U242" s="231">
        <v>0</v>
      </c>
      <c r="V242" s="231">
        <f>ROUND(E242*U242,2)</f>
        <v>0</v>
      </c>
      <c r="W242" s="231"/>
      <c r="X242" s="231" t="s">
        <v>261</v>
      </c>
      <c r="Y242" s="231" t="s">
        <v>262</v>
      </c>
      <c r="Z242" s="210"/>
      <c r="AA242" s="210"/>
      <c r="AB242" s="210"/>
      <c r="AC242" s="210"/>
      <c r="AD242" s="210"/>
      <c r="AE242" s="210"/>
      <c r="AF242" s="210"/>
      <c r="AG242" s="210" t="s">
        <v>263</v>
      </c>
      <c r="AH242" s="210"/>
      <c r="AI242" s="210"/>
      <c r="AJ242" s="210"/>
      <c r="AK242" s="210"/>
      <c r="AL242" s="210"/>
      <c r="AM242" s="210"/>
      <c r="AN242" s="210"/>
      <c r="AO242" s="210"/>
      <c r="AP242" s="210"/>
      <c r="AQ242" s="210"/>
      <c r="AR242" s="210"/>
      <c r="AS242" s="210"/>
      <c r="AT242" s="210"/>
      <c r="AU242" s="210"/>
      <c r="AV242" s="210"/>
      <c r="AW242" s="210"/>
      <c r="AX242" s="210"/>
      <c r="AY242" s="210"/>
      <c r="AZ242" s="210"/>
      <c r="BA242" s="210"/>
      <c r="BB242" s="210"/>
      <c r="BC242" s="210"/>
      <c r="BD242" s="210"/>
      <c r="BE242" s="210"/>
      <c r="BF242" s="210"/>
      <c r="BG242" s="210"/>
      <c r="BH242" s="210"/>
    </row>
    <row r="243" spans="1:60" ht="22.5" outlineLevel="1" x14ac:dyDescent="0.2">
      <c r="A243" s="250">
        <v>89</v>
      </c>
      <c r="B243" s="251" t="s">
        <v>759</v>
      </c>
      <c r="C243" s="259" t="s">
        <v>757</v>
      </c>
      <c r="D243" s="252" t="s">
        <v>745</v>
      </c>
      <c r="E243" s="253">
        <v>1</v>
      </c>
      <c r="F243" s="254"/>
      <c r="G243" s="255">
        <f>ROUND(E243*F243,2)</f>
        <v>0</v>
      </c>
      <c r="H243" s="232"/>
      <c r="I243" s="231">
        <f>ROUND(E243*H243,2)</f>
        <v>0</v>
      </c>
      <c r="J243" s="232"/>
      <c r="K243" s="231">
        <f>ROUND(E243*J243,2)</f>
        <v>0</v>
      </c>
      <c r="L243" s="231">
        <v>21</v>
      </c>
      <c r="M243" s="231">
        <f>G243*(1+L243/100)</f>
        <v>0</v>
      </c>
      <c r="N243" s="230">
        <v>0</v>
      </c>
      <c r="O243" s="230">
        <f>ROUND(E243*N243,2)</f>
        <v>0</v>
      </c>
      <c r="P243" s="230">
        <v>0</v>
      </c>
      <c r="Q243" s="230">
        <f>ROUND(E243*P243,2)</f>
        <v>0</v>
      </c>
      <c r="R243" s="231"/>
      <c r="S243" s="231" t="s">
        <v>324</v>
      </c>
      <c r="T243" s="231" t="s">
        <v>325</v>
      </c>
      <c r="U243" s="231">
        <v>0</v>
      </c>
      <c r="V243" s="231">
        <f>ROUND(E243*U243,2)</f>
        <v>0</v>
      </c>
      <c r="W243" s="231"/>
      <c r="X243" s="231" t="s">
        <v>261</v>
      </c>
      <c r="Y243" s="231" t="s">
        <v>262</v>
      </c>
      <c r="Z243" s="210"/>
      <c r="AA243" s="210"/>
      <c r="AB243" s="210"/>
      <c r="AC243" s="210"/>
      <c r="AD243" s="210"/>
      <c r="AE243" s="210"/>
      <c r="AF243" s="210"/>
      <c r="AG243" s="210" t="s">
        <v>263</v>
      </c>
      <c r="AH243" s="210"/>
      <c r="AI243" s="210"/>
      <c r="AJ243" s="210"/>
      <c r="AK243" s="210"/>
      <c r="AL243" s="210"/>
      <c r="AM243" s="210"/>
      <c r="AN243" s="210"/>
      <c r="AO243" s="210"/>
      <c r="AP243" s="210"/>
      <c r="AQ243" s="210"/>
      <c r="AR243" s="210"/>
      <c r="AS243" s="210"/>
      <c r="AT243" s="210"/>
      <c r="AU243" s="210"/>
      <c r="AV243" s="210"/>
      <c r="AW243" s="210"/>
      <c r="AX243" s="210"/>
      <c r="AY243" s="210"/>
      <c r="AZ243" s="210"/>
      <c r="BA243" s="210"/>
      <c r="BB243" s="210"/>
      <c r="BC243" s="210"/>
      <c r="BD243" s="210"/>
      <c r="BE243" s="210"/>
      <c r="BF243" s="210"/>
      <c r="BG243" s="210"/>
      <c r="BH243" s="210"/>
    </row>
    <row r="244" spans="1:60" ht="22.5" outlineLevel="1" x14ac:dyDescent="0.2">
      <c r="A244" s="250">
        <v>90</v>
      </c>
      <c r="B244" s="251" t="s">
        <v>760</v>
      </c>
      <c r="C244" s="259" t="s">
        <v>761</v>
      </c>
      <c r="D244" s="252" t="s">
        <v>745</v>
      </c>
      <c r="E244" s="253">
        <v>1</v>
      </c>
      <c r="F244" s="254"/>
      <c r="G244" s="255">
        <f>ROUND(E244*F244,2)</f>
        <v>0</v>
      </c>
      <c r="H244" s="232"/>
      <c r="I244" s="231">
        <f>ROUND(E244*H244,2)</f>
        <v>0</v>
      </c>
      <c r="J244" s="232"/>
      <c r="K244" s="231">
        <f>ROUND(E244*J244,2)</f>
        <v>0</v>
      </c>
      <c r="L244" s="231">
        <v>21</v>
      </c>
      <c r="M244" s="231">
        <f>G244*(1+L244/100)</f>
        <v>0</v>
      </c>
      <c r="N244" s="230">
        <v>0</v>
      </c>
      <c r="O244" s="230">
        <f>ROUND(E244*N244,2)</f>
        <v>0</v>
      </c>
      <c r="P244" s="230">
        <v>0</v>
      </c>
      <c r="Q244" s="230">
        <f>ROUND(E244*P244,2)</f>
        <v>0</v>
      </c>
      <c r="R244" s="231"/>
      <c r="S244" s="231" t="s">
        <v>324</v>
      </c>
      <c r="T244" s="231" t="s">
        <v>325</v>
      </c>
      <c r="U244" s="231">
        <v>0</v>
      </c>
      <c r="V244" s="231">
        <f>ROUND(E244*U244,2)</f>
        <v>0</v>
      </c>
      <c r="W244" s="231"/>
      <c r="X244" s="231" t="s">
        <v>261</v>
      </c>
      <c r="Y244" s="231" t="s">
        <v>262</v>
      </c>
      <c r="Z244" s="210"/>
      <c r="AA244" s="210"/>
      <c r="AB244" s="210"/>
      <c r="AC244" s="210"/>
      <c r="AD244" s="210"/>
      <c r="AE244" s="210"/>
      <c r="AF244" s="210"/>
      <c r="AG244" s="210" t="s">
        <v>263</v>
      </c>
      <c r="AH244" s="210"/>
      <c r="AI244" s="210"/>
      <c r="AJ244" s="210"/>
      <c r="AK244" s="210"/>
      <c r="AL244" s="210"/>
      <c r="AM244" s="210"/>
      <c r="AN244" s="210"/>
      <c r="AO244" s="210"/>
      <c r="AP244" s="210"/>
      <c r="AQ244" s="210"/>
      <c r="AR244" s="210"/>
      <c r="AS244" s="210"/>
      <c r="AT244" s="210"/>
      <c r="AU244" s="210"/>
      <c r="AV244" s="210"/>
      <c r="AW244" s="210"/>
      <c r="AX244" s="210"/>
      <c r="AY244" s="210"/>
      <c r="AZ244" s="210"/>
      <c r="BA244" s="210"/>
      <c r="BB244" s="210"/>
      <c r="BC244" s="210"/>
      <c r="BD244" s="210"/>
      <c r="BE244" s="210"/>
      <c r="BF244" s="210"/>
      <c r="BG244" s="210"/>
      <c r="BH244" s="210"/>
    </row>
    <row r="245" spans="1:60" ht="22.5" outlineLevel="1" x14ac:dyDescent="0.2">
      <c r="A245" s="250">
        <v>91</v>
      </c>
      <c r="B245" s="251" t="s">
        <v>762</v>
      </c>
      <c r="C245" s="259" t="s">
        <v>763</v>
      </c>
      <c r="D245" s="252" t="s">
        <v>745</v>
      </c>
      <c r="E245" s="253">
        <v>1</v>
      </c>
      <c r="F245" s="254"/>
      <c r="G245" s="255">
        <f>ROUND(E245*F245,2)</f>
        <v>0</v>
      </c>
      <c r="H245" s="232"/>
      <c r="I245" s="231">
        <f>ROUND(E245*H245,2)</f>
        <v>0</v>
      </c>
      <c r="J245" s="232"/>
      <c r="K245" s="231">
        <f>ROUND(E245*J245,2)</f>
        <v>0</v>
      </c>
      <c r="L245" s="231">
        <v>21</v>
      </c>
      <c r="M245" s="231">
        <f>G245*(1+L245/100)</f>
        <v>0</v>
      </c>
      <c r="N245" s="230">
        <v>0</v>
      </c>
      <c r="O245" s="230">
        <f>ROUND(E245*N245,2)</f>
        <v>0</v>
      </c>
      <c r="P245" s="230">
        <v>0</v>
      </c>
      <c r="Q245" s="230">
        <f>ROUND(E245*P245,2)</f>
        <v>0</v>
      </c>
      <c r="R245" s="231"/>
      <c r="S245" s="231" t="s">
        <v>324</v>
      </c>
      <c r="T245" s="231" t="s">
        <v>325</v>
      </c>
      <c r="U245" s="231">
        <v>0</v>
      </c>
      <c r="V245" s="231">
        <f>ROUND(E245*U245,2)</f>
        <v>0</v>
      </c>
      <c r="W245" s="231"/>
      <c r="X245" s="231" t="s">
        <v>261</v>
      </c>
      <c r="Y245" s="231" t="s">
        <v>262</v>
      </c>
      <c r="Z245" s="210"/>
      <c r="AA245" s="210"/>
      <c r="AB245" s="210"/>
      <c r="AC245" s="210"/>
      <c r="AD245" s="210"/>
      <c r="AE245" s="210"/>
      <c r="AF245" s="210"/>
      <c r="AG245" s="210" t="s">
        <v>263</v>
      </c>
      <c r="AH245" s="210"/>
      <c r="AI245" s="210"/>
      <c r="AJ245" s="210"/>
      <c r="AK245" s="210"/>
      <c r="AL245" s="210"/>
      <c r="AM245" s="210"/>
      <c r="AN245" s="210"/>
      <c r="AO245" s="210"/>
      <c r="AP245" s="210"/>
      <c r="AQ245" s="210"/>
      <c r="AR245" s="210"/>
      <c r="AS245" s="210"/>
      <c r="AT245" s="210"/>
      <c r="AU245" s="210"/>
      <c r="AV245" s="210"/>
      <c r="AW245" s="210"/>
      <c r="AX245" s="210"/>
      <c r="AY245" s="210"/>
      <c r="AZ245" s="210"/>
      <c r="BA245" s="210"/>
      <c r="BB245" s="210"/>
      <c r="BC245" s="210"/>
      <c r="BD245" s="210"/>
      <c r="BE245" s="210"/>
      <c r="BF245" s="210"/>
      <c r="BG245" s="210"/>
      <c r="BH245" s="210"/>
    </row>
    <row r="246" spans="1:60" ht="22.5" outlineLevel="1" x14ac:dyDescent="0.2">
      <c r="A246" s="250">
        <v>92</v>
      </c>
      <c r="B246" s="251" t="s">
        <v>764</v>
      </c>
      <c r="C246" s="259" t="s">
        <v>763</v>
      </c>
      <c r="D246" s="252" t="s">
        <v>745</v>
      </c>
      <c r="E246" s="253">
        <v>1</v>
      </c>
      <c r="F246" s="254"/>
      <c r="G246" s="255">
        <f>ROUND(E246*F246,2)</f>
        <v>0</v>
      </c>
      <c r="H246" s="232"/>
      <c r="I246" s="231">
        <f>ROUND(E246*H246,2)</f>
        <v>0</v>
      </c>
      <c r="J246" s="232"/>
      <c r="K246" s="231">
        <f>ROUND(E246*J246,2)</f>
        <v>0</v>
      </c>
      <c r="L246" s="231">
        <v>21</v>
      </c>
      <c r="M246" s="231">
        <f>G246*(1+L246/100)</f>
        <v>0</v>
      </c>
      <c r="N246" s="230">
        <v>0</v>
      </c>
      <c r="O246" s="230">
        <f>ROUND(E246*N246,2)</f>
        <v>0</v>
      </c>
      <c r="P246" s="230">
        <v>0</v>
      </c>
      <c r="Q246" s="230">
        <f>ROUND(E246*P246,2)</f>
        <v>0</v>
      </c>
      <c r="R246" s="231"/>
      <c r="S246" s="231" t="s">
        <v>324</v>
      </c>
      <c r="T246" s="231" t="s">
        <v>325</v>
      </c>
      <c r="U246" s="231">
        <v>0</v>
      </c>
      <c r="V246" s="231">
        <f>ROUND(E246*U246,2)</f>
        <v>0</v>
      </c>
      <c r="W246" s="231"/>
      <c r="X246" s="231" t="s">
        <v>261</v>
      </c>
      <c r="Y246" s="231" t="s">
        <v>262</v>
      </c>
      <c r="Z246" s="210"/>
      <c r="AA246" s="210"/>
      <c r="AB246" s="210"/>
      <c r="AC246" s="210"/>
      <c r="AD246" s="210"/>
      <c r="AE246" s="210"/>
      <c r="AF246" s="210"/>
      <c r="AG246" s="210" t="s">
        <v>263</v>
      </c>
      <c r="AH246" s="210"/>
      <c r="AI246" s="210"/>
      <c r="AJ246" s="210"/>
      <c r="AK246" s="210"/>
      <c r="AL246" s="210"/>
      <c r="AM246" s="210"/>
      <c r="AN246" s="210"/>
      <c r="AO246" s="210"/>
      <c r="AP246" s="210"/>
      <c r="AQ246" s="210"/>
      <c r="AR246" s="210"/>
      <c r="AS246" s="210"/>
      <c r="AT246" s="210"/>
      <c r="AU246" s="210"/>
      <c r="AV246" s="210"/>
      <c r="AW246" s="210"/>
      <c r="AX246" s="210"/>
      <c r="AY246" s="210"/>
      <c r="AZ246" s="210"/>
      <c r="BA246" s="210"/>
      <c r="BB246" s="210"/>
      <c r="BC246" s="210"/>
      <c r="BD246" s="210"/>
      <c r="BE246" s="210"/>
      <c r="BF246" s="210"/>
      <c r="BG246" s="210"/>
      <c r="BH246" s="210"/>
    </row>
    <row r="247" spans="1:60" ht="22.5" outlineLevel="1" x14ac:dyDescent="0.2">
      <c r="A247" s="250">
        <v>93</v>
      </c>
      <c r="B247" s="251" t="s">
        <v>765</v>
      </c>
      <c r="C247" s="259" t="s">
        <v>766</v>
      </c>
      <c r="D247" s="252" t="s">
        <v>745</v>
      </c>
      <c r="E247" s="253">
        <v>1</v>
      </c>
      <c r="F247" s="254"/>
      <c r="G247" s="255">
        <f>ROUND(E247*F247,2)</f>
        <v>0</v>
      </c>
      <c r="H247" s="232"/>
      <c r="I247" s="231">
        <f>ROUND(E247*H247,2)</f>
        <v>0</v>
      </c>
      <c r="J247" s="232"/>
      <c r="K247" s="231">
        <f>ROUND(E247*J247,2)</f>
        <v>0</v>
      </c>
      <c r="L247" s="231">
        <v>21</v>
      </c>
      <c r="M247" s="231">
        <f>G247*(1+L247/100)</f>
        <v>0</v>
      </c>
      <c r="N247" s="230">
        <v>0</v>
      </c>
      <c r="O247" s="230">
        <f>ROUND(E247*N247,2)</f>
        <v>0</v>
      </c>
      <c r="P247" s="230">
        <v>0</v>
      </c>
      <c r="Q247" s="230">
        <f>ROUND(E247*P247,2)</f>
        <v>0</v>
      </c>
      <c r="R247" s="231"/>
      <c r="S247" s="231" t="s">
        <v>324</v>
      </c>
      <c r="T247" s="231" t="s">
        <v>325</v>
      </c>
      <c r="U247" s="231">
        <v>0</v>
      </c>
      <c r="V247" s="231">
        <f>ROUND(E247*U247,2)</f>
        <v>0</v>
      </c>
      <c r="W247" s="231"/>
      <c r="X247" s="231" t="s">
        <v>261</v>
      </c>
      <c r="Y247" s="231" t="s">
        <v>262</v>
      </c>
      <c r="Z247" s="210"/>
      <c r="AA247" s="210"/>
      <c r="AB247" s="210"/>
      <c r="AC247" s="210"/>
      <c r="AD247" s="210"/>
      <c r="AE247" s="210"/>
      <c r="AF247" s="210"/>
      <c r="AG247" s="210" t="s">
        <v>263</v>
      </c>
      <c r="AH247" s="210"/>
      <c r="AI247" s="210"/>
      <c r="AJ247" s="210"/>
      <c r="AK247" s="210"/>
      <c r="AL247" s="210"/>
      <c r="AM247" s="210"/>
      <c r="AN247" s="210"/>
      <c r="AO247" s="210"/>
      <c r="AP247" s="210"/>
      <c r="AQ247" s="210"/>
      <c r="AR247" s="210"/>
      <c r="AS247" s="210"/>
      <c r="AT247" s="210"/>
      <c r="AU247" s="210"/>
      <c r="AV247" s="210"/>
      <c r="AW247" s="210"/>
      <c r="AX247" s="210"/>
      <c r="AY247" s="210"/>
      <c r="AZ247" s="210"/>
      <c r="BA247" s="210"/>
      <c r="BB247" s="210"/>
      <c r="BC247" s="210"/>
      <c r="BD247" s="210"/>
      <c r="BE247" s="210"/>
      <c r="BF247" s="210"/>
      <c r="BG247" s="210"/>
      <c r="BH247" s="210"/>
    </row>
    <row r="248" spans="1:60" ht="22.5" outlineLevel="1" x14ac:dyDescent="0.2">
      <c r="A248" s="250">
        <v>94</v>
      </c>
      <c r="B248" s="251" t="s">
        <v>767</v>
      </c>
      <c r="C248" s="259" t="s">
        <v>766</v>
      </c>
      <c r="D248" s="252" t="s">
        <v>745</v>
      </c>
      <c r="E248" s="253">
        <v>2</v>
      </c>
      <c r="F248" s="254"/>
      <c r="G248" s="255">
        <f>ROUND(E248*F248,2)</f>
        <v>0</v>
      </c>
      <c r="H248" s="232"/>
      <c r="I248" s="231">
        <f>ROUND(E248*H248,2)</f>
        <v>0</v>
      </c>
      <c r="J248" s="232"/>
      <c r="K248" s="231">
        <f>ROUND(E248*J248,2)</f>
        <v>0</v>
      </c>
      <c r="L248" s="231">
        <v>21</v>
      </c>
      <c r="M248" s="231">
        <f>G248*(1+L248/100)</f>
        <v>0</v>
      </c>
      <c r="N248" s="230">
        <v>0</v>
      </c>
      <c r="O248" s="230">
        <f>ROUND(E248*N248,2)</f>
        <v>0</v>
      </c>
      <c r="P248" s="230">
        <v>0</v>
      </c>
      <c r="Q248" s="230">
        <f>ROUND(E248*P248,2)</f>
        <v>0</v>
      </c>
      <c r="R248" s="231"/>
      <c r="S248" s="231" t="s">
        <v>324</v>
      </c>
      <c r="T248" s="231" t="s">
        <v>325</v>
      </c>
      <c r="U248" s="231">
        <v>0</v>
      </c>
      <c r="V248" s="231">
        <f>ROUND(E248*U248,2)</f>
        <v>0</v>
      </c>
      <c r="W248" s="231"/>
      <c r="X248" s="231" t="s">
        <v>261</v>
      </c>
      <c r="Y248" s="231" t="s">
        <v>262</v>
      </c>
      <c r="Z248" s="210"/>
      <c r="AA248" s="210"/>
      <c r="AB248" s="210"/>
      <c r="AC248" s="210"/>
      <c r="AD248" s="210"/>
      <c r="AE248" s="210"/>
      <c r="AF248" s="210"/>
      <c r="AG248" s="210" t="s">
        <v>263</v>
      </c>
      <c r="AH248" s="210"/>
      <c r="AI248" s="210"/>
      <c r="AJ248" s="210"/>
      <c r="AK248" s="210"/>
      <c r="AL248" s="210"/>
      <c r="AM248" s="210"/>
      <c r="AN248" s="210"/>
      <c r="AO248" s="210"/>
      <c r="AP248" s="210"/>
      <c r="AQ248" s="210"/>
      <c r="AR248" s="210"/>
      <c r="AS248" s="210"/>
      <c r="AT248" s="210"/>
      <c r="AU248" s="210"/>
      <c r="AV248" s="210"/>
      <c r="AW248" s="210"/>
      <c r="AX248" s="210"/>
      <c r="AY248" s="210"/>
      <c r="AZ248" s="210"/>
      <c r="BA248" s="210"/>
      <c r="BB248" s="210"/>
      <c r="BC248" s="210"/>
      <c r="BD248" s="210"/>
      <c r="BE248" s="210"/>
      <c r="BF248" s="210"/>
      <c r="BG248" s="210"/>
      <c r="BH248" s="210"/>
    </row>
    <row r="249" spans="1:60" ht="22.5" outlineLevel="1" x14ac:dyDescent="0.2">
      <c r="A249" s="250">
        <v>95</v>
      </c>
      <c r="B249" s="251" t="s">
        <v>768</v>
      </c>
      <c r="C249" s="259" t="s">
        <v>766</v>
      </c>
      <c r="D249" s="252" t="s">
        <v>745</v>
      </c>
      <c r="E249" s="253">
        <v>2</v>
      </c>
      <c r="F249" s="254"/>
      <c r="G249" s="255">
        <f>ROUND(E249*F249,2)</f>
        <v>0</v>
      </c>
      <c r="H249" s="232"/>
      <c r="I249" s="231">
        <f>ROUND(E249*H249,2)</f>
        <v>0</v>
      </c>
      <c r="J249" s="232"/>
      <c r="K249" s="231">
        <f>ROUND(E249*J249,2)</f>
        <v>0</v>
      </c>
      <c r="L249" s="231">
        <v>21</v>
      </c>
      <c r="M249" s="231">
        <f>G249*(1+L249/100)</f>
        <v>0</v>
      </c>
      <c r="N249" s="230">
        <v>0</v>
      </c>
      <c r="O249" s="230">
        <f>ROUND(E249*N249,2)</f>
        <v>0</v>
      </c>
      <c r="P249" s="230">
        <v>0</v>
      </c>
      <c r="Q249" s="230">
        <f>ROUND(E249*P249,2)</f>
        <v>0</v>
      </c>
      <c r="R249" s="231"/>
      <c r="S249" s="231" t="s">
        <v>324</v>
      </c>
      <c r="T249" s="231" t="s">
        <v>325</v>
      </c>
      <c r="U249" s="231">
        <v>0</v>
      </c>
      <c r="V249" s="231">
        <f>ROUND(E249*U249,2)</f>
        <v>0</v>
      </c>
      <c r="W249" s="231"/>
      <c r="X249" s="231" t="s">
        <v>261</v>
      </c>
      <c r="Y249" s="231" t="s">
        <v>262</v>
      </c>
      <c r="Z249" s="210"/>
      <c r="AA249" s="210"/>
      <c r="AB249" s="210"/>
      <c r="AC249" s="210"/>
      <c r="AD249" s="210"/>
      <c r="AE249" s="210"/>
      <c r="AF249" s="210"/>
      <c r="AG249" s="210" t="s">
        <v>263</v>
      </c>
      <c r="AH249" s="210"/>
      <c r="AI249" s="210"/>
      <c r="AJ249" s="210"/>
      <c r="AK249" s="210"/>
      <c r="AL249" s="210"/>
      <c r="AM249" s="210"/>
      <c r="AN249" s="210"/>
      <c r="AO249" s="210"/>
      <c r="AP249" s="210"/>
      <c r="AQ249" s="210"/>
      <c r="AR249" s="210"/>
      <c r="AS249" s="210"/>
      <c r="AT249" s="210"/>
      <c r="AU249" s="210"/>
      <c r="AV249" s="210"/>
      <c r="AW249" s="210"/>
      <c r="AX249" s="210"/>
      <c r="AY249" s="210"/>
      <c r="AZ249" s="210"/>
      <c r="BA249" s="210"/>
      <c r="BB249" s="210"/>
      <c r="BC249" s="210"/>
      <c r="BD249" s="210"/>
      <c r="BE249" s="210"/>
      <c r="BF249" s="210"/>
      <c r="BG249" s="210"/>
      <c r="BH249" s="210"/>
    </row>
    <row r="250" spans="1:60" ht="22.5" outlineLevel="1" x14ac:dyDescent="0.2">
      <c r="A250" s="250">
        <v>96</v>
      </c>
      <c r="B250" s="251" t="s">
        <v>769</v>
      </c>
      <c r="C250" s="259" t="s">
        <v>766</v>
      </c>
      <c r="D250" s="252" t="s">
        <v>745</v>
      </c>
      <c r="E250" s="253">
        <v>2</v>
      </c>
      <c r="F250" s="254"/>
      <c r="G250" s="255">
        <f>ROUND(E250*F250,2)</f>
        <v>0</v>
      </c>
      <c r="H250" s="232"/>
      <c r="I250" s="231">
        <f>ROUND(E250*H250,2)</f>
        <v>0</v>
      </c>
      <c r="J250" s="232"/>
      <c r="K250" s="231">
        <f>ROUND(E250*J250,2)</f>
        <v>0</v>
      </c>
      <c r="L250" s="231">
        <v>21</v>
      </c>
      <c r="M250" s="231">
        <f>G250*(1+L250/100)</f>
        <v>0</v>
      </c>
      <c r="N250" s="230">
        <v>0</v>
      </c>
      <c r="O250" s="230">
        <f>ROUND(E250*N250,2)</f>
        <v>0</v>
      </c>
      <c r="P250" s="230">
        <v>0</v>
      </c>
      <c r="Q250" s="230">
        <f>ROUND(E250*P250,2)</f>
        <v>0</v>
      </c>
      <c r="R250" s="231"/>
      <c r="S250" s="231" t="s">
        <v>324</v>
      </c>
      <c r="T250" s="231" t="s">
        <v>325</v>
      </c>
      <c r="U250" s="231">
        <v>0</v>
      </c>
      <c r="V250" s="231">
        <f>ROUND(E250*U250,2)</f>
        <v>0</v>
      </c>
      <c r="W250" s="231"/>
      <c r="X250" s="231" t="s">
        <v>261</v>
      </c>
      <c r="Y250" s="231" t="s">
        <v>262</v>
      </c>
      <c r="Z250" s="210"/>
      <c r="AA250" s="210"/>
      <c r="AB250" s="210"/>
      <c r="AC250" s="210"/>
      <c r="AD250" s="210"/>
      <c r="AE250" s="210"/>
      <c r="AF250" s="210"/>
      <c r="AG250" s="210" t="s">
        <v>263</v>
      </c>
      <c r="AH250" s="210"/>
      <c r="AI250" s="210"/>
      <c r="AJ250" s="210"/>
      <c r="AK250" s="210"/>
      <c r="AL250" s="210"/>
      <c r="AM250" s="210"/>
      <c r="AN250" s="210"/>
      <c r="AO250" s="210"/>
      <c r="AP250" s="210"/>
      <c r="AQ250" s="210"/>
      <c r="AR250" s="210"/>
      <c r="AS250" s="210"/>
      <c r="AT250" s="210"/>
      <c r="AU250" s="210"/>
      <c r="AV250" s="210"/>
      <c r="AW250" s="210"/>
      <c r="AX250" s="210"/>
      <c r="AY250" s="210"/>
      <c r="AZ250" s="210"/>
      <c r="BA250" s="210"/>
      <c r="BB250" s="210"/>
      <c r="BC250" s="210"/>
      <c r="BD250" s="210"/>
      <c r="BE250" s="210"/>
      <c r="BF250" s="210"/>
      <c r="BG250" s="210"/>
      <c r="BH250" s="210"/>
    </row>
    <row r="251" spans="1:60" outlineLevel="1" x14ac:dyDescent="0.2">
      <c r="A251" s="244">
        <v>97</v>
      </c>
      <c r="B251" s="245" t="s">
        <v>770</v>
      </c>
      <c r="C251" s="257" t="s">
        <v>771</v>
      </c>
      <c r="D251" s="246" t="s">
        <v>745</v>
      </c>
      <c r="E251" s="247">
        <v>1</v>
      </c>
      <c r="F251" s="248"/>
      <c r="G251" s="249">
        <f>ROUND(E251*F251,2)</f>
        <v>0</v>
      </c>
      <c r="H251" s="232"/>
      <c r="I251" s="231">
        <f>ROUND(E251*H251,2)</f>
        <v>0</v>
      </c>
      <c r="J251" s="232"/>
      <c r="K251" s="231">
        <f>ROUND(E251*J251,2)</f>
        <v>0</v>
      </c>
      <c r="L251" s="231">
        <v>21</v>
      </c>
      <c r="M251" s="231">
        <f>G251*(1+L251/100)</f>
        <v>0</v>
      </c>
      <c r="N251" s="230">
        <v>0</v>
      </c>
      <c r="O251" s="230">
        <f>ROUND(E251*N251,2)</f>
        <v>0</v>
      </c>
      <c r="P251" s="230">
        <v>0</v>
      </c>
      <c r="Q251" s="230">
        <f>ROUND(E251*P251,2)</f>
        <v>0</v>
      </c>
      <c r="R251" s="231"/>
      <c r="S251" s="231" t="s">
        <v>324</v>
      </c>
      <c r="T251" s="231" t="s">
        <v>325</v>
      </c>
      <c r="U251" s="231">
        <v>0</v>
      </c>
      <c r="V251" s="231">
        <f>ROUND(E251*U251,2)</f>
        <v>0</v>
      </c>
      <c r="W251" s="231"/>
      <c r="X251" s="231" t="s">
        <v>396</v>
      </c>
      <c r="Y251" s="231" t="s">
        <v>262</v>
      </c>
      <c r="Z251" s="210"/>
      <c r="AA251" s="210"/>
      <c r="AB251" s="210"/>
      <c r="AC251" s="210"/>
      <c r="AD251" s="210"/>
      <c r="AE251" s="210"/>
      <c r="AF251" s="210"/>
      <c r="AG251" s="210" t="s">
        <v>397</v>
      </c>
      <c r="AH251" s="210"/>
      <c r="AI251" s="210"/>
      <c r="AJ251" s="210"/>
      <c r="AK251" s="210"/>
      <c r="AL251" s="210"/>
      <c r="AM251" s="210"/>
      <c r="AN251" s="210"/>
      <c r="AO251" s="210"/>
      <c r="AP251" s="210"/>
      <c r="AQ251" s="210"/>
      <c r="AR251" s="210"/>
      <c r="AS251" s="210"/>
      <c r="AT251" s="210"/>
      <c r="AU251" s="210"/>
      <c r="AV251" s="210"/>
      <c r="AW251" s="210"/>
      <c r="AX251" s="210"/>
      <c r="AY251" s="210"/>
      <c r="AZ251" s="210"/>
      <c r="BA251" s="210"/>
      <c r="BB251" s="210"/>
      <c r="BC251" s="210"/>
      <c r="BD251" s="210"/>
      <c r="BE251" s="210"/>
      <c r="BF251" s="210"/>
      <c r="BG251" s="210"/>
      <c r="BH251" s="210"/>
    </row>
    <row r="252" spans="1:60" outlineLevel="1" x14ac:dyDescent="0.2">
      <c r="A252" s="227">
        <v>98</v>
      </c>
      <c r="B252" s="228" t="s">
        <v>772</v>
      </c>
      <c r="C252" s="268" t="s">
        <v>773</v>
      </c>
      <c r="D252" s="229" t="s">
        <v>0</v>
      </c>
      <c r="E252" s="267"/>
      <c r="F252" s="232"/>
      <c r="G252" s="231">
        <f>ROUND(E252*F252,2)</f>
        <v>0</v>
      </c>
      <c r="H252" s="232"/>
      <c r="I252" s="231">
        <f>ROUND(E252*H252,2)</f>
        <v>0</v>
      </c>
      <c r="J252" s="232"/>
      <c r="K252" s="231">
        <f>ROUND(E252*J252,2)</f>
        <v>0</v>
      </c>
      <c r="L252" s="231">
        <v>21</v>
      </c>
      <c r="M252" s="231">
        <f>G252*(1+L252/100)</f>
        <v>0</v>
      </c>
      <c r="N252" s="230">
        <v>0</v>
      </c>
      <c r="O252" s="230">
        <f>ROUND(E252*N252,2)</f>
        <v>0</v>
      </c>
      <c r="P252" s="230">
        <v>0</v>
      </c>
      <c r="Q252" s="230">
        <f>ROUND(E252*P252,2)</f>
        <v>0</v>
      </c>
      <c r="R252" s="231"/>
      <c r="S252" s="231" t="s">
        <v>259</v>
      </c>
      <c r="T252" s="231" t="s">
        <v>260</v>
      </c>
      <c r="U252" s="231">
        <v>0</v>
      </c>
      <c r="V252" s="231">
        <f>ROUND(E252*U252,2)</f>
        <v>0</v>
      </c>
      <c r="W252" s="231"/>
      <c r="X252" s="231" t="s">
        <v>686</v>
      </c>
      <c r="Y252" s="231" t="s">
        <v>262</v>
      </c>
      <c r="Z252" s="210"/>
      <c r="AA252" s="210"/>
      <c r="AB252" s="210"/>
      <c r="AC252" s="210"/>
      <c r="AD252" s="210"/>
      <c r="AE252" s="210"/>
      <c r="AF252" s="210"/>
      <c r="AG252" s="210" t="s">
        <v>687</v>
      </c>
      <c r="AH252" s="210"/>
      <c r="AI252" s="210"/>
      <c r="AJ252" s="210"/>
      <c r="AK252" s="210"/>
      <c r="AL252" s="210"/>
      <c r="AM252" s="210"/>
      <c r="AN252" s="210"/>
      <c r="AO252" s="210"/>
      <c r="AP252" s="210"/>
      <c r="AQ252" s="210"/>
      <c r="AR252" s="210"/>
      <c r="AS252" s="210"/>
      <c r="AT252" s="210"/>
      <c r="AU252" s="210"/>
      <c r="AV252" s="210"/>
      <c r="AW252" s="210"/>
      <c r="AX252" s="210"/>
      <c r="AY252" s="210"/>
      <c r="AZ252" s="210"/>
      <c r="BA252" s="210"/>
      <c r="BB252" s="210"/>
      <c r="BC252" s="210"/>
      <c r="BD252" s="210"/>
      <c r="BE252" s="210"/>
      <c r="BF252" s="210"/>
      <c r="BG252" s="210"/>
      <c r="BH252" s="210"/>
    </row>
    <row r="253" spans="1:60" x14ac:dyDescent="0.2">
      <c r="A253" s="237" t="s">
        <v>254</v>
      </c>
      <c r="B253" s="238" t="s">
        <v>203</v>
      </c>
      <c r="C253" s="256" t="s">
        <v>204</v>
      </c>
      <c r="D253" s="239"/>
      <c r="E253" s="240"/>
      <c r="F253" s="241"/>
      <c r="G253" s="242">
        <f>SUMIF(AG254:AG269,"&lt;&gt;NOR",G254:G269)</f>
        <v>0</v>
      </c>
      <c r="H253" s="236"/>
      <c r="I253" s="236">
        <f>SUM(I254:I269)</f>
        <v>0</v>
      </c>
      <c r="J253" s="236"/>
      <c r="K253" s="236">
        <f>SUM(K254:K269)</f>
        <v>0</v>
      </c>
      <c r="L253" s="236"/>
      <c r="M253" s="236">
        <f>SUM(M254:M269)</f>
        <v>0</v>
      </c>
      <c r="N253" s="235"/>
      <c r="O253" s="235">
        <f>SUM(O254:O269)</f>
        <v>0</v>
      </c>
      <c r="P253" s="235"/>
      <c r="Q253" s="235">
        <f>SUM(Q254:Q269)</f>
        <v>0</v>
      </c>
      <c r="R253" s="236"/>
      <c r="S253" s="236"/>
      <c r="T253" s="236"/>
      <c r="U253" s="236"/>
      <c r="V253" s="236">
        <f>SUM(V254:V269)</f>
        <v>0</v>
      </c>
      <c r="W253" s="236"/>
      <c r="X253" s="236"/>
      <c r="Y253" s="236"/>
      <c r="AG253" t="s">
        <v>255</v>
      </c>
    </row>
    <row r="254" spans="1:60" ht="22.5" outlineLevel="1" x14ac:dyDescent="0.2">
      <c r="A254" s="250">
        <v>99</v>
      </c>
      <c r="B254" s="251" t="s">
        <v>774</v>
      </c>
      <c r="C254" s="259" t="s">
        <v>775</v>
      </c>
      <c r="D254" s="252" t="s">
        <v>345</v>
      </c>
      <c r="E254" s="253">
        <v>1</v>
      </c>
      <c r="F254" s="254"/>
      <c r="G254" s="255">
        <f>ROUND(E254*F254,2)</f>
        <v>0</v>
      </c>
      <c r="H254" s="232"/>
      <c r="I254" s="231">
        <f>ROUND(E254*H254,2)</f>
        <v>0</v>
      </c>
      <c r="J254" s="232"/>
      <c r="K254" s="231">
        <f>ROUND(E254*J254,2)</f>
        <v>0</v>
      </c>
      <c r="L254" s="231">
        <v>21</v>
      </c>
      <c r="M254" s="231">
        <f>G254*(1+L254/100)</f>
        <v>0</v>
      </c>
      <c r="N254" s="230">
        <v>0</v>
      </c>
      <c r="O254" s="230">
        <f>ROUND(E254*N254,2)</f>
        <v>0</v>
      </c>
      <c r="P254" s="230">
        <v>0</v>
      </c>
      <c r="Q254" s="230">
        <f>ROUND(E254*P254,2)</f>
        <v>0</v>
      </c>
      <c r="R254" s="231"/>
      <c r="S254" s="231" t="s">
        <v>324</v>
      </c>
      <c r="T254" s="231" t="s">
        <v>325</v>
      </c>
      <c r="U254" s="231">
        <v>0</v>
      </c>
      <c r="V254" s="231">
        <f>ROUND(E254*U254,2)</f>
        <v>0</v>
      </c>
      <c r="W254" s="231"/>
      <c r="X254" s="231" t="s">
        <v>261</v>
      </c>
      <c r="Y254" s="231" t="s">
        <v>262</v>
      </c>
      <c r="Z254" s="210"/>
      <c r="AA254" s="210"/>
      <c r="AB254" s="210"/>
      <c r="AC254" s="210"/>
      <c r="AD254" s="210"/>
      <c r="AE254" s="210"/>
      <c r="AF254" s="210"/>
      <c r="AG254" s="210" t="s">
        <v>263</v>
      </c>
      <c r="AH254" s="210"/>
      <c r="AI254" s="210"/>
      <c r="AJ254" s="210"/>
      <c r="AK254" s="210"/>
      <c r="AL254" s="210"/>
      <c r="AM254" s="210"/>
      <c r="AN254" s="210"/>
      <c r="AO254" s="210"/>
      <c r="AP254" s="210"/>
      <c r="AQ254" s="210"/>
      <c r="AR254" s="210"/>
      <c r="AS254" s="210"/>
      <c r="AT254" s="210"/>
      <c r="AU254" s="210"/>
      <c r="AV254" s="210"/>
      <c r="AW254" s="210"/>
      <c r="AX254" s="210"/>
      <c r="AY254" s="210"/>
      <c r="AZ254" s="210"/>
      <c r="BA254" s="210"/>
      <c r="BB254" s="210"/>
      <c r="BC254" s="210"/>
      <c r="BD254" s="210"/>
      <c r="BE254" s="210"/>
      <c r="BF254" s="210"/>
      <c r="BG254" s="210"/>
      <c r="BH254" s="210"/>
    </row>
    <row r="255" spans="1:60" ht="22.5" outlineLevel="1" x14ac:dyDescent="0.2">
      <c r="A255" s="250">
        <v>100</v>
      </c>
      <c r="B255" s="251" t="s">
        <v>776</v>
      </c>
      <c r="C255" s="259" t="s">
        <v>777</v>
      </c>
      <c r="D255" s="252" t="s">
        <v>345</v>
      </c>
      <c r="E255" s="253">
        <v>1</v>
      </c>
      <c r="F255" s="254"/>
      <c r="G255" s="255">
        <f>ROUND(E255*F255,2)</f>
        <v>0</v>
      </c>
      <c r="H255" s="232"/>
      <c r="I255" s="231">
        <f>ROUND(E255*H255,2)</f>
        <v>0</v>
      </c>
      <c r="J255" s="232"/>
      <c r="K255" s="231">
        <f>ROUND(E255*J255,2)</f>
        <v>0</v>
      </c>
      <c r="L255" s="231">
        <v>21</v>
      </c>
      <c r="M255" s="231">
        <f>G255*(1+L255/100)</f>
        <v>0</v>
      </c>
      <c r="N255" s="230">
        <v>0</v>
      </c>
      <c r="O255" s="230">
        <f>ROUND(E255*N255,2)</f>
        <v>0</v>
      </c>
      <c r="P255" s="230">
        <v>0</v>
      </c>
      <c r="Q255" s="230">
        <f>ROUND(E255*P255,2)</f>
        <v>0</v>
      </c>
      <c r="R255" s="231"/>
      <c r="S255" s="231" t="s">
        <v>324</v>
      </c>
      <c r="T255" s="231" t="s">
        <v>325</v>
      </c>
      <c r="U255" s="231">
        <v>0</v>
      </c>
      <c r="V255" s="231">
        <f>ROUND(E255*U255,2)</f>
        <v>0</v>
      </c>
      <c r="W255" s="231"/>
      <c r="X255" s="231" t="s">
        <v>261</v>
      </c>
      <c r="Y255" s="231" t="s">
        <v>262</v>
      </c>
      <c r="Z255" s="210"/>
      <c r="AA255" s="210"/>
      <c r="AB255" s="210"/>
      <c r="AC255" s="210"/>
      <c r="AD255" s="210"/>
      <c r="AE255" s="210"/>
      <c r="AF255" s="210"/>
      <c r="AG255" s="210" t="s">
        <v>263</v>
      </c>
      <c r="AH255" s="210"/>
      <c r="AI255" s="210"/>
      <c r="AJ255" s="210"/>
      <c r="AK255" s="210"/>
      <c r="AL255" s="210"/>
      <c r="AM255" s="210"/>
      <c r="AN255" s="210"/>
      <c r="AO255" s="210"/>
      <c r="AP255" s="210"/>
      <c r="AQ255" s="210"/>
      <c r="AR255" s="210"/>
      <c r="AS255" s="210"/>
      <c r="AT255" s="210"/>
      <c r="AU255" s="210"/>
      <c r="AV255" s="210"/>
      <c r="AW255" s="210"/>
      <c r="AX255" s="210"/>
      <c r="AY255" s="210"/>
      <c r="AZ255" s="210"/>
      <c r="BA255" s="210"/>
      <c r="BB255" s="210"/>
      <c r="BC255" s="210"/>
      <c r="BD255" s="210"/>
      <c r="BE255" s="210"/>
      <c r="BF255" s="210"/>
      <c r="BG255" s="210"/>
      <c r="BH255" s="210"/>
    </row>
    <row r="256" spans="1:60" outlineLevel="1" x14ac:dyDescent="0.2">
      <c r="A256" s="250">
        <v>101</v>
      </c>
      <c r="B256" s="251" t="s">
        <v>778</v>
      </c>
      <c r="C256" s="259" t="s">
        <v>779</v>
      </c>
      <c r="D256" s="252" t="s">
        <v>345</v>
      </c>
      <c r="E256" s="253">
        <v>1</v>
      </c>
      <c r="F256" s="254"/>
      <c r="G256" s="255">
        <f>ROUND(E256*F256,2)</f>
        <v>0</v>
      </c>
      <c r="H256" s="232"/>
      <c r="I256" s="231">
        <f>ROUND(E256*H256,2)</f>
        <v>0</v>
      </c>
      <c r="J256" s="232"/>
      <c r="K256" s="231">
        <f>ROUND(E256*J256,2)</f>
        <v>0</v>
      </c>
      <c r="L256" s="231">
        <v>21</v>
      </c>
      <c r="M256" s="231">
        <f>G256*(1+L256/100)</f>
        <v>0</v>
      </c>
      <c r="N256" s="230">
        <v>0</v>
      </c>
      <c r="O256" s="230">
        <f>ROUND(E256*N256,2)</f>
        <v>0</v>
      </c>
      <c r="P256" s="230">
        <v>0</v>
      </c>
      <c r="Q256" s="230">
        <f>ROUND(E256*P256,2)</f>
        <v>0</v>
      </c>
      <c r="R256" s="231"/>
      <c r="S256" s="231" t="s">
        <v>324</v>
      </c>
      <c r="T256" s="231" t="s">
        <v>325</v>
      </c>
      <c r="U256" s="231">
        <v>0</v>
      </c>
      <c r="V256" s="231">
        <f>ROUND(E256*U256,2)</f>
        <v>0</v>
      </c>
      <c r="W256" s="231"/>
      <c r="X256" s="231" t="s">
        <v>261</v>
      </c>
      <c r="Y256" s="231" t="s">
        <v>262</v>
      </c>
      <c r="Z256" s="210"/>
      <c r="AA256" s="210"/>
      <c r="AB256" s="210"/>
      <c r="AC256" s="210"/>
      <c r="AD256" s="210"/>
      <c r="AE256" s="210"/>
      <c r="AF256" s="210"/>
      <c r="AG256" s="210" t="s">
        <v>263</v>
      </c>
      <c r="AH256" s="210"/>
      <c r="AI256" s="210"/>
      <c r="AJ256" s="210"/>
      <c r="AK256" s="210"/>
      <c r="AL256" s="210"/>
      <c r="AM256" s="210"/>
      <c r="AN256" s="210"/>
      <c r="AO256" s="210"/>
      <c r="AP256" s="210"/>
      <c r="AQ256" s="210"/>
      <c r="AR256" s="210"/>
      <c r="AS256" s="210"/>
      <c r="AT256" s="210"/>
      <c r="AU256" s="210"/>
      <c r="AV256" s="210"/>
      <c r="AW256" s="210"/>
      <c r="AX256" s="210"/>
      <c r="AY256" s="210"/>
      <c r="AZ256" s="210"/>
      <c r="BA256" s="210"/>
      <c r="BB256" s="210"/>
      <c r="BC256" s="210"/>
      <c r="BD256" s="210"/>
      <c r="BE256" s="210"/>
      <c r="BF256" s="210"/>
      <c r="BG256" s="210"/>
      <c r="BH256" s="210"/>
    </row>
    <row r="257" spans="1:60" ht="22.5" outlineLevel="1" x14ac:dyDescent="0.2">
      <c r="A257" s="250">
        <v>102</v>
      </c>
      <c r="B257" s="251" t="s">
        <v>780</v>
      </c>
      <c r="C257" s="259" t="s">
        <v>781</v>
      </c>
      <c r="D257" s="252" t="s">
        <v>345</v>
      </c>
      <c r="E257" s="253">
        <v>7</v>
      </c>
      <c r="F257" s="254"/>
      <c r="G257" s="255">
        <f>ROUND(E257*F257,2)</f>
        <v>0</v>
      </c>
      <c r="H257" s="232"/>
      <c r="I257" s="231">
        <f>ROUND(E257*H257,2)</f>
        <v>0</v>
      </c>
      <c r="J257" s="232"/>
      <c r="K257" s="231">
        <f>ROUND(E257*J257,2)</f>
        <v>0</v>
      </c>
      <c r="L257" s="231">
        <v>21</v>
      </c>
      <c r="M257" s="231">
        <f>G257*(1+L257/100)</f>
        <v>0</v>
      </c>
      <c r="N257" s="230">
        <v>0</v>
      </c>
      <c r="O257" s="230">
        <f>ROUND(E257*N257,2)</f>
        <v>0</v>
      </c>
      <c r="P257" s="230">
        <v>0</v>
      </c>
      <c r="Q257" s="230">
        <f>ROUND(E257*P257,2)</f>
        <v>0</v>
      </c>
      <c r="R257" s="231"/>
      <c r="S257" s="231" t="s">
        <v>324</v>
      </c>
      <c r="T257" s="231" t="s">
        <v>325</v>
      </c>
      <c r="U257" s="231">
        <v>0</v>
      </c>
      <c r="V257" s="231">
        <f>ROUND(E257*U257,2)</f>
        <v>0</v>
      </c>
      <c r="W257" s="231"/>
      <c r="X257" s="231" t="s">
        <v>261</v>
      </c>
      <c r="Y257" s="231" t="s">
        <v>262</v>
      </c>
      <c r="Z257" s="210"/>
      <c r="AA257" s="210"/>
      <c r="AB257" s="210"/>
      <c r="AC257" s="210"/>
      <c r="AD257" s="210"/>
      <c r="AE257" s="210"/>
      <c r="AF257" s="210"/>
      <c r="AG257" s="210" t="s">
        <v>263</v>
      </c>
      <c r="AH257" s="210"/>
      <c r="AI257" s="210"/>
      <c r="AJ257" s="210"/>
      <c r="AK257" s="210"/>
      <c r="AL257" s="210"/>
      <c r="AM257" s="210"/>
      <c r="AN257" s="210"/>
      <c r="AO257" s="210"/>
      <c r="AP257" s="210"/>
      <c r="AQ257" s="210"/>
      <c r="AR257" s="210"/>
      <c r="AS257" s="210"/>
      <c r="AT257" s="210"/>
      <c r="AU257" s="210"/>
      <c r="AV257" s="210"/>
      <c r="AW257" s="210"/>
      <c r="AX257" s="210"/>
      <c r="AY257" s="210"/>
      <c r="AZ257" s="210"/>
      <c r="BA257" s="210"/>
      <c r="BB257" s="210"/>
      <c r="BC257" s="210"/>
      <c r="BD257" s="210"/>
      <c r="BE257" s="210"/>
      <c r="BF257" s="210"/>
      <c r="BG257" s="210"/>
      <c r="BH257" s="210"/>
    </row>
    <row r="258" spans="1:60" ht="22.5" outlineLevel="1" x14ac:dyDescent="0.2">
      <c r="A258" s="250">
        <v>103</v>
      </c>
      <c r="B258" s="251" t="s">
        <v>782</v>
      </c>
      <c r="C258" s="259" t="s">
        <v>783</v>
      </c>
      <c r="D258" s="252" t="s">
        <v>345</v>
      </c>
      <c r="E258" s="253">
        <v>2</v>
      </c>
      <c r="F258" s="254"/>
      <c r="G258" s="255">
        <f>ROUND(E258*F258,2)</f>
        <v>0</v>
      </c>
      <c r="H258" s="232"/>
      <c r="I258" s="231">
        <f>ROUND(E258*H258,2)</f>
        <v>0</v>
      </c>
      <c r="J258" s="232"/>
      <c r="K258" s="231">
        <f>ROUND(E258*J258,2)</f>
        <v>0</v>
      </c>
      <c r="L258" s="231">
        <v>21</v>
      </c>
      <c r="M258" s="231">
        <f>G258*(1+L258/100)</f>
        <v>0</v>
      </c>
      <c r="N258" s="230">
        <v>0</v>
      </c>
      <c r="O258" s="230">
        <f>ROUND(E258*N258,2)</f>
        <v>0</v>
      </c>
      <c r="P258" s="230">
        <v>0</v>
      </c>
      <c r="Q258" s="230">
        <f>ROUND(E258*P258,2)</f>
        <v>0</v>
      </c>
      <c r="R258" s="231"/>
      <c r="S258" s="231" t="s">
        <v>324</v>
      </c>
      <c r="T258" s="231" t="s">
        <v>325</v>
      </c>
      <c r="U258" s="231">
        <v>0</v>
      </c>
      <c r="V258" s="231">
        <f>ROUND(E258*U258,2)</f>
        <v>0</v>
      </c>
      <c r="W258" s="231"/>
      <c r="X258" s="231" t="s">
        <v>261</v>
      </c>
      <c r="Y258" s="231" t="s">
        <v>262</v>
      </c>
      <c r="Z258" s="210"/>
      <c r="AA258" s="210"/>
      <c r="AB258" s="210"/>
      <c r="AC258" s="210"/>
      <c r="AD258" s="210"/>
      <c r="AE258" s="210"/>
      <c r="AF258" s="210"/>
      <c r="AG258" s="210" t="s">
        <v>263</v>
      </c>
      <c r="AH258" s="210"/>
      <c r="AI258" s="210"/>
      <c r="AJ258" s="210"/>
      <c r="AK258" s="210"/>
      <c r="AL258" s="210"/>
      <c r="AM258" s="210"/>
      <c r="AN258" s="210"/>
      <c r="AO258" s="210"/>
      <c r="AP258" s="210"/>
      <c r="AQ258" s="210"/>
      <c r="AR258" s="210"/>
      <c r="AS258" s="210"/>
      <c r="AT258" s="210"/>
      <c r="AU258" s="210"/>
      <c r="AV258" s="210"/>
      <c r="AW258" s="210"/>
      <c r="AX258" s="210"/>
      <c r="AY258" s="210"/>
      <c r="AZ258" s="210"/>
      <c r="BA258" s="210"/>
      <c r="BB258" s="210"/>
      <c r="BC258" s="210"/>
      <c r="BD258" s="210"/>
      <c r="BE258" s="210"/>
      <c r="BF258" s="210"/>
      <c r="BG258" s="210"/>
      <c r="BH258" s="210"/>
    </row>
    <row r="259" spans="1:60" ht="22.5" outlineLevel="1" x14ac:dyDescent="0.2">
      <c r="A259" s="250">
        <v>104</v>
      </c>
      <c r="B259" s="251" t="s">
        <v>784</v>
      </c>
      <c r="C259" s="259" t="s">
        <v>785</v>
      </c>
      <c r="D259" s="252" t="s">
        <v>345</v>
      </c>
      <c r="E259" s="253">
        <v>3</v>
      </c>
      <c r="F259" s="254"/>
      <c r="G259" s="255">
        <f>ROUND(E259*F259,2)</f>
        <v>0</v>
      </c>
      <c r="H259" s="232"/>
      <c r="I259" s="231">
        <f>ROUND(E259*H259,2)</f>
        <v>0</v>
      </c>
      <c r="J259" s="232"/>
      <c r="K259" s="231">
        <f>ROUND(E259*J259,2)</f>
        <v>0</v>
      </c>
      <c r="L259" s="231">
        <v>21</v>
      </c>
      <c r="M259" s="231">
        <f>G259*(1+L259/100)</f>
        <v>0</v>
      </c>
      <c r="N259" s="230">
        <v>0</v>
      </c>
      <c r="O259" s="230">
        <f>ROUND(E259*N259,2)</f>
        <v>0</v>
      </c>
      <c r="P259" s="230">
        <v>0</v>
      </c>
      <c r="Q259" s="230">
        <f>ROUND(E259*P259,2)</f>
        <v>0</v>
      </c>
      <c r="R259" s="231"/>
      <c r="S259" s="231" t="s">
        <v>324</v>
      </c>
      <c r="T259" s="231" t="s">
        <v>325</v>
      </c>
      <c r="U259" s="231">
        <v>0</v>
      </c>
      <c r="V259" s="231">
        <f>ROUND(E259*U259,2)</f>
        <v>0</v>
      </c>
      <c r="W259" s="231"/>
      <c r="X259" s="231" t="s">
        <v>261</v>
      </c>
      <c r="Y259" s="231" t="s">
        <v>262</v>
      </c>
      <c r="Z259" s="210"/>
      <c r="AA259" s="210"/>
      <c r="AB259" s="210"/>
      <c r="AC259" s="210"/>
      <c r="AD259" s="210"/>
      <c r="AE259" s="210"/>
      <c r="AF259" s="210"/>
      <c r="AG259" s="210" t="s">
        <v>263</v>
      </c>
      <c r="AH259" s="210"/>
      <c r="AI259" s="210"/>
      <c r="AJ259" s="210"/>
      <c r="AK259" s="210"/>
      <c r="AL259" s="210"/>
      <c r="AM259" s="210"/>
      <c r="AN259" s="210"/>
      <c r="AO259" s="210"/>
      <c r="AP259" s="210"/>
      <c r="AQ259" s="210"/>
      <c r="AR259" s="210"/>
      <c r="AS259" s="210"/>
      <c r="AT259" s="210"/>
      <c r="AU259" s="210"/>
      <c r="AV259" s="210"/>
      <c r="AW259" s="210"/>
      <c r="AX259" s="210"/>
      <c r="AY259" s="210"/>
      <c r="AZ259" s="210"/>
      <c r="BA259" s="210"/>
      <c r="BB259" s="210"/>
      <c r="BC259" s="210"/>
      <c r="BD259" s="210"/>
      <c r="BE259" s="210"/>
      <c r="BF259" s="210"/>
      <c r="BG259" s="210"/>
      <c r="BH259" s="210"/>
    </row>
    <row r="260" spans="1:60" ht="22.5" outlineLevel="1" x14ac:dyDescent="0.2">
      <c r="A260" s="250">
        <v>105</v>
      </c>
      <c r="B260" s="251" t="s">
        <v>786</v>
      </c>
      <c r="C260" s="259" t="s">
        <v>787</v>
      </c>
      <c r="D260" s="252" t="s">
        <v>788</v>
      </c>
      <c r="E260" s="253">
        <v>11.8</v>
      </c>
      <c r="F260" s="254"/>
      <c r="G260" s="255">
        <f>ROUND(E260*F260,2)</f>
        <v>0</v>
      </c>
      <c r="H260" s="232"/>
      <c r="I260" s="231">
        <f>ROUND(E260*H260,2)</f>
        <v>0</v>
      </c>
      <c r="J260" s="232"/>
      <c r="K260" s="231">
        <f>ROUND(E260*J260,2)</f>
        <v>0</v>
      </c>
      <c r="L260" s="231">
        <v>21</v>
      </c>
      <c r="M260" s="231">
        <f>G260*(1+L260/100)</f>
        <v>0</v>
      </c>
      <c r="N260" s="230">
        <v>0</v>
      </c>
      <c r="O260" s="230">
        <f>ROUND(E260*N260,2)</f>
        <v>0</v>
      </c>
      <c r="P260" s="230">
        <v>0</v>
      </c>
      <c r="Q260" s="230">
        <f>ROUND(E260*P260,2)</f>
        <v>0</v>
      </c>
      <c r="R260" s="231"/>
      <c r="S260" s="231" t="s">
        <v>324</v>
      </c>
      <c r="T260" s="231" t="s">
        <v>325</v>
      </c>
      <c r="U260" s="231">
        <v>0</v>
      </c>
      <c r="V260" s="231">
        <f>ROUND(E260*U260,2)</f>
        <v>0</v>
      </c>
      <c r="W260" s="231"/>
      <c r="X260" s="231" t="s">
        <v>261</v>
      </c>
      <c r="Y260" s="231" t="s">
        <v>262</v>
      </c>
      <c r="Z260" s="210"/>
      <c r="AA260" s="210"/>
      <c r="AB260" s="210"/>
      <c r="AC260" s="210"/>
      <c r="AD260" s="210"/>
      <c r="AE260" s="210"/>
      <c r="AF260" s="210"/>
      <c r="AG260" s="210" t="s">
        <v>263</v>
      </c>
      <c r="AH260" s="210"/>
      <c r="AI260" s="210"/>
      <c r="AJ260" s="210"/>
      <c r="AK260" s="210"/>
      <c r="AL260" s="210"/>
      <c r="AM260" s="210"/>
      <c r="AN260" s="210"/>
      <c r="AO260" s="210"/>
      <c r="AP260" s="210"/>
      <c r="AQ260" s="210"/>
      <c r="AR260" s="210"/>
      <c r="AS260" s="210"/>
      <c r="AT260" s="210"/>
      <c r="AU260" s="210"/>
      <c r="AV260" s="210"/>
      <c r="AW260" s="210"/>
      <c r="AX260" s="210"/>
      <c r="AY260" s="210"/>
      <c r="AZ260" s="210"/>
      <c r="BA260" s="210"/>
      <c r="BB260" s="210"/>
      <c r="BC260" s="210"/>
      <c r="BD260" s="210"/>
      <c r="BE260" s="210"/>
      <c r="BF260" s="210"/>
      <c r="BG260" s="210"/>
      <c r="BH260" s="210"/>
    </row>
    <row r="261" spans="1:60" ht="22.5" outlineLevel="1" x14ac:dyDescent="0.2">
      <c r="A261" s="250">
        <v>106</v>
      </c>
      <c r="B261" s="251" t="s">
        <v>789</v>
      </c>
      <c r="C261" s="259" t="s">
        <v>790</v>
      </c>
      <c r="D261" s="252" t="s">
        <v>788</v>
      </c>
      <c r="E261" s="253">
        <v>18</v>
      </c>
      <c r="F261" s="254"/>
      <c r="G261" s="255">
        <f>ROUND(E261*F261,2)</f>
        <v>0</v>
      </c>
      <c r="H261" s="232"/>
      <c r="I261" s="231">
        <f>ROUND(E261*H261,2)</f>
        <v>0</v>
      </c>
      <c r="J261" s="232"/>
      <c r="K261" s="231">
        <f>ROUND(E261*J261,2)</f>
        <v>0</v>
      </c>
      <c r="L261" s="231">
        <v>21</v>
      </c>
      <c r="M261" s="231">
        <f>G261*(1+L261/100)</f>
        <v>0</v>
      </c>
      <c r="N261" s="230">
        <v>0</v>
      </c>
      <c r="O261" s="230">
        <f>ROUND(E261*N261,2)</f>
        <v>0</v>
      </c>
      <c r="P261" s="230">
        <v>0</v>
      </c>
      <c r="Q261" s="230">
        <f>ROUND(E261*P261,2)</f>
        <v>0</v>
      </c>
      <c r="R261" s="231"/>
      <c r="S261" s="231" t="s">
        <v>324</v>
      </c>
      <c r="T261" s="231" t="s">
        <v>325</v>
      </c>
      <c r="U261" s="231">
        <v>0</v>
      </c>
      <c r="V261" s="231">
        <f>ROUND(E261*U261,2)</f>
        <v>0</v>
      </c>
      <c r="W261" s="231"/>
      <c r="X261" s="231" t="s">
        <v>261</v>
      </c>
      <c r="Y261" s="231" t="s">
        <v>262</v>
      </c>
      <c r="Z261" s="210"/>
      <c r="AA261" s="210"/>
      <c r="AB261" s="210"/>
      <c r="AC261" s="210"/>
      <c r="AD261" s="210"/>
      <c r="AE261" s="210"/>
      <c r="AF261" s="210"/>
      <c r="AG261" s="210" t="s">
        <v>263</v>
      </c>
      <c r="AH261" s="210"/>
      <c r="AI261" s="210"/>
      <c r="AJ261" s="210"/>
      <c r="AK261" s="210"/>
      <c r="AL261" s="210"/>
      <c r="AM261" s="210"/>
      <c r="AN261" s="210"/>
      <c r="AO261" s="210"/>
      <c r="AP261" s="210"/>
      <c r="AQ261" s="210"/>
      <c r="AR261" s="210"/>
      <c r="AS261" s="210"/>
      <c r="AT261" s="210"/>
      <c r="AU261" s="210"/>
      <c r="AV261" s="210"/>
      <c r="AW261" s="210"/>
      <c r="AX261" s="210"/>
      <c r="AY261" s="210"/>
      <c r="AZ261" s="210"/>
      <c r="BA261" s="210"/>
      <c r="BB261" s="210"/>
      <c r="BC261" s="210"/>
      <c r="BD261" s="210"/>
      <c r="BE261" s="210"/>
      <c r="BF261" s="210"/>
      <c r="BG261" s="210"/>
      <c r="BH261" s="210"/>
    </row>
    <row r="262" spans="1:60" outlineLevel="1" x14ac:dyDescent="0.2">
      <c r="A262" s="250">
        <v>107</v>
      </c>
      <c r="B262" s="251" t="s">
        <v>791</v>
      </c>
      <c r="C262" s="259" t="s">
        <v>792</v>
      </c>
      <c r="D262" s="252" t="s">
        <v>793</v>
      </c>
      <c r="E262" s="253">
        <v>1000</v>
      </c>
      <c r="F262" s="254"/>
      <c r="G262" s="255">
        <f>ROUND(E262*F262,2)</f>
        <v>0</v>
      </c>
      <c r="H262" s="232"/>
      <c r="I262" s="231">
        <f>ROUND(E262*H262,2)</f>
        <v>0</v>
      </c>
      <c r="J262" s="232"/>
      <c r="K262" s="231">
        <f>ROUND(E262*J262,2)</f>
        <v>0</v>
      </c>
      <c r="L262" s="231">
        <v>21</v>
      </c>
      <c r="M262" s="231">
        <f>G262*(1+L262/100)</f>
        <v>0</v>
      </c>
      <c r="N262" s="230">
        <v>0</v>
      </c>
      <c r="O262" s="230">
        <f>ROUND(E262*N262,2)</f>
        <v>0</v>
      </c>
      <c r="P262" s="230">
        <v>0</v>
      </c>
      <c r="Q262" s="230">
        <f>ROUND(E262*P262,2)</f>
        <v>0</v>
      </c>
      <c r="R262" s="231"/>
      <c r="S262" s="231" t="s">
        <v>324</v>
      </c>
      <c r="T262" s="231" t="s">
        <v>325</v>
      </c>
      <c r="U262" s="231">
        <v>0</v>
      </c>
      <c r="V262" s="231">
        <f>ROUND(E262*U262,2)</f>
        <v>0</v>
      </c>
      <c r="W262" s="231"/>
      <c r="X262" s="231" t="s">
        <v>261</v>
      </c>
      <c r="Y262" s="231" t="s">
        <v>262</v>
      </c>
      <c r="Z262" s="210"/>
      <c r="AA262" s="210"/>
      <c r="AB262" s="210"/>
      <c r="AC262" s="210"/>
      <c r="AD262" s="210"/>
      <c r="AE262" s="210"/>
      <c r="AF262" s="210"/>
      <c r="AG262" s="210" t="s">
        <v>263</v>
      </c>
      <c r="AH262" s="210"/>
      <c r="AI262" s="210"/>
      <c r="AJ262" s="210"/>
      <c r="AK262" s="210"/>
      <c r="AL262" s="210"/>
      <c r="AM262" s="210"/>
      <c r="AN262" s="210"/>
      <c r="AO262" s="210"/>
      <c r="AP262" s="210"/>
      <c r="AQ262" s="210"/>
      <c r="AR262" s="210"/>
      <c r="AS262" s="210"/>
      <c r="AT262" s="210"/>
      <c r="AU262" s="210"/>
      <c r="AV262" s="210"/>
      <c r="AW262" s="210"/>
      <c r="AX262" s="210"/>
      <c r="AY262" s="210"/>
      <c r="AZ262" s="210"/>
      <c r="BA262" s="210"/>
      <c r="BB262" s="210"/>
      <c r="BC262" s="210"/>
      <c r="BD262" s="210"/>
      <c r="BE262" s="210"/>
      <c r="BF262" s="210"/>
      <c r="BG262" s="210"/>
      <c r="BH262" s="210"/>
    </row>
    <row r="263" spans="1:60" ht="22.5" outlineLevel="1" x14ac:dyDescent="0.2">
      <c r="A263" s="250">
        <v>108</v>
      </c>
      <c r="B263" s="251" t="s">
        <v>794</v>
      </c>
      <c r="C263" s="259" t="s">
        <v>795</v>
      </c>
      <c r="D263" s="252" t="s">
        <v>345</v>
      </c>
      <c r="E263" s="253">
        <v>2</v>
      </c>
      <c r="F263" s="254"/>
      <c r="G263" s="255">
        <f>ROUND(E263*F263,2)</f>
        <v>0</v>
      </c>
      <c r="H263" s="232"/>
      <c r="I263" s="231">
        <f>ROUND(E263*H263,2)</f>
        <v>0</v>
      </c>
      <c r="J263" s="232"/>
      <c r="K263" s="231">
        <f>ROUND(E263*J263,2)</f>
        <v>0</v>
      </c>
      <c r="L263" s="231">
        <v>21</v>
      </c>
      <c r="M263" s="231">
        <f>G263*(1+L263/100)</f>
        <v>0</v>
      </c>
      <c r="N263" s="230">
        <v>0</v>
      </c>
      <c r="O263" s="230">
        <f>ROUND(E263*N263,2)</f>
        <v>0</v>
      </c>
      <c r="P263" s="230">
        <v>0</v>
      </c>
      <c r="Q263" s="230">
        <f>ROUND(E263*P263,2)</f>
        <v>0</v>
      </c>
      <c r="R263" s="231"/>
      <c r="S263" s="231" t="s">
        <v>324</v>
      </c>
      <c r="T263" s="231" t="s">
        <v>325</v>
      </c>
      <c r="U263" s="231">
        <v>0</v>
      </c>
      <c r="V263" s="231">
        <f>ROUND(E263*U263,2)</f>
        <v>0</v>
      </c>
      <c r="W263" s="231"/>
      <c r="X263" s="231" t="s">
        <v>261</v>
      </c>
      <c r="Y263" s="231" t="s">
        <v>262</v>
      </c>
      <c r="Z263" s="210"/>
      <c r="AA263" s="210"/>
      <c r="AB263" s="210"/>
      <c r="AC263" s="210"/>
      <c r="AD263" s="210"/>
      <c r="AE263" s="210"/>
      <c r="AF263" s="210"/>
      <c r="AG263" s="210" t="s">
        <v>263</v>
      </c>
      <c r="AH263" s="210"/>
      <c r="AI263" s="210"/>
      <c r="AJ263" s="210"/>
      <c r="AK263" s="210"/>
      <c r="AL263" s="210"/>
      <c r="AM263" s="210"/>
      <c r="AN263" s="210"/>
      <c r="AO263" s="210"/>
      <c r="AP263" s="210"/>
      <c r="AQ263" s="210"/>
      <c r="AR263" s="210"/>
      <c r="AS263" s="210"/>
      <c r="AT263" s="210"/>
      <c r="AU263" s="210"/>
      <c r="AV263" s="210"/>
      <c r="AW263" s="210"/>
      <c r="AX263" s="210"/>
      <c r="AY263" s="210"/>
      <c r="AZ263" s="210"/>
      <c r="BA263" s="210"/>
      <c r="BB263" s="210"/>
      <c r="BC263" s="210"/>
      <c r="BD263" s="210"/>
      <c r="BE263" s="210"/>
      <c r="BF263" s="210"/>
      <c r="BG263" s="210"/>
      <c r="BH263" s="210"/>
    </row>
    <row r="264" spans="1:60" ht="22.5" outlineLevel="1" x14ac:dyDescent="0.2">
      <c r="A264" s="244">
        <v>109</v>
      </c>
      <c r="B264" s="245" t="s">
        <v>796</v>
      </c>
      <c r="C264" s="257" t="s">
        <v>797</v>
      </c>
      <c r="D264" s="246" t="s">
        <v>606</v>
      </c>
      <c r="E264" s="247">
        <v>6.48</v>
      </c>
      <c r="F264" s="248"/>
      <c r="G264" s="249">
        <f>ROUND(E264*F264,2)</f>
        <v>0</v>
      </c>
      <c r="H264" s="232"/>
      <c r="I264" s="231">
        <f>ROUND(E264*H264,2)</f>
        <v>0</v>
      </c>
      <c r="J264" s="232"/>
      <c r="K264" s="231">
        <f>ROUND(E264*J264,2)</f>
        <v>0</v>
      </c>
      <c r="L264" s="231">
        <v>21</v>
      </c>
      <c r="M264" s="231">
        <f>G264*(1+L264/100)</f>
        <v>0</v>
      </c>
      <c r="N264" s="230">
        <v>0</v>
      </c>
      <c r="O264" s="230">
        <f>ROUND(E264*N264,2)</f>
        <v>0</v>
      </c>
      <c r="P264" s="230">
        <v>0</v>
      </c>
      <c r="Q264" s="230">
        <f>ROUND(E264*P264,2)</f>
        <v>0</v>
      </c>
      <c r="R264" s="231"/>
      <c r="S264" s="231" t="s">
        <v>324</v>
      </c>
      <c r="T264" s="231" t="s">
        <v>325</v>
      </c>
      <c r="U264" s="231">
        <v>0</v>
      </c>
      <c r="V264" s="231">
        <f>ROUND(E264*U264,2)</f>
        <v>0</v>
      </c>
      <c r="W264" s="231"/>
      <c r="X264" s="231" t="s">
        <v>261</v>
      </c>
      <c r="Y264" s="231" t="s">
        <v>262</v>
      </c>
      <c r="Z264" s="210"/>
      <c r="AA264" s="210"/>
      <c r="AB264" s="210"/>
      <c r="AC264" s="210"/>
      <c r="AD264" s="210"/>
      <c r="AE264" s="210"/>
      <c r="AF264" s="210"/>
      <c r="AG264" s="210" t="s">
        <v>263</v>
      </c>
      <c r="AH264" s="210"/>
      <c r="AI264" s="210"/>
      <c r="AJ264" s="210"/>
      <c r="AK264" s="210"/>
      <c r="AL264" s="210"/>
      <c r="AM264" s="210"/>
      <c r="AN264" s="210"/>
      <c r="AO264" s="210"/>
      <c r="AP264" s="210"/>
      <c r="AQ264" s="210"/>
      <c r="AR264" s="210"/>
      <c r="AS264" s="210"/>
      <c r="AT264" s="210"/>
      <c r="AU264" s="210"/>
      <c r="AV264" s="210"/>
      <c r="AW264" s="210"/>
      <c r="AX264" s="210"/>
      <c r="AY264" s="210"/>
      <c r="AZ264" s="210"/>
      <c r="BA264" s="210"/>
      <c r="BB264" s="210"/>
      <c r="BC264" s="210"/>
      <c r="BD264" s="210"/>
      <c r="BE264" s="210"/>
      <c r="BF264" s="210"/>
      <c r="BG264" s="210"/>
      <c r="BH264" s="210"/>
    </row>
    <row r="265" spans="1:60" outlineLevel="2" x14ac:dyDescent="0.2">
      <c r="A265" s="227"/>
      <c r="B265" s="228"/>
      <c r="C265" s="258" t="s">
        <v>798</v>
      </c>
      <c r="D265" s="233"/>
      <c r="E265" s="234">
        <v>4.4800000000000004</v>
      </c>
      <c r="F265" s="231"/>
      <c r="G265" s="231"/>
      <c r="H265" s="231"/>
      <c r="I265" s="231"/>
      <c r="J265" s="231"/>
      <c r="K265" s="231"/>
      <c r="L265" s="231"/>
      <c r="M265" s="231"/>
      <c r="N265" s="230"/>
      <c r="O265" s="230"/>
      <c r="P265" s="230"/>
      <c r="Q265" s="230"/>
      <c r="R265" s="231"/>
      <c r="S265" s="231"/>
      <c r="T265" s="231"/>
      <c r="U265" s="231"/>
      <c r="V265" s="231"/>
      <c r="W265" s="231"/>
      <c r="X265" s="231"/>
      <c r="Y265" s="231"/>
      <c r="Z265" s="210"/>
      <c r="AA265" s="210"/>
      <c r="AB265" s="210"/>
      <c r="AC265" s="210"/>
      <c r="AD265" s="210"/>
      <c r="AE265" s="210"/>
      <c r="AF265" s="210"/>
      <c r="AG265" s="210" t="s">
        <v>265</v>
      </c>
      <c r="AH265" s="210">
        <v>0</v>
      </c>
      <c r="AI265" s="210"/>
      <c r="AJ265" s="210"/>
      <c r="AK265" s="210"/>
      <c r="AL265" s="210"/>
      <c r="AM265" s="210"/>
      <c r="AN265" s="210"/>
      <c r="AO265" s="210"/>
      <c r="AP265" s="210"/>
      <c r="AQ265" s="210"/>
      <c r="AR265" s="210"/>
      <c r="AS265" s="210"/>
      <c r="AT265" s="210"/>
      <c r="AU265" s="210"/>
      <c r="AV265" s="210"/>
      <c r="AW265" s="210"/>
      <c r="AX265" s="210"/>
      <c r="AY265" s="210"/>
      <c r="AZ265" s="210"/>
      <c r="BA265" s="210"/>
      <c r="BB265" s="210"/>
      <c r="BC265" s="210"/>
      <c r="BD265" s="210"/>
      <c r="BE265" s="210"/>
      <c r="BF265" s="210"/>
      <c r="BG265" s="210"/>
      <c r="BH265" s="210"/>
    </row>
    <row r="266" spans="1:60" outlineLevel="3" x14ac:dyDescent="0.2">
      <c r="A266" s="227"/>
      <c r="B266" s="228"/>
      <c r="C266" s="258" t="s">
        <v>799</v>
      </c>
      <c r="D266" s="233"/>
      <c r="E266" s="234">
        <v>2</v>
      </c>
      <c r="F266" s="231"/>
      <c r="G266" s="231"/>
      <c r="H266" s="231"/>
      <c r="I266" s="231"/>
      <c r="J266" s="231"/>
      <c r="K266" s="231"/>
      <c r="L266" s="231"/>
      <c r="M266" s="231"/>
      <c r="N266" s="230"/>
      <c r="O266" s="230"/>
      <c r="P266" s="230"/>
      <c r="Q266" s="230"/>
      <c r="R266" s="231"/>
      <c r="S266" s="231"/>
      <c r="T266" s="231"/>
      <c r="U266" s="231"/>
      <c r="V266" s="231"/>
      <c r="W266" s="231"/>
      <c r="X266" s="231"/>
      <c r="Y266" s="231"/>
      <c r="Z266" s="210"/>
      <c r="AA266" s="210"/>
      <c r="AB266" s="210"/>
      <c r="AC266" s="210"/>
      <c r="AD266" s="210"/>
      <c r="AE266" s="210"/>
      <c r="AF266" s="210"/>
      <c r="AG266" s="210" t="s">
        <v>265</v>
      </c>
      <c r="AH266" s="210">
        <v>0</v>
      </c>
      <c r="AI266" s="210"/>
      <c r="AJ266" s="210"/>
      <c r="AK266" s="210"/>
      <c r="AL266" s="210"/>
      <c r="AM266" s="210"/>
      <c r="AN266" s="210"/>
      <c r="AO266" s="210"/>
      <c r="AP266" s="210"/>
      <c r="AQ266" s="210"/>
      <c r="AR266" s="210"/>
      <c r="AS266" s="210"/>
      <c r="AT266" s="210"/>
      <c r="AU266" s="210"/>
      <c r="AV266" s="210"/>
      <c r="AW266" s="210"/>
      <c r="AX266" s="210"/>
      <c r="AY266" s="210"/>
      <c r="AZ266" s="210"/>
      <c r="BA266" s="210"/>
      <c r="BB266" s="210"/>
      <c r="BC266" s="210"/>
      <c r="BD266" s="210"/>
      <c r="BE266" s="210"/>
      <c r="BF266" s="210"/>
      <c r="BG266" s="210"/>
      <c r="BH266" s="210"/>
    </row>
    <row r="267" spans="1:60" outlineLevel="1" x14ac:dyDescent="0.2">
      <c r="A267" s="250">
        <v>110</v>
      </c>
      <c r="B267" s="251" t="s">
        <v>800</v>
      </c>
      <c r="C267" s="259" t="s">
        <v>801</v>
      </c>
      <c r="D267" s="252" t="s">
        <v>788</v>
      </c>
      <c r="E267" s="253">
        <v>50</v>
      </c>
      <c r="F267" s="254"/>
      <c r="G267" s="255">
        <f>ROUND(E267*F267,2)</f>
        <v>0</v>
      </c>
      <c r="H267" s="232"/>
      <c r="I267" s="231">
        <f>ROUND(E267*H267,2)</f>
        <v>0</v>
      </c>
      <c r="J267" s="232"/>
      <c r="K267" s="231">
        <f>ROUND(E267*J267,2)</f>
        <v>0</v>
      </c>
      <c r="L267" s="231">
        <v>21</v>
      </c>
      <c r="M267" s="231">
        <f>G267*(1+L267/100)</f>
        <v>0</v>
      </c>
      <c r="N267" s="230">
        <v>0</v>
      </c>
      <c r="O267" s="230">
        <f>ROUND(E267*N267,2)</f>
        <v>0</v>
      </c>
      <c r="P267" s="230">
        <v>0</v>
      </c>
      <c r="Q267" s="230">
        <f>ROUND(E267*P267,2)</f>
        <v>0</v>
      </c>
      <c r="R267" s="231"/>
      <c r="S267" s="231" t="s">
        <v>324</v>
      </c>
      <c r="T267" s="231" t="s">
        <v>325</v>
      </c>
      <c r="U267" s="231">
        <v>0</v>
      </c>
      <c r="V267" s="231">
        <f>ROUND(E267*U267,2)</f>
        <v>0</v>
      </c>
      <c r="W267" s="231"/>
      <c r="X267" s="231" t="s">
        <v>261</v>
      </c>
      <c r="Y267" s="231" t="s">
        <v>262</v>
      </c>
      <c r="Z267" s="210"/>
      <c r="AA267" s="210"/>
      <c r="AB267" s="210"/>
      <c r="AC267" s="210"/>
      <c r="AD267" s="210"/>
      <c r="AE267" s="210"/>
      <c r="AF267" s="210"/>
      <c r="AG267" s="210" t="s">
        <v>263</v>
      </c>
      <c r="AH267" s="210"/>
      <c r="AI267" s="210"/>
      <c r="AJ267" s="210"/>
      <c r="AK267" s="210"/>
      <c r="AL267" s="210"/>
      <c r="AM267" s="210"/>
      <c r="AN267" s="210"/>
      <c r="AO267" s="210"/>
      <c r="AP267" s="210"/>
      <c r="AQ267" s="210"/>
      <c r="AR267" s="210"/>
      <c r="AS267" s="210"/>
      <c r="AT267" s="210"/>
      <c r="AU267" s="210"/>
      <c r="AV267" s="210"/>
      <c r="AW267" s="210"/>
      <c r="AX267" s="210"/>
      <c r="AY267" s="210"/>
      <c r="AZ267" s="210"/>
      <c r="BA267" s="210"/>
      <c r="BB267" s="210"/>
      <c r="BC267" s="210"/>
      <c r="BD267" s="210"/>
      <c r="BE267" s="210"/>
      <c r="BF267" s="210"/>
      <c r="BG267" s="210"/>
      <c r="BH267" s="210"/>
    </row>
    <row r="268" spans="1:60" ht="22.5" outlineLevel="1" x14ac:dyDescent="0.2">
      <c r="A268" s="244">
        <v>111</v>
      </c>
      <c r="B268" s="245" t="s">
        <v>802</v>
      </c>
      <c r="C268" s="257" t="s">
        <v>803</v>
      </c>
      <c r="D268" s="246" t="s">
        <v>804</v>
      </c>
      <c r="E268" s="247">
        <v>1</v>
      </c>
      <c r="F268" s="248"/>
      <c r="G268" s="249">
        <f>ROUND(E268*F268,2)</f>
        <v>0</v>
      </c>
      <c r="H268" s="232"/>
      <c r="I268" s="231">
        <f>ROUND(E268*H268,2)</f>
        <v>0</v>
      </c>
      <c r="J268" s="232"/>
      <c r="K268" s="231">
        <f>ROUND(E268*J268,2)</f>
        <v>0</v>
      </c>
      <c r="L268" s="231">
        <v>21</v>
      </c>
      <c r="M268" s="231">
        <f>G268*(1+L268/100)</f>
        <v>0</v>
      </c>
      <c r="N268" s="230">
        <v>0</v>
      </c>
      <c r="O268" s="230">
        <f>ROUND(E268*N268,2)</f>
        <v>0</v>
      </c>
      <c r="P268" s="230">
        <v>0</v>
      </c>
      <c r="Q268" s="230">
        <f>ROUND(E268*P268,2)</f>
        <v>0</v>
      </c>
      <c r="R268" s="231"/>
      <c r="S268" s="231" t="s">
        <v>324</v>
      </c>
      <c r="T268" s="231" t="s">
        <v>325</v>
      </c>
      <c r="U268" s="231">
        <v>0</v>
      </c>
      <c r="V268" s="231">
        <f>ROUND(E268*U268,2)</f>
        <v>0</v>
      </c>
      <c r="W268" s="231"/>
      <c r="X268" s="231" t="s">
        <v>261</v>
      </c>
      <c r="Y268" s="231" t="s">
        <v>262</v>
      </c>
      <c r="Z268" s="210"/>
      <c r="AA268" s="210"/>
      <c r="AB268" s="210"/>
      <c r="AC268" s="210"/>
      <c r="AD268" s="210"/>
      <c r="AE268" s="210"/>
      <c r="AF268" s="210"/>
      <c r="AG268" s="210" t="s">
        <v>263</v>
      </c>
      <c r="AH268" s="210"/>
      <c r="AI268" s="210"/>
      <c r="AJ268" s="210"/>
      <c r="AK268" s="210"/>
      <c r="AL268" s="210"/>
      <c r="AM268" s="210"/>
      <c r="AN268" s="210"/>
      <c r="AO268" s="210"/>
      <c r="AP268" s="210"/>
      <c r="AQ268" s="210"/>
      <c r="AR268" s="210"/>
      <c r="AS268" s="210"/>
      <c r="AT268" s="210"/>
      <c r="AU268" s="210"/>
      <c r="AV268" s="210"/>
      <c r="AW268" s="210"/>
      <c r="AX268" s="210"/>
      <c r="AY268" s="210"/>
      <c r="AZ268" s="210"/>
      <c r="BA268" s="210"/>
      <c r="BB268" s="210"/>
      <c r="BC268" s="210"/>
      <c r="BD268" s="210"/>
      <c r="BE268" s="210"/>
      <c r="BF268" s="210"/>
      <c r="BG268" s="210"/>
      <c r="BH268" s="210"/>
    </row>
    <row r="269" spans="1:60" outlineLevel="1" x14ac:dyDescent="0.2">
      <c r="A269" s="227">
        <v>112</v>
      </c>
      <c r="B269" s="228" t="s">
        <v>805</v>
      </c>
      <c r="C269" s="268" t="s">
        <v>806</v>
      </c>
      <c r="D269" s="229" t="s">
        <v>0</v>
      </c>
      <c r="E269" s="267"/>
      <c r="F269" s="232"/>
      <c r="G269" s="231">
        <f>ROUND(E269*F269,2)</f>
        <v>0</v>
      </c>
      <c r="H269" s="232"/>
      <c r="I269" s="231">
        <f>ROUND(E269*H269,2)</f>
        <v>0</v>
      </c>
      <c r="J269" s="232"/>
      <c r="K269" s="231">
        <f>ROUND(E269*J269,2)</f>
        <v>0</v>
      </c>
      <c r="L269" s="231">
        <v>21</v>
      </c>
      <c r="M269" s="231">
        <f>G269*(1+L269/100)</f>
        <v>0</v>
      </c>
      <c r="N269" s="230">
        <v>0</v>
      </c>
      <c r="O269" s="230">
        <f>ROUND(E269*N269,2)</f>
        <v>0</v>
      </c>
      <c r="P269" s="230">
        <v>0</v>
      </c>
      <c r="Q269" s="230">
        <f>ROUND(E269*P269,2)</f>
        <v>0</v>
      </c>
      <c r="R269" s="231"/>
      <c r="S269" s="231" t="s">
        <v>259</v>
      </c>
      <c r="T269" s="231" t="s">
        <v>260</v>
      </c>
      <c r="U269" s="231">
        <v>0</v>
      </c>
      <c r="V269" s="231">
        <f>ROUND(E269*U269,2)</f>
        <v>0</v>
      </c>
      <c r="W269" s="231"/>
      <c r="X269" s="231" t="s">
        <v>686</v>
      </c>
      <c r="Y269" s="231" t="s">
        <v>262</v>
      </c>
      <c r="Z269" s="210"/>
      <c r="AA269" s="210"/>
      <c r="AB269" s="210"/>
      <c r="AC269" s="210"/>
      <c r="AD269" s="210"/>
      <c r="AE269" s="210"/>
      <c r="AF269" s="210"/>
      <c r="AG269" s="210" t="s">
        <v>687</v>
      </c>
      <c r="AH269" s="210"/>
      <c r="AI269" s="210"/>
      <c r="AJ269" s="210"/>
      <c r="AK269" s="210"/>
      <c r="AL269" s="210"/>
      <c r="AM269" s="210"/>
      <c r="AN269" s="210"/>
      <c r="AO269" s="210"/>
      <c r="AP269" s="210"/>
      <c r="AQ269" s="210"/>
      <c r="AR269" s="210"/>
      <c r="AS269" s="210"/>
      <c r="AT269" s="210"/>
      <c r="AU269" s="210"/>
      <c r="AV269" s="210"/>
      <c r="AW269" s="210"/>
      <c r="AX269" s="210"/>
      <c r="AY269" s="210"/>
      <c r="AZ269" s="210"/>
      <c r="BA269" s="210"/>
      <c r="BB269" s="210"/>
      <c r="BC269" s="210"/>
      <c r="BD269" s="210"/>
      <c r="BE269" s="210"/>
      <c r="BF269" s="210"/>
      <c r="BG269" s="210"/>
      <c r="BH269" s="210"/>
    </row>
    <row r="270" spans="1:60" x14ac:dyDescent="0.2">
      <c r="A270" s="237" t="s">
        <v>254</v>
      </c>
      <c r="B270" s="238" t="s">
        <v>205</v>
      </c>
      <c r="C270" s="256" t="s">
        <v>206</v>
      </c>
      <c r="D270" s="239"/>
      <c r="E270" s="240"/>
      <c r="F270" s="241"/>
      <c r="G270" s="242">
        <f>SUMIF(AG271:AG287,"&lt;&gt;NOR",G271:G287)</f>
        <v>0</v>
      </c>
      <c r="H270" s="236"/>
      <c r="I270" s="236">
        <f>SUM(I271:I287)</f>
        <v>0</v>
      </c>
      <c r="J270" s="236"/>
      <c r="K270" s="236">
        <f>SUM(K271:K287)</f>
        <v>0</v>
      </c>
      <c r="L270" s="236"/>
      <c r="M270" s="236">
        <f>SUM(M271:M287)</f>
        <v>0</v>
      </c>
      <c r="N270" s="235"/>
      <c r="O270" s="235">
        <f>SUM(O271:O287)</f>
        <v>3.9000000000000004</v>
      </c>
      <c r="P270" s="235"/>
      <c r="Q270" s="235">
        <f>SUM(Q271:Q287)</f>
        <v>0</v>
      </c>
      <c r="R270" s="236"/>
      <c r="S270" s="236"/>
      <c r="T270" s="236"/>
      <c r="U270" s="236"/>
      <c r="V270" s="236">
        <f>SUM(V271:V287)</f>
        <v>230.64000000000001</v>
      </c>
      <c r="W270" s="236"/>
      <c r="X270" s="236"/>
      <c r="Y270" s="236"/>
      <c r="AG270" t="s">
        <v>255</v>
      </c>
    </row>
    <row r="271" spans="1:60" ht="22.5" outlineLevel="1" x14ac:dyDescent="0.2">
      <c r="A271" s="244">
        <v>113</v>
      </c>
      <c r="B271" s="245" t="s">
        <v>807</v>
      </c>
      <c r="C271" s="257" t="s">
        <v>808</v>
      </c>
      <c r="D271" s="246" t="s">
        <v>303</v>
      </c>
      <c r="E271" s="247">
        <v>118.63</v>
      </c>
      <c r="F271" s="248"/>
      <c r="G271" s="249">
        <f>ROUND(E271*F271,2)</f>
        <v>0</v>
      </c>
      <c r="H271" s="232"/>
      <c r="I271" s="231">
        <f>ROUND(E271*H271,2)</f>
        <v>0</v>
      </c>
      <c r="J271" s="232"/>
      <c r="K271" s="231">
        <f>ROUND(E271*J271,2)</f>
        <v>0</v>
      </c>
      <c r="L271" s="231">
        <v>21</v>
      </c>
      <c r="M271" s="231">
        <f>G271*(1+L271/100)</f>
        <v>0</v>
      </c>
      <c r="N271" s="230">
        <v>0</v>
      </c>
      <c r="O271" s="230">
        <f>ROUND(E271*N271,2)</f>
        <v>0</v>
      </c>
      <c r="P271" s="230">
        <v>0</v>
      </c>
      <c r="Q271" s="230">
        <f>ROUND(E271*P271,2)</f>
        <v>0</v>
      </c>
      <c r="R271" s="231"/>
      <c r="S271" s="231" t="s">
        <v>259</v>
      </c>
      <c r="T271" s="231" t="s">
        <v>260</v>
      </c>
      <c r="U271" s="231">
        <v>1.6E-2</v>
      </c>
      <c r="V271" s="231">
        <f>ROUND(E271*U271,2)</f>
        <v>1.9</v>
      </c>
      <c r="W271" s="231"/>
      <c r="X271" s="231" t="s">
        <v>261</v>
      </c>
      <c r="Y271" s="231" t="s">
        <v>262</v>
      </c>
      <c r="Z271" s="210"/>
      <c r="AA271" s="210"/>
      <c r="AB271" s="210"/>
      <c r="AC271" s="210"/>
      <c r="AD271" s="210"/>
      <c r="AE271" s="210"/>
      <c r="AF271" s="210"/>
      <c r="AG271" s="210" t="s">
        <v>263</v>
      </c>
      <c r="AH271" s="210"/>
      <c r="AI271" s="210"/>
      <c r="AJ271" s="210"/>
      <c r="AK271" s="210"/>
      <c r="AL271" s="210"/>
      <c r="AM271" s="210"/>
      <c r="AN271" s="210"/>
      <c r="AO271" s="210"/>
      <c r="AP271" s="210"/>
      <c r="AQ271" s="210"/>
      <c r="AR271" s="210"/>
      <c r="AS271" s="210"/>
      <c r="AT271" s="210"/>
      <c r="AU271" s="210"/>
      <c r="AV271" s="210"/>
      <c r="AW271" s="210"/>
      <c r="AX271" s="210"/>
      <c r="AY271" s="210"/>
      <c r="AZ271" s="210"/>
      <c r="BA271" s="210"/>
      <c r="BB271" s="210"/>
      <c r="BC271" s="210"/>
      <c r="BD271" s="210"/>
      <c r="BE271" s="210"/>
      <c r="BF271" s="210"/>
      <c r="BG271" s="210"/>
      <c r="BH271" s="210"/>
    </row>
    <row r="272" spans="1:60" ht="33.75" outlineLevel="2" x14ac:dyDescent="0.2">
      <c r="A272" s="227"/>
      <c r="B272" s="228"/>
      <c r="C272" s="258" t="s">
        <v>809</v>
      </c>
      <c r="D272" s="233"/>
      <c r="E272" s="234">
        <v>118.63</v>
      </c>
      <c r="F272" s="231"/>
      <c r="G272" s="231"/>
      <c r="H272" s="231"/>
      <c r="I272" s="231"/>
      <c r="J272" s="231"/>
      <c r="K272" s="231"/>
      <c r="L272" s="231"/>
      <c r="M272" s="231"/>
      <c r="N272" s="230"/>
      <c r="O272" s="230"/>
      <c r="P272" s="230"/>
      <c r="Q272" s="230"/>
      <c r="R272" s="231"/>
      <c r="S272" s="231"/>
      <c r="T272" s="231"/>
      <c r="U272" s="231"/>
      <c r="V272" s="231"/>
      <c r="W272" s="231"/>
      <c r="X272" s="231"/>
      <c r="Y272" s="231"/>
      <c r="Z272" s="210"/>
      <c r="AA272" s="210"/>
      <c r="AB272" s="210"/>
      <c r="AC272" s="210"/>
      <c r="AD272" s="210"/>
      <c r="AE272" s="210"/>
      <c r="AF272" s="210"/>
      <c r="AG272" s="210" t="s">
        <v>265</v>
      </c>
      <c r="AH272" s="210">
        <v>0</v>
      </c>
      <c r="AI272" s="210"/>
      <c r="AJ272" s="210"/>
      <c r="AK272" s="210"/>
      <c r="AL272" s="210"/>
      <c r="AM272" s="210"/>
      <c r="AN272" s="210"/>
      <c r="AO272" s="210"/>
      <c r="AP272" s="210"/>
      <c r="AQ272" s="210"/>
      <c r="AR272" s="210"/>
      <c r="AS272" s="210"/>
      <c r="AT272" s="210"/>
      <c r="AU272" s="210"/>
      <c r="AV272" s="210"/>
      <c r="AW272" s="210"/>
      <c r="AX272" s="210"/>
      <c r="AY272" s="210"/>
      <c r="AZ272" s="210"/>
      <c r="BA272" s="210"/>
      <c r="BB272" s="210"/>
      <c r="BC272" s="210"/>
      <c r="BD272" s="210"/>
      <c r="BE272" s="210"/>
      <c r="BF272" s="210"/>
      <c r="BG272" s="210"/>
      <c r="BH272" s="210"/>
    </row>
    <row r="273" spans="1:60" outlineLevel="1" x14ac:dyDescent="0.2">
      <c r="A273" s="244">
        <v>114</v>
      </c>
      <c r="B273" s="245" t="s">
        <v>810</v>
      </c>
      <c r="C273" s="257" t="s">
        <v>811</v>
      </c>
      <c r="D273" s="246" t="s">
        <v>303</v>
      </c>
      <c r="E273" s="247">
        <v>118.63</v>
      </c>
      <c r="F273" s="248"/>
      <c r="G273" s="249">
        <f>ROUND(E273*F273,2)</f>
        <v>0</v>
      </c>
      <c r="H273" s="232"/>
      <c r="I273" s="231">
        <f>ROUND(E273*H273,2)</f>
        <v>0</v>
      </c>
      <c r="J273" s="232"/>
      <c r="K273" s="231">
        <f>ROUND(E273*J273,2)</f>
        <v>0</v>
      </c>
      <c r="L273" s="231">
        <v>21</v>
      </c>
      <c r="M273" s="231">
        <f>G273*(1+L273/100)</f>
        <v>0</v>
      </c>
      <c r="N273" s="230">
        <v>2.1000000000000001E-4</v>
      </c>
      <c r="O273" s="230">
        <f>ROUND(E273*N273,2)</f>
        <v>0.02</v>
      </c>
      <c r="P273" s="230">
        <v>0</v>
      </c>
      <c r="Q273" s="230">
        <f>ROUND(E273*P273,2)</f>
        <v>0</v>
      </c>
      <c r="R273" s="231"/>
      <c r="S273" s="231" t="s">
        <v>259</v>
      </c>
      <c r="T273" s="231" t="s">
        <v>260</v>
      </c>
      <c r="U273" s="231">
        <v>0.05</v>
      </c>
      <c r="V273" s="231">
        <f>ROUND(E273*U273,2)</f>
        <v>5.93</v>
      </c>
      <c r="W273" s="231"/>
      <c r="X273" s="231" t="s">
        <v>261</v>
      </c>
      <c r="Y273" s="231" t="s">
        <v>262</v>
      </c>
      <c r="Z273" s="210"/>
      <c r="AA273" s="210"/>
      <c r="AB273" s="210"/>
      <c r="AC273" s="210"/>
      <c r="AD273" s="210"/>
      <c r="AE273" s="210"/>
      <c r="AF273" s="210"/>
      <c r="AG273" s="210" t="s">
        <v>263</v>
      </c>
      <c r="AH273" s="210"/>
      <c r="AI273" s="210"/>
      <c r="AJ273" s="210"/>
      <c r="AK273" s="210"/>
      <c r="AL273" s="210"/>
      <c r="AM273" s="210"/>
      <c r="AN273" s="210"/>
      <c r="AO273" s="210"/>
      <c r="AP273" s="210"/>
      <c r="AQ273" s="210"/>
      <c r="AR273" s="210"/>
      <c r="AS273" s="210"/>
      <c r="AT273" s="210"/>
      <c r="AU273" s="210"/>
      <c r="AV273" s="210"/>
      <c r="AW273" s="210"/>
      <c r="AX273" s="210"/>
      <c r="AY273" s="210"/>
      <c r="AZ273" s="210"/>
      <c r="BA273" s="210"/>
      <c r="BB273" s="210"/>
      <c r="BC273" s="210"/>
      <c r="BD273" s="210"/>
      <c r="BE273" s="210"/>
      <c r="BF273" s="210"/>
      <c r="BG273" s="210"/>
      <c r="BH273" s="210"/>
    </row>
    <row r="274" spans="1:60" ht="33.75" outlineLevel="2" x14ac:dyDescent="0.2">
      <c r="A274" s="227"/>
      <c r="B274" s="228"/>
      <c r="C274" s="258" t="s">
        <v>809</v>
      </c>
      <c r="D274" s="233"/>
      <c r="E274" s="234">
        <v>118.63</v>
      </c>
      <c r="F274" s="231"/>
      <c r="G274" s="231"/>
      <c r="H274" s="231"/>
      <c r="I274" s="231"/>
      <c r="J274" s="231"/>
      <c r="K274" s="231"/>
      <c r="L274" s="231"/>
      <c r="M274" s="231"/>
      <c r="N274" s="230"/>
      <c r="O274" s="230"/>
      <c r="P274" s="230"/>
      <c r="Q274" s="230"/>
      <c r="R274" s="231"/>
      <c r="S274" s="231"/>
      <c r="T274" s="231"/>
      <c r="U274" s="231"/>
      <c r="V274" s="231"/>
      <c r="W274" s="231"/>
      <c r="X274" s="231"/>
      <c r="Y274" s="231"/>
      <c r="Z274" s="210"/>
      <c r="AA274" s="210"/>
      <c r="AB274" s="210"/>
      <c r="AC274" s="210"/>
      <c r="AD274" s="210"/>
      <c r="AE274" s="210"/>
      <c r="AF274" s="210"/>
      <c r="AG274" s="210" t="s">
        <v>265</v>
      </c>
      <c r="AH274" s="210">
        <v>0</v>
      </c>
      <c r="AI274" s="210"/>
      <c r="AJ274" s="210"/>
      <c r="AK274" s="210"/>
      <c r="AL274" s="210"/>
      <c r="AM274" s="210"/>
      <c r="AN274" s="210"/>
      <c r="AO274" s="210"/>
      <c r="AP274" s="210"/>
      <c r="AQ274" s="210"/>
      <c r="AR274" s="210"/>
      <c r="AS274" s="210"/>
      <c r="AT274" s="210"/>
      <c r="AU274" s="210"/>
      <c r="AV274" s="210"/>
      <c r="AW274" s="210"/>
      <c r="AX274" s="210"/>
      <c r="AY274" s="210"/>
      <c r="AZ274" s="210"/>
      <c r="BA274" s="210"/>
      <c r="BB274" s="210"/>
      <c r="BC274" s="210"/>
      <c r="BD274" s="210"/>
      <c r="BE274" s="210"/>
      <c r="BF274" s="210"/>
      <c r="BG274" s="210"/>
      <c r="BH274" s="210"/>
    </row>
    <row r="275" spans="1:60" outlineLevel="1" x14ac:dyDescent="0.2">
      <c r="A275" s="244">
        <v>115</v>
      </c>
      <c r="B275" s="245" t="s">
        <v>812</v>
      </c>
      <c r="C275" s="257" t="s">
        <v>813</v>
      </c>
      <c r="D275" s="246" t="s">
        <v>303</v>
      </c>
      <c r="E275" s="247">
        <v>118.63</v>
      </c>
      <c r="F275" s="248"/>
      <c r="G275" s="249">
        <f>ROUND(E275*F275,2)</f>
        <v>0</v>
      </c>
      <c r="H275" s="232"/>
      <c r="I275" s="231">
        <f>ROUND(E275*H275,2)</f>
        <v>0</v>
      </c>
      <c r="J275" s="232"/>
      <c r="K275" s="231">
        <f>ROUND(E275*J275,2)</f>
        <v>0</v>
      </c>
      <c r="L275" s="231">
        <v>21</v>
      </c>
      <c r="M275" s="231">
        <f>G275*(1+L275/100)</f>
        <v>0</v>
      </c>
      <c r="N275" s="230">
        <v>6.9300000000000004E-3</v>
      </c>
      <c r="O275" s="230">
        <f>ROUND(E275*N275,2)</f>
        <v>0.82</v>
      </c>
      <c r="P275" s="230">
        <v>0</v>
      </c>
      <c r="Q275" s="230">
        <f>ROUND(E275*P275,2)</f>
        <v>0</v>
      </c>
      <c r="R275" s="231"/>
      <c r="S275" s="231" t="s">
        <v>259</v>
      </c>
      <c r="T275" s="231" t="s">
        <v>260</v>
      </c>
      <c r="U275" s="231">
        <v>1.3466</v>
      </c>
      <c r="V275" s="231">
        <f>ROUND(E275*U275,2)</f>
        <v>159.75</v>
      </c>
      <c r="W275" s="231"/>
      <c r="X275" s="231" t="s">
        <v>261</v>
      </c>
      <c r="Y275" s="231" t="s">
        <v>262</v>
      </c>
      <c r="Z275" s="210"/>
      <c r="AA275" s="210"/>
      <c r="AB275" s="210"/>
      <c r="AC275" s="210"/>
      <c r="AD275" s="210"/>
      <c r="AE275" s="210"/>
      <c r="AF275" s="210"/>
      <c r="AG275" s="210" t="s">
        <v>263</v>
      </c>
      <c r="AH275" s="210"/>
      <c r="AI275" s="210"/>
      <c r="AJ275" s="210"/>
      <c r="AK275" s="210"/>
      <c r="AL275" s="210"/>
      <c r="AM275" s="210"/>
      <c r="AN275" s="210"/>
      <c r="AO275" s="210"/>
      <c r="AP275" s="210"/>
      <c r="AQ275" s="210"/>
      <c r="AR275" s="210"/>
      <c r="AS275" s="210"/>
      <c r="AT275" s="210"/>
      <c r="AU275" s="210"/>
      <c r="AV275" s="210"/>
      <c r="AW275" s="210"/>
      <c r="AX275" s="210"/>
      <c r="AY275" s="210"/>
      <c r="AZ275" s="210"/>
      <c r="BA275" s="210"/>
      <c r="BB275" s="210"/>
      <c r="BC275" s="210"/>
      <c r="BD275" s="210"/>
      <c r="BE275" s="210"/>
      <c r="BF275" s="210"/>
      <c r="BG275" s="210"/>
      <c r="BH275" s="210"/>
    </row>
    <row r="276" spans="1:60" outlineLevel="2" x14ac:dyDescent="0.2">
      <c r="A276" s="227"/>
      <c r="B276" s="228"/>
      <c r="C276" s="258" t="s">
        <v>814</v>
      </c>
      <c r="D276" s="233"/>
      <c r="E276" s="234">
        <v>118.63</v>
      </c>
      <c r="F276" s="231"/>
      <c r="G276" s="231"/>
      <c r="H276" s="231"/>
      <c r="I276" s="231"/>
      <c r="J276" s="231"/>
      <c r="K276" s="231"/>
      <c r="L276" s="231"/>
      <c r="M276" s="231"/>
      <c r="N276" s="230"/>
      <c r="O276" s="230"/>
      <c r="P276" s="230"/>
      <c r="Q276" s="230"/>
      <c r="R276" s="231"/>
      <c r="S276" s="231"/>
      <c r="T276" s="231"/>
      <c r="U276" s="231"/>
      <c r="V276" s="231"/>
      <c r="W276" s="231"/>
      <c r="X276" s="231"/>
      <c r="Y276" s="231"/>
      <c r="Z276" s="210"/>
      <c r="AA276" s="210"/>
      <c r="AB276" s="210"/>
      <c r="AC276" s="210"/>
      <c r="AD276" s="210"/>
      <c r="AE276" s="210"/>
      <c r="AF276" s="210"/>
      <c r="AG276" s="210" t="s">
        <v>265</v>
      </c>
      <c r="AH276" s="210">
        <v>0</v>
      </c>
      <c r="AI276" s="210"/>
      <c r="AJ276" s="210"/>
      <c r="AK276" s="210"/>
      <c r="AL276" s="210"/>
      <c r="AM276" s="210"/>
      <c r="AN276" s="210"/>
      <c r="AO276" s="210"/>
      <c r="AP276" s="210"/>
      <c r="AQ276" s="210"/>
      <c r="AR276" s="210"/>
      <c r="AS276" s="210"/>
      <c r="AT276" s="210"/>
      <c r="AU276" s="210"/>
      <c r="AV276" s="210"/>
      <c r="AW276" s="210"/>
      <c r="AX276" s="210"/>
      <c r="AY276" s="210"/>
      <c r="AZ276" s="210"/>
      <c r="BA276" s="210"/>
      <c r="BB276" s="210"/>
      <c r="BC276" s="210"/>
      <c r="BD276" s="210"/>
      <c r="BE276" s="210"/>
      <c r="BF276" s="210"/>
      <c r="BG276" s="210"/>
      <c r="BH276" s="210"/>
    </row>
    <row r="277" spans="1:60" outlineLevel="1" x14ac:dyDescent="0.2">
      <c r="A277" s="244">
        <v>116</v>
      </c>
      <c r="B277" s="245" t="s">
        <v>815</v>
      </c>
      <c r="C277" s="257" t="s">
        <v>816</v>
      </c>
      <c r="D277" s="246" t="s">
        <v>334</v>
      </c>
      <c r="E277" s="247">
        <v>126.34</v>
      </c>
      <c r="F277" s="248"/>
      <c r="G277" s="249">
        <f>ROUND(E277*F277,2)</f>
        <v>0</v>
      </c>
      <c r="H277" s="232"/>
      <c r="I277" s="231">
        <f>ROUND(E277*H277,2)</f>
        <v>0</v>
      </c>
      <c r="J277" s="232"/>
      <c r="K277" s="231">
        <f>ROUND(E277*J277,2)</f>
        <v>0</v>
      </c>
      <c r="L277" s="231">
        <v>21</v>
      </c>
      <c r="M277" s="231">
        <f>G277*(1+L277/100)</f>
        <v>0</v>
      </c>
      <c r="N277" s="230">
        <v>3.2000000000000003E-4</v>
      </c>
      <c r="O277" s="230">
        <f>ROUND(E277*N277,2)</f>
        <v>0.04</v>
      </c>
      <c r="P277" s="230">
        <v>0</v>
      </c>
      <c r="Q277" s="230">
        <f>ROUND(E277*P277,2)</f>
        <v>0</v>
      </c>
      <c r="R277" s="231"/>
      <c r="S277" s="231" t="s">
        <v>259</v>
      </c>
      <c r="T277" s="231" t="s">
        <v>260</v>
      </c>
      <c r="U277" s="231">
        <v>0.23599999999999999</v>
      </c>
      <c r="V277" s="231">
        <f>ROUND(E277*U277,2)</f>
        <v>29.82</v>
      </c>
      <c r="W277" s="231"/>
      <c r="X277" s="231" t="s">
        <v>261</v>
      </c>
      <c r="Y277" s="231" t="s">
        <v>262</v>
      </c>
      <c r="Z277" s="210"/>
      <c r="AA277" s="210"/>
      <c r="AB277" s="210"/>
      <c r="AC277" s="210"/>
      <c r="AD277" s="210"/>
      <c r="AE277" s="210"/>
      <c r="AF277" s="210"/>
      <c r="AG277" s="210" t="s">
        <v>263</v>
      </c>
      <c r="AH277" s="210"/>
      <c r="AI277" s="210"/>
      <c r="AJ277" s="210"/>
      <c r="AK277" s="210"/>
      <c r="AL277" s="210"/>
      <c r="AM277" s="210"/>
      <c r="AN277" s="210"/>
      <c r="AO277" s="210"/>
      <c r="AP277" s="210"/>
      <c r="AQ277" s="210"/>
      <c r="AR277" s="210"/>
      <c r="AS277" s="210"/>
      <c r="AT277" s="210"/>
      <c r="AU277" s="210"/>
      <c r="AV277" s="210"/>
      <c r="AW277" s="210"/>
      <c r="AX277" s="210"/>
      <c r="AY277" s="210"/>
      <c r="AZ277" s="210"/>
      <c r="BA277" s="210"/>
      <c r="BB277" s="210"/>
      <c r="BC277" s="210"/>
      <c r="BD277" s="210"/>
      <c r="BE277" s="210"/>
      <c r="BF277" s="210"/>
      <c r="BG277" s="210"/>
      <c r="BH277" s="210"/>
    </row>
    <row r="278" spans="1:60" outlineLevel="2" x14ac:dyDescent="0.2">
      <c r="A278" s="227"/>
      <c r="B278" s="228"/>
      <c r="C278" s="258" t="s">
        <v>817</v>
      </c>
      <c r="D278" s="233"/>
      <c r="E278" s="234">
        <v>126.34</v>
      </c>
      <c r="F278" s="231"/>
      <c r="G278" s="231"/>
      <c r="H278" s="231"/>
      <c r="I278" s="231"/>
      <c r="J278" s="231"/>
      <c r="K278" s="231"/>
      <c r="L278" s="231"/>
      <c r="M278" s="231"/>
      <c r="N278" s="230"/>
      <c r="O278" s="230"/>
      <c r="P278" s="230"/>
      <c r="Q278" s="230"/>
      <c r="R278" s="231"/>
      <c r="S278" s="231"/>
      <c r="T278" s="231"/>
      <c r="U278" s="231"/>
      <c r="V278" s="231"/>
      <c r="W278" s="231"/>
      <c r="X278" s="231"/>
      <c r="Y278" s="231"/>
      <c r="Z278" s="210"/>
      <c r="AA278" s="210"/>
      <c r="AB278" s="210"/>
      <c r="AC278" s="210"/>
      <c r="AD278" s="210"/>
      <c r="AE278" s="210"/>
      <c r="AF278" s="210"/>
      <c r="AG278" s="210" t="s">
        <v>265</v>
      </c>
      <c r="AH278" s="210">
        <v>0</v>
      </c>
      <c r="AI278" s="210"/>
      <c r="AJ278" s="210"/>
      <c r="AK278" s="210"/>
      <c r="AL278" s="210"/>
      <c r="AM278" s="210"/>
      <c r="AN278" s="210"/>
      <c r="AO278" s="210"/>
      <c r="AP278" s="210"/>
      <c r="AQ278" s="210"/>
      <c r="AR278" s="210"/>
      <c r="AS278" s="210"/>
      <c r="AT278" s="210"/>
      <c r="AU278" s="210"/>
      <c r="AV278" s="210"/>
      <c r="AW278" s="210"/>
      <c r="AX278" s="210"/>
      <c r="AY278" s="210"/>
      <c r="AZ278" s="210"/>
      <c r="BA278" s="210"/>
      <c r="BB278" s="210"/>
      <c r="BC278" s="210"/>
      <c r="BD278" s="210"/>
      <c r="BE278" s="210"/>
      <c r="BF278" s="210"/>
      <c r="BG278" s="210"/>
      <c r="BH278" s="210"/>
    </row>
    <row r="279" spans="1:60" outlineLevel="1" x14ac:dyDescent="0.2">
      <c r="A279" s="244">
        <v>117</v>
      </c>
      <c r="B279" s="245" t="s">
        <v>818</v>
      </c>
      <c r="C279" s="257" t="s">
        <v>819</v>
      </c>
      <c r="D279" s="246" t="s">
        <v>334</v>
      </c>
      <c r="E279" s="247">
        <v>126.34</v>
      </c>
      <c r="F279" s="248"/>
      <c r="G279" s="249">
        <f>ROUND(E279*F279,2)</f>
        <v>0</v>
      </c>
      <c r="H279" s="232"/>
      <c r="I279" s="231">
        <f>ROUND(E279*H279,2)</f>
        <v>0</v>
      </c>
      <c r="J279" s="232"/>
      <c r="K279" s="231">
        <f>ROUND(E279*J279,2)</f>
        <v>0</v>
      </c>
      <c r="L279" s="231">
        <v>21</v>
      </c>
      <c r="M279" s="231">
        <f>G279*(1+L279/100)</f>
        <v>0</v>
      </c>
      <c r="N279" s="230">
        <v>4.0000000000000003E-5</v>
      </c>
      <c r="O279" s="230">
        <f>ROUND(E279*N279,2)</f>
        <v>0.01</v>
      </c>
      <c r="P279" s="230">
        <v>0</v>
      </c>
      <c r="Q279" s="230">
        <f>ROUND(E279*P279,2)</f>
        <v>0</v>
      </c>
      <c r="R279" s="231"/>
      <c r="S279" s="231" t="s">
        <v>259</v>
      </c>
      <c r="T279" s="231" t="s">
        <v>260</v>
      </c>
      <c r="U279" s="231">
        <v>7.0000000000000007E-2</v>
      </c>
      <c r="V279" s="231">
        <f>ROUND(E279*U279,2)</f>
        <v>8.84</v>
      </c>
      <c r="W279" s="231"/>
      <c r="X279" s="231" t="s">
        <v>261</v>
      </c>
      <c r="Y279" s="231" t="s">
        <v>262</v>
      </c>
      <c r="Z279" s="210"/>
      <c r="AA279" s="210"/>
      <c r="AB279" s="210"/>
      <c r="AC279" s="210"/>
      <c r="AD279" s="210"/>
      <c r="AE279" s="210"/>
      <c r="AF279" s="210"/>
      <c r="AG279" s="210" t="s">
        <v>263</v>
      </c>
      <c r="AH279" s="210"/>
      <c r="AI279" s="210"/>
      <c r="AJ279" s="210"/>
      <c r="AK279" s="210"/>
      <c r="AL279" s="210"/>
      <c r="AM279" s="210"/>
      <c r="AN279" s="210"/>
      <c r="AO279" s="210"/>
      <c r="AP279" s="210"/>
      <c r="AQ279" s="210"/>
      <c r="AR279" s="210"/>
      <c r="AS279" s="210"/>
      <c r="AT279" s="210"/>
      <c r="AU279" s="210"/>
      <c r="AV279" s="210"/>
      <c r="AW279" s="210"/>
      <c r="AX279" s="210"/>
      <c r="AY279" s="210"/>
      <c r="AZ279" s="210"/>
      <c r="BA279" s="210"/>
      <c r="BB279" s="210"/>
      <c r="BC279" s="210"/>
      <c r="BD279" s="210"/>
      <c r="BE279" s="210"/>
      <c r="BF279" s="210"/>
      <c r="BG279" s="210"/>
      <c r="BH279" s="210"/>
    </row>
    <row r="280" spans="1:60" outlineLevel="2" x14ac:dyDescent="0.2">
      <c r="A280" s="227"/>
      <c r="B280" s="228"/>
      <c r="C280" s="258" t="s">
        <v>820</v>
      </c>
      <c r="D280" s="233"/>
      <c r="E280" s="234">
        <v>126.34</v>
      </c>
      <c r="F280" s="231"/>
      <c r="G280" s="231"/>
      <c r="H280" s="231"/>
      <c r="I280" s="231"/>
      <c r="J280" s="231"/>
      <c r="K280" s="231"/>
      <c r="L280" s="231"/>
      <c r="M280" s="231"/>
      <c r="N280" s="230"/>
      <c r="O280" s="230"/>
      <c r="P280" s="230"/>
      <c r="Q280" s="230"/>
      <c r="R280" s="231"/>
      <c r="S280" s="231"/>
      <c r="T280" s="231"/>
      <c r="U280" s="231"/>
      <c r="V280" s="231"/>
      <c r="W280" s="231"/>
      <c r="X280" s="231"/>
      <c r="Y280" s="231"/>
      <c r="Z280" s="210"/>
      <c r="AA280" s="210"/>
      <c r="AB280" s="210"/>
      <c r="AC280" s="210"/>
      <c r="AD280" s="210"/>
      <c r="AE280" s="210"/>
      <c r="AF280" s="210"/>
      <c r="AG280" s="210" t="s">
        <v>265</v>
      </c>
      <c r="AH280" s="210">
        <v>0</v>
      </c>
      <c r="AI280" s="210"/>
      <c r="AJ280" s="210"/>
      <c r="AK280" s="210"/>
      <c r="AL280" s="210"/>
      <c r="AM280" s="210"/>
      <c r="AN280" s="210"/>
      <c r="AO280" s="210"/>
      <c r="AP280" s="210"/>
      <c r="AQ280" s="210"/>
      <c r="AR280" s="210"/>
      <c r="AS280" s="210"/>
      <c r="AT280" s="210"/>
      <c r="AU280" s="210"/>
      <c r="AV280" s="210"/>
      <c r="AW280" s="210"/>
      <c r="AX280" s="210"/>
      <c r="AY280" s="210"/>
      <c r="AZ280" s="210"/>
      <c r="BA280" s="210"/>
      <c r="BB280" s="210"/>
      <c r="BC280" s="210"/>
      <c r="BD280" s="210"/>
      <c r="BE280" s="210"/>
      <c r="BF280" s="210"/>
      <c r="BG280" s="210"/>
      <c r="BH280" s="210"/>
    </row>
    <row r="281" spans="1:60" outlineLevel="1" x14ac:dyDescent="0.2">
      <c r="A281" s="250">
        <v>118</v>
      </c>
      <c r="B281" s="251" t="s">
        <v>821</v>
      </c>
      <c r="C281" s="259" t="s">
        <v>822</v>
      </c>
      <c r="D281" s="252" t="s">
        <v>303</v>
      </c>
      <c r="E281" s="253">
        <v>118.63</v>
      </c>
      <c r="F281" s="254"/>
      <c r="G281" s="255">
        <f>ROUND(E281*F281,2)</f>
        <v>0</v>
      </c>
      <c r="H281" s="232"/>
      <c r="I281" s="231">
        <f>ROUND(E281*H281,2)</f>
        <v>0</v>
      </c>
      <c r="J281" s="232"/>
      <c r="K281" s="231">
        <f>ROUND(E281*J281,2)</f>
        <v>0</v>
      </c>
      <c r="L281" s="231">
        <v>21</v>
      </c>
      <c r="M281" s="231">
        <f>G281*(1+L281/100)</f>
        <v>0</v>
      </c>
      <c r="N281" s="230">
        <v>1.1999999999999999E-3</v>
      </c>
      <c r="O281" s="230">
        <f>ROUND(E281*N281,2)</f>
        <v>0.14000000000000001</v>
      </c>
      <c r="P281" s="230">
        <v>0</v>
      </c>
      <c r="Q281" s="230">
        <f>ROUND(E281*P281,2)</f>
        <v>0</v>
      </c>
      <c r="R281" s="231"/>
      <c r="S281" s="231" t="s">
        <v>259</v>
      </c>
      <c r="T281" s="231" t="s">
        <v>260</v>
      </c>
      <c r="U281" s="231">
        <v>0</v>
      </c>
      <c r="V281" s="231">
        <f>ROUND(E281*U281,2)</f>
        <v>0</v>
      </c>
      <c r="W281" s="231"/>
      <c r="X281" s="231" t="s">
        <v>261</v>
      </c>
      <c r="Y281" s="231" t="s">
        <v>262</v>
      </c>
      <c r="Z281" s="210"/>
      <c r="AA281" s="210"/>
      <c r="AB281" s="210"/>
      <c r="AC281" s="210"/>
      <c r="AD281" s="210"/>
      <c r="AE281" s="210"/>
      <c r="AF281" s="210"/>
      <c r="AG281" s="210" t="s">
        <v>263</v>
      </c>
      <c r="AH281" s="210"/>
      <c r="AI281" s="210"/>
      <c r="AJ281" s="210"/>
      <c r="AK281" s="210"/>
      <c r="AL281" s="210"/>
      <c r="AM281" s="210"/>
      <c r="AN281" s="210"/>
      <c r="AO281" s="210"/>
      <c r="AP281" s="210"/>
      <c r="AQ281" s="210"/>
      <c r="AR281" s="210"/>
      <c r="AS281" s="210"/>
      <c r="AT281" s="210"/>
      <c r="AU281" s="210"/>
      <c r="AV281" s="210"/>
      <c r="AW281" s="210"/>
      <c r="AX281" s="210"/>
      <c r="AY281" s="210"/>
      <c r="AZ281" s="210"/>
      <c r="BA281" s="210"/>
      <c r="BB281" s="210"/>
      <c r="BC281" s="210"/>
      <c r="BD281" s="210"/>
      <c r="BE281" s="210"/>
      <c r="BF281" s="210"/>
      <c r="BG281" s="210"/>
      <c r="BH281" s="210"/>
    </row>
    <row r="282" spans="1:60" outlineLevel="1" x14ac:dyDescent="0.2">
      <c r="A282" s="244">
        <v>119</v>
      </c>
      <c r="B282" s="245" t="s">
        <v>823</v>
      </c>
      <c r="C282" s="257" t="s">
        <v>824</v>
      </c>
      <c r="D282" s="246" t="s">
        <v>303</v>
      </c>
      <c r="E282" s="247">
        <v>149.44399999999999</v>
      </c>
      <c r="F282" s="248"/>
      <c r="G282" s="249">
        <f>ROUND(E282*F282,2)</f>
        <v>0</v>
      </c>
      <c r="H282" s="232"/>
      <c r="I282" s="231">
        <f>ROUND(E282*H282,2)</f>
        <v>0</v>
      </c>
      <c r="J282" s="232"/>
      <c r="K282" s="231">
        <f>ROUND(E282*J282,2)</f>
        <v>0</v>
      </c>
      <c r="L282" s="231">
        <v>21</v>
      </c>
      <c r="M282" s="231">
        <f>G282*(1+L282/100)</f>
        <v>0</v>
      </c>
      <c r="N282" s="230">
        <v>1.9199999999999998E-2</v>
      </c>
      <c r="O282" s="230">
        <f>ROUND(E282*N282,2)</f>
        <v>2.87</v>
      </c>
      <c r="P282" s="230">
        <v>0</v>
      </c>
      <c r="Q282" s="230">
        <f>ROUND(E282*P282,2)</f>
        <v>0</v>
      </c>
      <c r="R282" s="231" t="s">
        <v>546</v>
      </c>
      <c r="S282" s="231" t="s">
        <v>260</v>
      </c>
      <c r="T282" s="231" t="s">
        <v>260</v>
      </c>
      <c r="U282" s="231">
        <v>0</v>
      </c>
      <c r="V282" s="231">
        <f>ROUND(E282*U282,2)</f>
        <v>0</v>
      </c>
      <c r="W282" s="231"/>
      <c r="X282" s="231" t="s">
        <v>547</v>
      </c>
      <c r="Y282" s="231" t="s">
        <v>262</v>
      </c>
      <c r="Z282" s="210"/>
      <c r="AA282" s="210"/>
      <c r="AB282" s="210"/>
      <c r="AC282" s="210"/>
      <c r="AD282" s="210"/>
      <c r="AE282" s="210"/>
      <c r="AF282" s="210"/>
      <c r="AG282" s="210" t="s">
        <v>548</v>
      </c>
      <c r="AH282" s="210"/>
      <c r="AI282" s="210"/>
      <c r="AJ282" s="210"/>
      <c r="AK282" s="210"/>
      <c r="AL282" s="210"/>
      <c r="AM282" s="210"/>
      <c r="AN282" s="210"/>
      <c r="AO282" s="210"/>
      <c r="AP282" s="210"/>
      <c r="AQ282" s="210"/>
      <c r="AR282" s="210"/>
      <c r="AS282" s="210"/>
      <c r="AT282" s="210"/>
      <c r="AU282" s="210"/>
      <c r="AV282" s="210"/>
      <c r="AW282" s="210"/>
      <c r="AX282" s="210"/>
      <c r="AY282" s="210"/>
      <c r="AZ282" s="210"/>
      <c r="BA282" s="210"/>
      <c r="BB282" s="210"/>
      <c r="BC282" s="210"/>
      <c r="BD282" s="210"/>
      <c r="BE282" s="210"/>
      <c r="BF282" s="210"/>
      <c r="BG282" s="210"/>
      <c r="BH282" s="210"/>
    </row>
    <row r="283" spans="1:60" outlineLevel="2" x14ac:dyDescent="0.2">
      <c r="A283" s="227"/>
      <c r="B283" s="228"/>
      <c r="C283" s="258" t="s">
        <v>825</v>
      </c>
      <c r="D283" s="233"/>
      <c r="E283" s="234">
        <v>130.49299999999999</v>
      </c>
      <c r="F283" s="231"/>
      <c r="G283" s="231"/>
      <c r="H283" s="231"/>
      <c r="I283" s="231"/>
      <c r="J283" s="231"/>
      <c r="K283" s="231"/>
      <c r="L283" s="231"/>
      <c r="M283" s="231"/>
      <c r="N283" s="230"/>
      <c r="O283" s="230"/>
      <c r="P283" s="230"/>
      <c r="Q283" s="230"/>
      <c r="R283" s="231"/>
      <c r="S283" s="231"/>
      <c r="T283" s="231"/>
      <c r="U283" s="231"/>
      <c r="V283" s="231"/>
      <c r="W283" s="231"/>
      <c r="X283" s="231"/>
      <c r="Y283" s="231"/>
      <c r="Z283" s="210"/>
      <c r="AA283" s="210"/>
      <c r="AB283" s="210"/>
      <c r="AC283" s="210"/>
      <c r="AD283" s="210"/>
      <c r="AE283" s="210"/>
      <c r="AF283" s="210"/>
      <c r="AG283" s="210" t="s">
        <v>265</v>
      </c>
      <c r="AH283" s="210">
        <v>0</v>
      </c>
      <c r="AI283" s="210"/>
      <c r="AJ283" s="210"/>
      <c r="AK283" s="210"/>
      <c r="AL283" s="210"/>
      <c r="AM283" s="210"/>
      <c r="AN283" s="210"/>
      <c r="AO283" s="210"/>
      <c r="AP283" s="210"/>
      <c r="AQ283" s="210"/>
      <c r="AR283" s="210"/>
      <c r="AS283" s="210"/>
      <c r="AT283" s="210"/>
      <c r="AU283" s="210"/>
      <c r="AV283" s="210"/>
      <c r="AW283" s="210"/>
      <c r="AX283" s="210"/>
      <c r="AY283" s="210"/>
      <c r="AZ283" s="210"/>
      <c r="BA283" s="210"/>
      <c r="BB283" s="210"/>
      <c r="BC283" s="210"/>
      <c r="BD283" s="210"/>
      <c r="BE283" s="210"/>
      <c r="BF283" s="210"/>
      <c r="BG283" s="210"/>
      <c r="BH283" s="210"/>
    </row>
    <row r="284" spans="1:60" outlineLevel="3" x14ac:dyDescent="0.2">
      <c r="A284" s="227"/>
      <c r="B284" s="228"/>
      <c r="C284" s="258" t="s">
        <v>826</v>
      </c>
      <c r="D284" s="233"/>
      <c r="E284" s="234">
        <v>18.951000000000001</v>
      </c>
      <c r="F284" s="231"/>
      <c r="G284" s="231"/>
      <c r="H284" s="231"/>
      <c r="I284" s="231"/>
      <c r="J284" s="231"/>
      <c r="K284" s="231"/>
      <c r="L284" s="231"/>
      <c r="M284" s="231"/>
      <c r="N284" s="230"/>
      <c r="O284" s="230"/>
      <c r="P284" s="230"/>
      <c r="Q284" s="230"/>
      <c r="R284" s="231"/>
      <c r="S284" s="231"/>
      <c r="T284" s="231"/>
      <c r="U284" s="231"/>
      <c r="V284" s="231"/>
      <c r="W284" s="231"/>
      <c r="X284" s="231"/>
      <c r="Y284" s="231"/>
      <c r="Z284" s="210"/>
      <c r="AA284" s="210"/>
      <c r="AB284" s="210"/>
      <c r="AC284" s="210"/>
      <c r="AD284" s="210"/>
      <c r="AE284" s="210"/>
      <c r="AF284" s="210"/>
      <c r="AG284" s="210" t="s">
        <v>265</v>
      </c>
      <c r="AH284" s="210">
        <v>0</v>
      </c>
      <c r="AI284" s="210"/>
      <c r="AJ284" s="210"/>
      <c r="AK284" s="210"/>
      <c r="AL284" s="210"/>
      <c r="AM284" s="210"/>
      <c r="AN284" s="210"/>
      <c r="AO284" s="210"/>
      <c r="AP284" s="210"/>
      <c r="AQ284" s="210"/>
      <c r="AR284" s="210"/>
      <c r="AS284" s="210"/>
      <c r="AT284" s="210"/>
      <c r="AU284" s="210"/>
      <c r="AV284" s="210"/>
      <c r="AW284" s="210"/>
      <c r="AX284" s="210"/>
      <c r="AY284" s="210"/>
      <c r="AZ284" s="210"/>
      <c r="BA284" s="210"/>
      <c r="BB284" s="210"/>
      <c r="BC284" s="210"/>
      <c r="BD284" s="210"/>
      <c r="BE284" s="210"/>
      <c r="BF284" s="210"/>
      <c r="BG284" s="210"/>
      <c r="BH284" s="210"/>
    </row>
    <row r="285" spans="1:60" outlineLevel="1" x14ac:dyDescent="0.2">
      <c r="A285" s="244">
        <v>120</v>
      </c>
      <c r="B285" s="245" t="s">
        <v>827</v>
      </c>
      <c r="C285" s="257" t="s">
        <v>828</v>
      </c>
      <c r="D285" s="246" t="s">
        <v>334</v>
      </c>
      <c r="E285" s="247">
        <v>126.34</v>
      </c>
      <c r="F285" s="248"/>
      <c r="G285" s="249">
        <f>ROUND(E285*F285,2)</f>
        <v>0</v>
      </c>
      <c r="H285" s="232"/>
      <c r="I285" s="231">
        <f>ROUND(E285*H285,2)</f>
        <v>0</v>
      </c>
      <c r="J285" s="232"/>
      <c r="K285" s="231">
        <f>ROUND(E285*J285,2)</f>
        <v>0</v>
      </c>
      <c r="L285" s="231">
        <v>21</v>
      </c>
      <c r="M285" s="231">
        <f>G285*(1+L285/100)</f>
        <v>0</v>
      </c>
      <c r="N285" s="230">
        <v>0</v>
      </c>
      <c r="O285" s="230">
        <f>ROUND(E285*N285,2)</f>
        <v>0</v>
      </c>
      <c r="P285" s="230">
        <v>0</v>
      </c>
      <c r="Q285" s="230">
        <f>ROUND(E285*P285,2)</f>
        <v>0</v>
      </c>
      <c r="R285" s="231"/>
      <c r="S285" s="231" t="s">
        <v>259</v>
      </c>
      <c r="T285" s="231" t="s">
        <v>260</v>
      </c>
      <c r="U285" s="231">
        <v>0.154</v>
      </c>
      <c r="V285" s="231">
        <f>ROUND(E285*U285,2)</f>
        <v>19.46</v>
      </c>
      <c r="W285" s="231"/>
      <c r="X285" s="231" t="s">
        <v>261</v>
      </c>
      <c r="Y285" s="231" t="s">
        <v>262</v>
      </c>
      <c r="Z285" s="210"/>
      <c r="AA285" s="210"/>
      <c r="AB285" s="210"/>
      <c r="AC285" s="210"/>
      <c r="AD285" s="210"/>
      <c r="AE285" s="210"/>
      <c r="AF285" s="210"/>
      <c r="AG285" s="210" t="s">
        <v>263</v>
      </c>
      <c r="AH285" s="210"/>
      <c r="AI285" s="210"/>
      <c r="AJ285" s="210"/>
      <c r="AK285" s="210"/>
      <c r="AL285" s="210"/>
      <c r="AM285" s="210"/>
      <c r="AN285" s="210"/>
      <c r="AO285" s="210"/>
      <c r="AP285" s="210"/>
      <c r="AQ285" s="210"/>
      <c r="AR285" s="210"/>
      <c r="AS285" s="210"/>
      <c r="AT285" s="210"/>
      <c r="AU285" s="210"/>
      <c r="AV285" s="210"/>
      <c r="AW285" s="210"/>
      <c r="AX285" s="210"/>
      <c r="AY285" s="210"/>
      <c r="AZ285" s="210"/>
      <c r="BA285" s="210"/>
      <c r="BB285" s="210"/>
      <c r="BC285" s="210"/>
      <c r="BD285" s="210"/>
      <c r="BE285" s="210"/>
      <c r="BF285" s="210"/>
      <c r="BG285" s="210"/>
      <c r="BH285" s="210"/>
    </row>
    <row r="286" spans="1:60" outlineLevel="2" x14ac:dyDescent="0.2">
      <c r="A286" s="227"/>
      <c r="B286" s="228"/>
      <c r="C286" s="258" t="s">
        <v>820</v>
      </c>
      <c r="D286" s="233"/>
      <c r="E286" s="234">
        <v>126.34</v>
      </c>
      <c r="F286" s="231"/>
      <c r="G286" s="231"/>
      <c r="H286" s="231"/>
      <c r="I286" s="231"/>
      <c r="J286" s="231"/>
      <c r="K286" s="231"/>
      <c r="L286" s="231"/>
      <c r="M286" s="231"/>
      <c r="N286" s="230"/>
      <c r="O286" s="230"/>
      <c r="P286" s="230"/>
      <c r="Q286" s="230"/>
      <c r="R286" s="231"/>
      <c r="S286" s="231"/>
      <c r="T286" s="231"/>
      <c r="U286" s="231"/>
      <c r="V286" s="231"/>
      <c r="W286" s="231"/>
      <c r="X286" s="231"/>
      <c r="Y286" s="231"/>
      <c r="Z286" s="210"/>
      <c r="AA286" s="210"/>
      <c r="AB286" s="210"/>
      <c r="AC286" s="210"/>
      <c r="AD286" s="210"/>
      <c r="AE286" s="210"/>
      <c r="AF286" s="210"/>
      <c r="AG286" s="210" t="s">
        <v>265</v>
      </c>
      <c r="AH286" s="210">
        <v>0</v>
      </c>
      <c r="AI286" s="210"/>
      <c r="AJ286" s="210"/>
      <c r="AK286" s="210"/>
      <c r="AL286" s="210"/>
      <c r="AM286" s="210"/>
      <c r="AN286" s="210"/>
      <c r="AO286" s="210"/>
      <c r="AP286" s="210"/>
      <c r="AQ286" s="210"/>
      <c r="AR286" s="210"/>
      <c r="AS286" s="210"/>
      <c r="AT286" s="210"/>
      <c r="AU286" s="210"/>
      <c r="AV286" s="210"/>
      <c r="AW286" s="210"/>
      <c r="AX286" s="210"/>
      <c r="AY286" s="210"/>
      <c r="AZ286" s="210"/>
      <c r="BA286" s="210"/>
      <c r="BB286" s="210"/>
      <c r="BC286" s="210"/>
      <c r="BD286" s="210"/>
      <c r="BE286" s="210"/>
      <c r="BF286" s="210"/>
      <c r="BG286" s="210"/>
      <c r="BH286" s="210"/>
    </row>
    <row r="287" spans="1:60" outlineLevel="1" x14ac:dyDescent="0.2">
      <c r="A287" s="250">
        <v>121</v>
      </c>
      <c r="B287" s="251" t="s">
        <v>829</v>
      </c>
      <c r="C287" s="259" t="s">
        <v>830</v>
      </c>
      <c r="D287" s="252" t="s">
        <v>311</v>
      </c>
      <c r="E287" s="253">
        <v>3.9041800000000002</v>
      </c>
      <c r="F287" s="254"/>
      <c r="G287" s="255">
        <f>ROUND(E287*F287,2)</f>
        <v>0</v>
      </c>
      <c r="H287" s="232"/>
      <c r="I287" s="231">
        <f>ROUND(E287*H287,2)</f>
        <v>0</v>
      </c>
      <c r="J287" s="232"/>
      <c r="K287" s="231">
        <f>ROUND(E287*J287,2)</f>
        <v>0</v>
      </c>
      <c r="L287" s="231">
        <v>21</v>
      </c>
      <c r="M287" s="231">
        <f>G287*(1+L287/100)</f>
        <v>0</v>
      </c>
      <c r="N287" s="230">
        <v>0</v>
      </c>
      <c r="O287" s="230">
        <f>ROUND(E287*N287,2)</f>
        <v>0</v>
      </c>
      <c r="P287" s="230">
        <v>0</v>
      </c>
      <c r="Q287" s="230">
        <f>ROUND(E287*P287,2)</f>
        <v>0</v>
      </c>
      <c r="R287" s="231"/>
      <c r="S287" s="231" t="s">
        <v>259</v>
      </c>
      <c r="T287" s="231" t="s">
        <v>260</v>
      </c>
      <c r="U287" s="231">
        <v>1.2649999999999999</v>
      </c>
      <c r="V287" s="231">
        <f>ROUND(E287*U287,2)</f>
        <v>4.9400000000000004</v>
      </c>
      <c r="W287" s="231"/>
      <c r="X287" s="231" t="s">
        <v>686</v>
      </c>
      <c r="Y287" s="231" t="s">
        <v>262</v>
      </c>
      <c r="Z287" s="210"/>
      <c r="AA287" s="210"/>
      <c r="AB287" s="210"/>
      <c r="AC287" s="210"/>
      <c r="AD287" s="210"/>
      <c r="AE287" s="210"/>
      <c r="AF287" s="210"/>
      <c r="AG287" s="210" t="s">
        <v>687</v>
      </c>
      <c r="AH287" s="210"/>
      <c r="AI287" s="210"/>
      <c r="AJ287" s="210"/>
      <c r="AK287" s="210"/>
      <c r="AL287" s="210"/>
      <c r="AM287" s="210"/>
      <c r="AN287" s="210"/>
      <c r="AO287" s="210"/>
      <c r="AP287" s="210"/>
      <c r="AQ287" s="210"/>
      <c r="AR287" s="210"/>
      <c r="AS287" s="210"/>
      <c r="AT287" s="210"/>
      <c r="AU287" s="210"/>
      <c r="AV287" s="210"/>
      <c r="AW287" s="210"/>
      <c r="AX287" s="210"/>
      <c r="AY287" s="210"/>
      <c r="AZ287" s="210"/>
      <c r="BA287" s="210"/>
      <c r="BB287" s="210"/>
      <c r="BC287" s="210"/>
      <c r="BD287" s="210"/>
      <c r="BE287" s="210"/>
      <c r="BF287" s="210"/>
      <c r="BG287" s="210"/>
      <c r="BH287" s="210"/>
    </row>
    <row r="288" spans="1:60" x14ac:dyDescent="0.2">
      <c r="A288" s="237" t="s">
        <v>254</v>
      </c>
      <c r="B288" s="238" t="s">
        <v>209</v>
      </c>
      <c r="C288" s="256" t="s">
        <v>210</v>
      </c>
      <c r="D288" s="239"/>
      <c r="E288" s="240"/>
      <c r="F288" s="241"/>
      <c r="G288" s="242">
        <f>SUMIF(AG289:AG307,"&lt;&gt;NOR",G289:G307)</f>
        <v>0</v>
      </c>
      <c r="H288" s="236"/>
      <c r="I288" s="236">
        <f>SUM(I289:I307)</f>
        <v>0</v>
      </c>
      <c r="J288" s="236"/>
      <c r="K288" s="236">
        <f>SUM(K289:K307)</f>
        <v>0</v>
      </c>
      <c r="L288" s="236"/>
      <c r="M288" s="236">
        <f>SUM(M289:M307)</f>
        <v>0</v>
      </c>
      <c r="N288" s="235"/>
      <c r="O288" s="235">
        <f>SUM(O289:O307)</f>
        <v>1.6</v>
      </c>
      <c r="P288" s="235"/>
      <c r="Q288" s="235">
        <f>SUM(Q289:Q307)</f>
        <v>0</v>
      </c>
      <c r="R288" s="236"/>
      <c r="S288" s="236"/>
      <c r="T288" s="236"/>
      <c r="U288" s="236"/>
      <c r="V288" s="236">
        <f>SUM(V289:V307)</f>
        <v>175.42</v>
      </c>
      <c r="W288" s="236"/>
      <c r="X288" s="236"/>
      <c r="Y288" s="236"/>
      <c r="AG288" t="s">
        <v>255</v>
      </c>
    </row>
    <row r="289" spans="1:60" ht="22.5" outlineLevel="1" x14ac:dyDescent="0.2">
      <c r="A289" s="244">
        <v>122</v>
      </c>
      <c r="B289" s="245" t="s">
        <v>831</v>
      </c>
      <c r="C289" s="257" t="s">
        <v>832</v>
      </c>
      <c r="D289" s="246" t="s">
        <v>303</v>
      </c>
      <c r="E289" s="247">
        <v>166.04</v>
      </c>
      <c r="F289" s="248"/>
      <c r="G289" s="249">
        <f>ROUND(E289*F289,2)</f>
        <v>0</v>
      </c>
      <c r="H289" s="232"/>
      <c r="I289" s="231">
        <f>ROUND(E289*H289,2)</f>
        <v>0</v>
      </c>
      <c r="J289" s="232"/>
      <c r="K289" s="231">
        <f>ROUND(E289*J289,2)</f>
        <v>0</v>
      </c>
      <c r="L289" s="231">
        <v>21</v>
      </c>
      <c r="M289" s="231">
        <f>G289*(1+L289/100)</f>
        <v>0</v>
      </c>
      <c r="N289" s="230">
        <v>0</v>
      </c>
      <c r="O289" s="230">
        <f>ROUND(E289*N289,2)</f>
        <v>0</v>
      </c>
      <c r="P289" s="230">
        <v>0</v>
      </c>
      <c r="Q289" s="230">
        <f>ROUND(E289*P289,2)</f>
        <v>0</v>
      </c>
      <c r="R289" s="231"/>
      <c r="S289" s="231" t="s">
        <v>259</v>
      </c>
      <c r="T289" s="231" t="s">
        <v>260</v>
      </c>
      <c r="U289" s="231">
        <v>1.6E-2</v>
      </c>
      <c r="V289" s="231">
        <f>ROUND(E289*U289,2)</f>
        <v>2.66</v>
      </c>
      <c r="W289" s="231"/>
      <c r="X289" s="231" t="s">
        <v>261</v>
      </c>
      <c r="Y289" s="231" t="s">
        <v>262</v>
      </c>
      <c r="Z289" s="210"/>
      <c r="AA289" s="210"/>
      <c r="AB289" s="210"/>
      <c r="AC289" s="210"/>
      <c r="AD289" s="210"/>
      <c r="AE289" s="210"/>
      <c r="AF289" s="210"/>
      <c r="AG289" s="210" t="s">
        <v>263</v>
      </c>
      <c r="AH289" s="210"/>
      <c r="AI289" s="210"/>
      <c r="AJ289" s="210"/>
      <c r="AK289" s="210"/>
      <c r="AL289" s="210"/>
      <c r="AM289" s="210"/>
      <c r="AN289" s="210"/>
      <c r="AO289" s="210"/>
      <c r="AP289" s="210"/>
      <c r="AQ289" s="210"/>
      <c r="AR289" s="210"/>
      <c r="AS289" s="210"/>
      <c r="AT289" s="210"/>
      <c r="AU289" s="210"/>
      <c r="AV289" s="210"/>
      <c r="AW289" s="210"/>
      <c r="AX289" s="210"/>
      <c r="AY289" s="210"/>
      <c r="AZ289" s="210"/>
      <c r="BA289" s="210"/>
      <c r="BB289" s="210"/>
      <c r="BC289" s="210"/>
      <c r="BD289" s="210"/>
      <c r="BE289" s="210"/>
      <c r="BF289" s="210"/>
      <c r="BG289" s="210"/>
      <c r="BH289" s="210"/>
    </row>
    <row r="290" spans="1:60" outlineLevel="2" x14ac:dyDescent="0.2">
      <c r="A290" s="227"/>
      <c r="B290" s="228"/>
      <c r="C290" s="258" t="s">
        <v>833</v>
      </c>
      <c r="D290" s="233"/>
      <c r="E290" s="234">
        <v>161.08000000000001</v>
      </c>
      <c r="F290" s="231"/>
      <c r="G290" s="231"/>
      <c r="H290" s="231"/>
      <c r="I290" s="231"/>
      <c r="J290" s="231"/>
      <c r="K290" s="231"/>
      <c r="L290" s="231"/>
      <c r="M290" s="231"/>
      <c r="N290" s="230"/>
      <c r="O290" s="230"/>
      <c r="P290" s="230"/>
      <c r="Q290" s="230"/>
      <c r="R290" s="231"/>
      <c r="S290" s="231"/>
      <c r="T290" s="231"/>
      <c r="U290" s="231"/>
      <c r="V290" s="231"/>
      <c r="W290" s="231"/>
      <c r="X290" s="231"/>
      <c r="Y290" s="231"/>
      <c r="Z290" s="210"/>
      <c r="AA290" s="210"/>
      <c r="AB290" s="210"/>
      <c r="AC290" s="210"/>
      <c r="AD290" s="210"/>
      <c r="AE290" s="210"/>
      <c r="AF290" s="210"/>
      <c r="AG290" s="210" t="s">
        <v>265</v>
      </c>
      <c r="AH290" s="210">
        <v>0</v>
      </c>
      <c r="AI290" s="210"/>
      <c r="AJ290" s="210"/>
      <c r="AK290" s="210"/>
      <c r="AL290" s="210"/>
      <c r="AM290" s="210"/>
      <c r="AN290" s="210"/>
      <c r="AO290" s="210"/>
      <c r="AP290" s="210"/>
      <c r="AQ290" s="210"/>
      <c r="AR290" s="210"/>
      <c r="AS290" s="210"/>
      <c r="AT290" s="210"/>
      <c r="AU290" s="210"/>
      <c r="AV290" s="210"/>
      <c r="AW290" s="210"/>
      <c r="AX290" s="210"/>
      <c r="AY290" s="210"/>
      <c r="AZ290" s="210"/>
      <c r="BA290" s="210"/>
      <c r="BB290" s="210"/>
      <c r="BC290" s="210"/>
      <c r="BD290" s="210"/>
      <c r="BE290" s="210"/>
      <c r="BF290" s="210"/>
      <c r="BG290" s="210"/>
      <c r="BH290" s="210"/>
    </row>
    <row r="291" spans="1:60" outlineLevel="3" x14ac:dyDescent="0.2">
      <c r="A291" s="227"/>
      <c r="B291" s="228"/>
      <c r="C291" s="258" t="s">
        <v>650</v>
      </c>
      <c r="D291" s="233"/>
      <c r="E291" s="234">
        <v>4.96</v>
      </c>
      <c r="F291" s="231"/>
      <c r="G291" s="231"/>
      <c r="H291" s="231"/>
      <c r="I291" s="231"/>
      <c r="J291" s="231"/>
      <c r="K291" s="231"/>
      <c r="L291" s="231"/>
      <c r="M291" s="231"/>
      <c r="N291" s="230"/>
      <c r="O291" s="230"/>
      <c r="P291" s="230"/>
      <c r="Q291" s="230"/>
      <c r="R291" s="231"/>
      <c r="S291" s="231"/>
      <c r="T291" s="231"/>
      <c r="U291" s="231"/>
      <c r="V291" s="231"/>
      <c r="W291" s="231"/>
      <c r="X291" s="231"/>
      <c r="Y291" s="231"/>
      <c r="Z291" s="210"/>
      <c r="AA291" s="210"/>
      <c r="AB291" s="210"/>
      <c r="AC291" s="210"/>
      <c r="AD291" s="210"/>
      <c r="AE291" s="210"/>
      <c r="AF291" s="210"/>
      <c r="AG291" s="210" t="s">
        <v>265</v>
      </c>
      <c r="AH291" s="210">
        <v>0</v>
      </c>
      <c r="AI291" s="210"/>
      <c r="AJ291" s="210"/>
      <c r="AK291" s="210"/>
      <c r="AL291" s="210"/>
      <c r="AM291" s="210"/>
      <c r="AN291" s="210"/>
      <c r="AO291" s="210"/>
      <c r="AP291" s="210"/>
      <c r="AQ291" s="210"/>
      <c r="AR291" s="210"/>
      <c r="AS291" s="210"/>
      <c r="AT291" s="210"/>
      <c r="AU291" s="210"/>
      <c r="AV291" s="210"/>
      <c r="AW291" s="210"/>
      <c r="AX291" s="210"/>
      <c r="AY291" s="210"/>
      <c r="AZ291" s="210"/>
      <c r="BA291" s="210"/>
      <c r="BB291" s="210"/>
      <c r="BC291" s="210"/>
      <c r="BD291" s="210"/>
      <c r="BE291" s="210"/>
      <c r="BF291" s="210"/>
      <c r="BG291" s="210"/>
      <c r="BH291" s="210"/>
    </row>
    <row r="292" spans="1:60" ht="22.5" outlineLevel="1" x14ac:dyDescent="0.2">
      <c r="A292" s="244">
        <v>123</v>
      </c>
      <c r="B292" s="245" t="s">
        <v>834</v>
      </c>
      <c r="C292" s="257" t="s">
        <v>835</v>
      </c>
      <c r="D292" s="246" t="s">
        <v>303</v>
      </c>
      <c r="E292" s="247">
        <v>332.08</v>
      </c>
      <c r="F292" s="248"/>
      <c r="G292" s="249">
        <f>ROUND(E292*F292,2)</f>
        <v>0</v>
      </c>
      <c r="H292" s="232"/>
      <c r="I292" s="231">
        <f>ROUND(E292*H292,2)</f>
        <v>0</v>
      </c>
      <c r="J292" s="232"/>
      <c r="K292" s="231">
        <f>ROUND(E292*J292,2)</f>
        <v>0</v>
      </c>
      <c r="L292" s="231">
        <v>21</v>
      </c>
      <c r="M292" s="231">
        <f>G292*(1+L292/100)</f>
        <v>0</v>
      </c>
      <c r="N292" s="230">
        <v>0</v>
      </c>
      <c r="O292" s="230">
        <f>ROUND(E292*N292,2)</f>
        <v>0</v>
      </c>
      <c r="P292" s="230">
        <v>0</v>
      </c>
      <c r="Q292" s="230">
        <f>ROUND(E292*P292,2)</f>
        <v>0</v>
      </c>
      <c r="R292" s="231"/>
      <c r="S292" s="231" t="s">
        <v>259</v>
      </c>
      <c r="T292" s="231" t="s">
        <v>260</v>
      </c>
      <c r="U292" s="231">
        <v>4.5999999999999999E-2</v>
      </c>
      <c r="V292" s="231">
        <f>ROUND(E292*U292,2)</f>
        <v>15.28</v>
      </c>
      <c r="W292" s="231"/>
      <c r="X292" s="231" t="s">
        <v>261</v>
      </c>
      <c r="Y292" s="231" t="s">
        <v>262</v>
      </c>
      <c r="Z292" s="210"/>
      <c r="AA292" s="210"/>
      <c r="AB292" s="210"/>
      <c r="AC292" s="210"/>
      <c r="AD292" s="210"/>
      <c r="AE292" s="210"/>
      <c r="AF292" s="210"/>
      <c r="AG292" s="210" t="s">
        <v>263</v>
      </c>
      <c r="AH292" s="210"/>
      <c r="AI292" s="210"/>
      <c r="AJ292" s="210"/>
      <c r="AK292" s="210"/>
      <c r="AL292" s="210"/>
      <c r="AM292" s="210"/>
      <c r="AN292" s="210"/>
      <c r="AO292" s="210"/>
      <c r="AP292" s="210"/>
      <c r="AQ292" s="210"/>
      <c r="AR292" s="210"/>
      <c r="AS292" s="210"/>
      <c r="AT292" s="210"/>
      <c r="AU292" s="210"/>
      <c r="AV292" s="210"/>
      <c r="AW292" s="210"/>
      <c r="AX292" s="210"/>
      <c r="AY292" s="210"/>
      <c r="AZ292" s="210"/>
      <c r="BA292" s="210"/>
      <c r="BB292" s="210"/>
      <c r="BC292" s="210"/>
      <c r="BD292" s="210"/>
      <c r="BE292" s="210"/>
      <c r="BF292" s="210"/>
      <c r="BG292" s="210"/>
      <c r="BH292" s="210"/>
    </row>
    <row r="293" spans="1:60" outlineLevel="2" x14ac:dyDescent="0.2">
      <c r="A293" s="227"/>
      <c r="B293" s="228"/>
      <c r="C293" s="258" t="s">
        <v>836</v>
      </c>
      <c r="D293" s="233"/>
      <c r="E293" s="234">
        <v>322.16000000000003</v>
      </c>
      <c r="F293" s="231"/>
      <c r="G293" s="231"/>
      <c r="H293" s="231"/>
      <c r="I293" s="231"/>
      <c r="J293" s="231"/>
      <c r="K293" s="231"/>
      <c r="L293" s="231"/>
      <c r="M293" s="231"/>
      <c r="N293" s="230"/>
      <c r="O293" s="230"/>
      <c r="P293" s="230"/>
      <c r="Q293" s="230"/>
      <c r="R293" s="231"/>
      <c r="S293" s="231"/>
      <c r="T293" s="231"/>
      <c r="U293" s="231"/>
      <c r="V293" s="231"/>
      <c r="W293" s="231"/>
      <c r="X293" s="231"/>
      <c r="Y293" s="231"/>
      <c r="Z293" s="210"/>
      <c r="AA293" s="210"/>
      <c r="AB293" s="210"/>
      <c r="AC293" s="210"/>
      <c r="AD293" s="210"/>
      <c r="AE293" s="210"/>
      <c r="AF293" s="210"/>
      <c r="AG293" s="210" t="s">
        <v>265</v>
      </c>
      <c r="AH293" s="210">
        <v>0</v>
      </c>
      <c r="AI293" s="210"/>
      <c r="AJ293" s="210"/>
      <c r="AK293" s="210"/>
      <c r="AL293" s="210"/>
      <c r="AM293" s="210"/>
      <c r="AN293" s="210"/>
      <c r="AO293" s="210"/>
      <c r="AP293" s="210"/>
      <c r="AQ293" s="210"/>
      <c r="AR293" s="210"/>
      <c r="AS293" s="210"/>
      <c r="AT293" s="210"/>
      <c r="AU293" s="210"/>
      <c r="AV293" s="210"/>
      <c r="AW293" s="210"/>
      <c r="AX293" s="210"/>
      <c r="AY293" s="210"/>
      <c r="AZ293" s="210"/>
      <c r="BA293" s="210"/>
      <c r="BB293" s="210"/>
      <c r="BC293" s="210"/>
      <c r="BD293" s="210"/>
      <c r="BE293" s="210"/>
      <c r="BF293" s="210"/>
      <c r="BG293" s="210"/>
      <c r="BH293" s="210"/>
    </row>
    <row r="294" spans="1:60" outlineLevel="3" x14ac:dyDescent="0.2">
      <c r="A294" s="227"/>
      <c r="B294" s="228"/>
      <c r="C294" s="258" t="s">
        <v>837</v>
      </c>
      <c r="D294" s="233"/>
      <c r="E294" s="234">
        <v>9.92</v>
      </c>
      <c r="F294" s="231"/>
      <c r="G294" s="231"/>
      <c r="H294" s="231"/>
      <c r="I294" s="231"/>
      <c r="J294" s="231"/>
      <c r="K294" s="231"/>
      <c r="L294" s="231"/>
      <c r="M294" s="231"/>
      <c r="N294" s="230"/>
      <c r="O294" s="230"/>
      <c r="P294" s="230"/>
      <c r="Q294" s="230"/>
      <c r="R294" s="231"/>
      <c r="S294" s="231"/>
      <c r="T294" s="231"/>
      <c r="U294" s="231"/>
      <c r="V294" s="231"/>
      <c r="W294" s="231"/>
      <c r="X294" s="231"/>
      <c r="Y294" s="231"/>
      <c r="Z294" s="210"/>
      <c r="AA294" s="210"/>
      <c r="AB294" s="210"/>
      <c r="AC294" s="210"/>
      <c r="AD294" s="210"/>
      <c r="AE294" s="210"/>
      <c r="AF294" s="210"/>
      <c r="AG294" s="210" t="s">
        <v>265</v>
      </c>
      <c r="AH294" s="210">
        <v>0</v>
      </c>
      <c r="AI294" s="210"/>
      <c r="AJ294" s="210"/>
      <c r="AK294" s="210"/>
      <c r="AL294" s="210"/>
      <c r="AM294" s="210"/>
      <c r="AN294" s="210"/>
      <c r="AO294" s="210"/>
      <c r="AP294" s="210"/>
      <c r="AQ294" s="210"/>
      <c r="AR294" s="210"/>
      <c r="AS294" s="210"/>
      <c r="AT294" s="210"/>
      <c r="AU294" s="210"/>
      <c r="AV294" s="210"/>
      <c r="AW294" s="210"/>
      <c r="AX294" s="210"/>
      <c r="AY294" s="210"/>
      <c r="AZ294" s="210"/>
      <c r="BA294" s="210"/>
      <c r="BB294" s="210"/>
      <c r="BC294" s="210"/>
      <c r="BD294" s="210"/>
      <c r="BE294" s="210"/>
      <c r="BF294" s="210"/>
      <c r="BG294" s="210"/>
      <c r="BH294" s="210"/>
    </row>
    <row r="295" spans="1:60" outlineLevel="1" x14ac:dyDescent="0.2">
      <c r="A295" s="244">
        <v>124</v>
      </c>
      <c r="B295" s="245" t="s">
        <v>838</v>
      </c>
      <c r="C295" s="257" t="s">
        <v>839</v>
      </c>
      <c r="D295" s="246" t="s">
        <v>303</v>
      </c>
      <c r="E295" s="247">
        <v>166.04</v>
      </c>
      <c r="F295" s="248"/>
      <c r="G295" s="249">
        <f>ROUND(E295*F295,2)</f>
        <v>0</v>
      </c>
      <c r="H295" s="232"/>
      <c r="I295" s="231">
        <f>ROUND(E295*H295,2)</f>
        <v>0</v>
      </c>
      <c r="J295" s="232"/>
      <c r="K295" s="231">
        <f>ROUND(E295*J295,2)</f>
        <v>0</v>
      </c>
      <c r="L295" s="231">
        <v>21</v>
      </c>
      <c r="M295" s="231">
        <f>G295*(1+L295/100)</f>
        <v>0</v>
      </c>
      <c r="N295" s="230">
        <v>5.9300000000000004E-3</v>
      </c>
      <c r="O295" s="230">
        <f>ROUND(E295*N295,2)</f>
        <v>0.98</v>
      </c>
      <c r="P295" s="230">
        <v>0</v>
      </c>
      <c r="Q295" s="230">
        <f>ROUND(E295*P295,2)</f>
        <v>0</v>
      </c>
      <c r="R295" s="231"/>
      <c r="S295" s="231" t="s">
        <v>259</v>
      </c>
      <c r="T295" s="231" t="s">
        <v>260</v>
      </c>
      <c r="U295" s="231">
        <v>0.4</v>
      </c>
      <c r="V295" s="231">
        <f>ROUND(E295*U295,2)</f>
        <v>66.42</v>
      </c>
      <c r="W295" s="231"/>
      <c r="X295" s="231" t="s">
        <v>261</v>
      </c>
      <c r="Y295" s="231" t="s">
        <v>262</v>
      </c>
      <c r="Z295" s="210"/>
      <c r="AA295" s="210"/>
      <c r="AB295" s="210"/>
      <c r="AC295" s="210"/>
      <c r="AD295" s="210"/>
      <c r="AE295" s="210"/>
      <c r="AF295" s="210"/>
      <c r="AG295" s="210" t="s">
        <v>263</v>
      </c>
      <c r="AH295" s="210"/>
      <c r="AI295" s="210"/>
      <c r="AJ295" s="210"/>
      <c r="AK295" s="210"/>
      <c r="AL295" s="210"/>
      <c r="AM295" s="210"/>
      <c r="AN295" s="210"/>
      <c r="AO295" s="210"/>
      <c r="AP295" s="210"/>
      <c r="AQ295" s="210"/>
      <c r="AR295" s="210"/>
      <c r="AS295" s="210"/>
      <c r="AT295" s="210"/>
      <c r="AU295" s="210"/>
      <c r="AV295" s="210"/>
      <c r="AW295" s="210"/>
      <c r="AX295" s="210"/>
      <c r="AY295" s="210"/>
      <c r="AZ295" s="210"/>
      <c r="BA295" s="210"/>
      <c r="BB295" s="210"/>
      <c r="BC295" s="210"/>
      <c r="BD295" s="210"/>
      <c r="BE295" s="210"/>
      <c r="BF295" s="210"/>
      <c r="BG295" s="210"/>
      <c r="BH295" s="210"/>
    </row>
    <row r="296" spans="1:60" outlineLevel="2" x14ac:dyDescent="0.2">
      <c r="A296" s="227"/>
      <c r="B296" s="228"/>
      <c r="C296" s="258" t="s">
        <v>833</v>
      </c>
      <c r="D296" s="233"/>
      <c r="E296" s="234">
        <v>161.08000000000001</v>
      </c>
      <c r="F296" s="231"/>
      <c r="G296" s="231"/>
      <c r="H296" s="231"/>
      <c r="I296" s="231"/>
      <c r="J296" s="231"/>
      <c r="K296" s="231"/>
      <c r="L296" s="231"/>
      <c r="M296" s="231"/>
      <c r="N296" s="230"/>
      <c r="O296" s="230"/>
      <c r="P296" s="230"/>
      <c r="Q296" s="230"/>
      <c r="R296" s="231"/>
      <c r="S296" s="231"/>
      <c r="T296" s="231"/>
      <c r="U296" s="231"/>
      <c r="V296" s="231"/>
      <c r="W296" s="231"/>
      <c r="X296" s="231"/>
      <c r="Y296" s="231"/>
      <c r="Z296" s="210"/>
      <c r="AA296" s="210"/>
      <c r="AB296" s="210"/>
      <c r="AC296" s="210"/>
      <c r="AD296" s="210"/>
      <c r="AE296" s="210"/>
      <c r="AF296" s="210"/>
      <c r="AG296" s="210" t="s">
        <v>265</v>
      </c>
      <c r="AH296" s="210">
        <v>0</v>
      </c>
      <c r="AI296" s="210"/>
      <c r="AJ296" s="210"/>
      <c r="AK296" s="210"/>
      <c r="AL296" s="210"/>
      <c r="AM296" s="210"/>
      <c r="AN296" s="210"/>
      <c r="AO296" s="210"/>
      <c r="AP296" s="210"/>
      <c r="AQ296" s="210"/>
      <c r="AR296" s="210"/>
      <c r="AS296" s="210"/>
      <c r="AT296" s="210"/>
      <c r="AU296" s="210"/>
      <c r="AV296" s="210"/>
      <c r="AW296" s="210"/>
      <c r="AX296" s="210"/>
      <c r="AY296" s="210"/>
      <c r="AZ296" s="210"/>
      <c r="BA296" s="210"/>
      <c r="BB296" s="210"/>
      <c r="BC296" s="210"/>
      <c r="BD296" s="210"/>
      <c r="BE296" s="210"/>
      <c r="BF296" s="210"/>
      <c r="BG296" s="210"/>
      <c r="BH296" s="210"/>
    </row>
    <row r="297" spans="1:60" outlineLevel="3" x14ac:dyDescent="0.2">
      <c r="A297" s="227"/>
      <c r="B297" s="228"/>
      <c r="C297" s="258" t="s">
        <v>650</v>
      </c>
      <c r="D297" s="233"/>
      <c r="E297" s="234">
        <v>4.96</v>
      </c>
      <c r="F297" s="231"/>
      <c r="G297" s="231"/>
      <c r="H297" s="231"/>
      <c r="I297" s="231"/>
      <c r="J297" s="231"/>
      <c r="K297" s="231"/>
      <c r="L297" s="231"/>
      <c r="M297" s="231"/>
      <c r="N297" s="230"/>
      <c r="O297" s="230"/>
      <c r="P297" s="230"/>
      <c r="Q297" s="230"/>
      <c r="R297" s="231"/>
      <c r="S297" s="231"/>
      <c r="T297" s="231"/>
      <c r="U297" s="231"/>
      <c r="V297" s="231"/>
      <c r="W297" s="231"/>
      <c r="X297" s="231"/>
      <c r="Y297" s="231"/>
      <c r="Z297" s="210"/>
      <c r="AA297" s="210"/>
      <c r="AB297" s="210"/>
      <c r="AC297" s="210"/>
      <c r="AD297" s="210"/>
      <c r="AE297" s="210"/>
      <c r="AF297" s="210"/>
      <c r="AG297" s="210" t="s">
        <v>265</v>
      </c>
      <c r="AH297" s="210">
        <v>0</v>
      </c>
      <c r="AI297" s="210"/>
      <c r="AJ297" s="210"/>
      <c r="AK297" s="210"/>
      <c r="AL297" s="210"/>
      <c r="AM297" s="210"/>
      <c r="AN297" s="210"/>
      <c r="AO297" s="210"/>
      <c r="AP297" s="210"/>
      <c r="AQ297" s="210"/>
      <c r="AR297" s="210"/>
      <c r="AS297" s="210"/>
      <c r="AT297" s="210"/>
      <c r="AU297" s="210"/>
      <c r="AV297" s="210"/>
      <c r="AW297" s="210"/>
      <c r="AX297" s="210"/>
      <c r="AY297" s="210"/>
      <c r="AZ297" s="210"/>
      <c r="BA297" s="210"/>
      <c r="BB297" s="210"/>
      <c r="BC297" s="210"/>
      <c r="BD297" s="210"/>
      <c r="BE297" s="210"/>
      <c r="BF297" s="210"/>
      <c r="BG297" s="210"/>
      <c r="BH297" s="210"/>
    </row>
    <row r="298" spans="1:60" outlineLevel="1" x14ac:dyDescent="0.2">
      <c r="A298" s="244">
        <v>125</v>
      </c>
      <c r="B298" s="245" t="s">
        <v>840</v>
      </c>
      <c r="C298" s="257" t="s">
        <v>841</v>
      </c>
      <c r="D298" s="246" t="s">
        <v>334</v>
      </c>
      <c r="E298" s="247">
        <v>114.55</v>
      </c>
      <c r="F298" s="248"/>
      <c r="G298" s="249">
        <f>ROUND(E298*F298,2)</f>
        <v>0</v>
      </c>
      <c r="H298" s="232"/>
      <c r="I298" s="231">
        <f>ROUND(E298*H298,2)</f>
        <v>0</v>
      </c>
      <c r="J298" s="232"/>
      <c r="K298" s="231">
        <f>ROUND(E298*J298,2)</f>
        <v>0</v>
      </c>
      <c r="L298" s="231">
        <v>21</v>
      </c>
      <c r="M298" s="231">
        <f>G298*(1+L298/100)</f>
        <v>0</v>
      </c>
      <c r="N298" s="230">
        <v>3.0000000000000001E-5</v>
      </c>
      <c r="O298" s="230">
        <f>ROUND(E298*N298,2)</f>
        <v>0</v>
      </c>
      <c r="P298" s="230">
        <v>0</v>
      </c>
      <c r="Q298" s="230">
        <f>ROUND(E298*P298,2)</f>
        <v>0</v>
      </c>
      <c r="R298" s="231"/>
      <c r="S298" s="231" t="s">
        <v>259</v>
      </c>
      <c r="T298" s="231" t="s">
        <v>260</v>
      </c>
      <c r="U298" s="231">
        <v>0.13719999999999999</v>
      </c>
      <c r="V298" s="231">
        <f>ROUND(E298*U298,2)</f>
        <v>15.72</v>
      </c>
      <c r="W298" s="231"/>
      <c r="X298" s="231" t="s">
        <v>261</v>
      </c>
      <c r="Y298" s="231" t="s">
        <v>262</v>
      </c>
      <c r="Z298" s="210"/>
      <c r="AA298" s="210"/>
      <c r="AB298" s="210"/>
      <c r="AC298" s="210"/>
      <c r="AD298" s="210"/>
      <c r="AE298" s="210"/>
      <c r="AF298" s="210"/>
      <c r="AG298" s="210" t="s">
        <v>263</v>
      </c>
      <c r="AH298" s="210"/>
      <c r="AI298" s="210"/>
      <c r="AJ298" s="210"/>
      <c r="AK298" s="210"/>
      <c r="AL298" s="210"/>
      <c r="AM298" s="210"/>
      <c r="AN298" s="210"/>
      <c r="AO298" s="210"/>
      <c r="AP298" s="210"/>
      <c r="AQ298" s="210"/>
      <c r="AR298" s="210"/>
      <c r="AS298" s="210"/>
      <c r="AT298" s="210"/>
      <c r="AU298" s="210"/>
      <c r="AV298" s="210"/>
      <c r="AW298" s="210"/>
      <c r="AX298" s="210"/>
      <c r="AY298" s="210"/>
      <c r="AZ298" s="210"/>
      <c r="BA298" s="210"/>
      <c r="BB298" s="210"/>
      <c r="BC298" s="210"/>
      <c r="BD298" s="210"/>
      <c r="BE298" s="210"/>
      <c r="BF298" s="210"/>
      <c r="BG298" s="210"/>
      <c r="BH298" s="210"/>
    </row>
    <row r="299" spans="1:60" outlineLevel="2" x14ac:dyDescent="0.2">
      <c r="A299" s="227"/>
      <c r="B299" s="228"/>
      <c r="C299" s="258" t="s">
        <v>842</v>
      </c>
      <c r="D299" s="233"/>
      <c r="E299" s="234">
        <v>114.55</v>
      </c>
      <c r="F299" s="231"/>
      <c r="G299" s="231"/>
      <c r="H299" s="231"/>
      <c r="I299" s="231"/>
      <c r="J299" s="231"/>
      <c r="K299" s="231"/>
      <c r="L299" s="231"/>
      <c r="M299" s="231"/>
      <c r="N299" s="230"/>
      <c r="O299" s="230"/>
      <c r="P299" s="230"/>
      <c r="Q299" s="230"/>
      <c r="R299" s="231"/>
      <c r="S299" s="231"/>
      <c r="T299" s="231"/>
      <c r="U299" s="231"/>
      <c r="V299" s="231"/>
      <c r="W299" s="231"/>
      <c r="X299" s="231"/>
      <c r="Y299" s="231"/>
      <c r="Z299" s="210"/>
      <c r="AA299" s="210"/>
      <c r="AB299" s="210"/>
      <c r="AC299" s="210"/>
      <c r="AD299" s="210"/>
      <c r="AE299" s="210"/>
      <c r="AF299" s="210"/>
      <c r="AG299" s="210" t="s">
        <v>265</v>
      </c>
      <c r="AH299" s="210">
        <v>0</v>
      </c>
      <c r="AI299" s="210"/>
      <c r="AJ299" s="210"/>
      <c r="AK299" s="210"/>
      <c r="AL299" s="210"/>
      <c r="AM299" s="210"/>
      <c r="AN299" s="210"/>
      <c r="AO299" s="210"/>
      <c r="AP299" s="210"/>
      <c r="AQ299" s="210"/>
      <c r="AR299" s="210"/>
      <c r="AS299" s="210"/>
      <c r="AT299" s="210"/>
      <c r="AU299" s="210"/>
      <c r="AV299" s="210"/>
      <c r="AW299" s="210"/>
      <c r="AX299" s="210"/>
      <c r="AY299" s="210"/>
      <c r="AZ299" s="210"/>
      <c r="BA299" s="210"/>
      <c r="BB299" s="210"/>
      <c r="BC299" s="210"/>
      <c r="BD299" s="210"/>
      <c r="BE299" s="210"/>
      <c r="BF299" s="210"/>
      <c r="BG299" s="210"/>
      <c r="BH299" s="210"/>
    </row>
    <row r="300" spans="1:60" outlineLevel="1" x14ac:dyDescent="0.2">
      <c r="A300" s="244">
        <v>126</v>
      </c>
      <c r="B300" s="245" t="s">
        <v>843</v>
      </c>
      <c r="C300" s="257" t="s">
        <v>844</v>
      </c>
      <c r="D300" s="246" t="s">
        <v>334</v>
      </c>
      <c r="E300" s="247">
        <v>126.005</v>
      </c>
      <c r="F300" s="248"/>
      <c r="G300" s="249">
        <f>ROUND(E300*F300,2)</f>
        <v>0</v>
      </c>
      <c r="H300" s="232"/>
      <c r="I300" s="231">
        <f>ROUND(E300*H300,2)</f>
        <v>0</v>
      </c>
      <c r="J300" s="232"/>
      <c r="K300" s="231">
        <f>ROUND(E300*J300,2)</f>
        <v>0</v>
      </c>
      <c r="L300" s="231">
        <v>21</v>
      </c>
      <c r="M300" s="231">
        <f>G300*(1+L300/100)</f>
        <v>0</v>
      </c>
      <c r="N300" s="230">
        <v>5.0000000000000001E-4</v>
      </c>
      <c r="O300" s="230">
        <f>ROUND(E300*N300,2)</f>
        <v>0.06</v>
      </c>
      <c r="P300" s="230">
        <v>0</v>
      </c>
      <c r="Q300" s="230">
        <f>ROUND(E300*P300,2)</f>
        <v>0</v>
      </c>
      <c r="R300" s="231" t="s">
        <v>546</v>
      </c>
      <c r="S300" s="231" t="s">
        <v>259</v>
      </c>
      <c r="T300" s="231" t="s">
        <v>260</v>
      </c>
      <c r="U300" s="231">
        <v>0</v>
      </c>
      <c r="V300" s="231">
        <f>ROUND(E300*U300,2)</f>
        <v>0</v>
      </c>
      <c r="W300" s="231"/>
      <c r="X300" s="231" t="s">
        <v>547</v>
      </c>
      <c r="Y300" s="231" t="s">
        <v>262</v>
      </c>
      <c r="Z300" s="210"/>
      <c r="AA300" s="210"/>
      <c r="AB300" s="210"/>
      <c r="AC300" s="210"/>
      <c r="AD300" s="210"/>
      <c r="AE300" s="210"/>
      <c r="AF300" s="210"/>
      <c r="AG300" s="210" t="s">
        <v>548</v>
      </c>
      <c r="AH300" s="210"/>
      <c r="AI300" s="210"/>
      <c r="AJ300" s="210"/>
      <c r="AK300" s="210"/>
      <c r="AL300" s="210"/>
      <c r="AM300" s="210"/>
      <c r="AN300" s="210"/>
      <c r="AO300" s="210"/>
      <c r="AP300" s="210"/>
      <c r="AQ300" s="210"/>
      <c r="AR300" s="210"/>
      <c r="AS300" s="210"/>
      <c r="AT300" s="210"/>
      <c r="AU300" s="210"/>
      <c r="AV300" s="210"/>
      <c r="AW300" s="210"/>
      <c r="AX300" s="210"/>
      <c r="AY300" s="210"/>
      <c r="AZ300" s="210"/>
      <c r="BA300" s="210"/>
      <c r="BB300" s="210"/>
      <c r="BC300" s="210"/>
      <c r="BD300" s="210"/>
      <c r="BE300" s="210"/>
      <c r="BF300" s="210"/>
      <c r="BG300" s="210"/>
      <c r="BH300" s="210"/>
    </row>
    <row r="301" spans="1:60" outlineLevel="2" x14ac:dyDescent="0.2">
      <c r="A301" s="227"/>
      <c r="B301" s="228"/>
      <c r="C301" s="258" t="s">
        <v>845</v>
      </c>
      <c r="D301" s="233"/>
      <c r="E301" s="234">
        <v>126.005</v>
      </c>
      <c r="F301" s="231"/>
      <c r="G301" s="231"/>
      <c r="H301" s="231"/>
      <c r="I301" s="231"/>
      <c r="J301" s="231"/>
      <c r="K301" s="231"/>
      <c r="L301" s="231"/>
      <c r="M301" s="231"/>
      <c r="N301" s="230"/>
      <c r="O301" s="230"/>
      <c r="P301" s="230"/>
      <c r="Q301" s="230"/>
      <c r="R301" s="231"/>
      <c r="S301" s="231"/>
      <c r="T301" s="231"/>
      <c r="U301" s="231"/>
      <c r="V301" s="231"/>
      <c r="W301" s="231"/>
      <c r="X301" s="231"/>
      <c r="Y301" s="231"/>
      <c r="Z301" s="210"/>
      <c r="AA301" s="210"/>
      <c r="AB301" s="210"/>
      <c r="AC301" s="210"/>
      <c r="AD301" s="210"/>
      <c r="AE301" s="210"/>
      <c r="AF301" s="210"/>
      <c r="AG301" s="210" t="s">
        <v>265</v>
      </c>
      <c r="AH301" s="210">
        <v>0</v>
      </c>
      <c r="AI301" s="210"/>
      <c r="AJ301" s="210"/>
      <c r="AK301" s="210"/>
      <c r="AL301" s="210"/>
      <c r="AM301" s="210"/>
      <c r="AN301" s="210"/>
      <c r="AO301" s="210"/>
      <c r="AP301" s="210"/>
      <c r="AQ301" s="210"/>
      <c r="AR301" s="210"/>
      <c r="AS301" s="210"/>
      <c r="AT301" s="210"/>
      <c r="AU301" s="210"/>
      <c r="AV301" s="210"/>
      <c r="AW301" s="210"/>
      <c r="AX301" s="210"/>
      <c r="AY301" s="210"/>
      <c r="AZ301" s="210"/>
      <c r="BA301" s="210"/>
      <c r="BB301" s="210"/>
      <c r="BC301" s="210"/>
      <c r="BD301" s="210"/>
      <c r="BE301" s="210"/>
      <c r="BF301" s="210"/>
      <c r="BG301" s="210"/>
      <c r="BH301" s="210"/>
    </row>
    <row r="302" spans="1:60" ht="22.5" outlineLevel="1" x14ac:dyDescent="0.2">
      <c r="A302" s="250">
        <v>127</v>
      </c>
      <c r="B302" s="251" t="s">
        <v>846</v>
      </c>
      <c r="C302" s="259" t="s">
        <v>847</v>
      </c>
      <c r="D302" s="252" t="s">
        <v>303</v>
      </c>
      <c r="E302" s="253">
        <v>161.08000000000001</v>
      </c>
      <c r="F302" s="254"/>
      <c r="G302" s="255">
        <f>ROUND(E302*F302,2)</f>
        <v>0</v>
      </c>
      <c r="H302" s="232"/>
      <c r="I302" s="231">
        <f>ROUND(E302*H302,2)</f>
        <v>0</v>
      </c>
      <c r="J302" s="232"/>
      <c r="K302" s="231">
        <f>ROUND(E302*J302,2)</f>
        <v>0</v>
      </c>
      <c r="L302" s="231">
        <v>21</v>
      </c>
      <c r="M302" s="231">
        <f>G302*(1+L302/100)</f>
        <v>0</v>
      </c>
      <c r="N302" s="230">
        <v>3.8999999999999999E-4</v>
      </c>
      <c r="O302" s="230">
        <f>ROUND(E302*N302,2)</f>
        <v>0.06</v>
      </c>
      <c r="P302" s="230">
        <v>0</v>
      </c>
      <c r="Q302" s="230">
        <f>ROUND(E302*P302,2)</f>
        <v>0</v>
      </c>
      <c r="R302" s="231"/>
      <c r="S302" s="231" t="s">
        <v>259</v>
      </c>
      <c r="T302" s="231" t="s">
        <v>260</v>
      </c>
      <c r="U302" s="231">
        <v>0.45</v>
      </c>
      <c r="V302" s="231">
        <f>ROUND(E302*U302,2)</f>
        <v>72.489999999999995</v>
      </c>
      <c r="W302" s="231"/>
      <c r="X302" s="231" t="s">
        <v>261</v>
      </c>
      <c r="Y302" s="231" t="s">
        <v>262</v>
      </c>
      <c r="Z302" s="210"/>
      <c r="AA302" s="210"/>
      <c r="AB302" s="210"/>
      <c r="AC302" s="210"/>
      <c r="AD302" s="210"/>
      <c r="AE302" s="210"/>
      <c r="AF302" s="210"/>
      <c r="AG302" s="210" t="s">
        <v>263</v>
      </c>
      <c r="AH302" s="210"/>
      <c r="AI302" s="210"/>
      <c r="AJ302" s="210"/>
      <c r="AK302" s="210"/>
      <c r="AL302" s="210"/>
      <c r="AM302" s="210"/>
      <c r="AN302" s="210"/>
      <c r="AO302" s="210"/>
      <c r="AP302" s="210"/>
      <c r="AQ302" s="210"/>
      <c r="AR302" s="210"/>
      <c r="AS302" s="210"/>
      <c r="AT302" s="210"/>
      <c r="AU302" s="210"/>
      <c r="AV302" s="210"/>
      <c r="AW302" s="210"/>
      <c r="AX302" s="210"/>
      <c r="AY302" s="210"/>
      <c r="AZ302" s="210"/>
      <c r="BA302" s="210"/>
      <c r="BB302" s="210"/>
      <c r="BC302" s="210"/>
      <c r="BD302" s="210"/>
      <c r="BE302" s="210"/>
      <c r="BF302" s="210"/>
      <c r="BG302" s="210"/>
      <c r="BH302" s="210"/>
    </row>
    <row r="303" spans="1:60" outlineLevel="1" x14ac:dyDescent="0.2">
      <c r="A303" s="244">
        <v>128</v>
      </c>
      <c r="B303" s="245" t="s">
        <v>848</v>
      </c>
      <c r="C303" s="257" t="s">
        <v>849</v>
      </c>
      <c r="D303" s="246" t="s">
        <v>303</v>
      </c>
      <c r="E303" s="247">
        <v>177.18799999999999</v>
      </c>
      <c r="F303" s="248"/>
      <c r="G303" s="249">
        <f>ROUND(E303*F303,2)</f>
        <v>0</v>
      </c>
      <c r="H303" s="232"/>
      <c r="I303" s="231">
        <f>ROUND(E303*H303,2)</f>
        <v>0</v>
      </c>
      <c r="J303" s="232"/>
      <c r="K303" s="231">
        <f>ROUND(E303*J303,2)</f>
        <v>0</v>
      </c>
      <c r="L303" s="231">
        <v>21</v>
      </c>
      <c r="M303" s="231">
        <f>G303*(1+L303/100)</f>
        <v>0</v>
      </c>
      <c r="N303" s="230">
        <v>2.7799999999999999E-3</v>
      </c>
      <c r="O303" s="230">
        <f>ROUND(E303*N303,2)</f>
        <v>0.49</v>
      </c>
      <c r="P303" s="230">
        <v>0</v>
      </c>
      <c r="Q303" s="230">
        <f>ROUND(E303*P303,2)</f>
        <v>0</v>
      </c>
      <c r="R303" s="231"/>
      <c r="S303" s="231" t="s">
        <v>324</v>
      </c>
      <c r="T303" s="231" t="s">
        <v>850</v>
      </c>
      <c r="U303" s="231">
        <v>0</v>
      </c>
      <c r="V303" s="231">
        <f>ROUND(E303*U303,2)</f>
        <v>0</v>
      </c>
      <c r="W303" s="231"/>
      <c r="X303" s="231" t="s">
        <v>547</v>
      </c>
      <c r="Y303" s="231" t="s">
        <v>262</v>
      </c>
      <c r="Z303" s="210"/>
      <c r="AA303" s="210"/>
      <c r="AB303" s="210"/>
      <c r="AC303" s="210"/>
      <c r="AD303" s="210"/>
      <c r="AE303" s="210"/>
      <c r="AF303" s="210"/>
      <c r="AG303" s="210" t="s">
        <v>548</v>
      </c>
      <c r="AH303" s="210"/>
      <c r="AI303" s="210"/>
      <c r="AJ303" s="210"/>
      <c r="AK303" s="210"/>
      <c r="AL303" s="210"/>
      <c r="AM303" s="210"/>
      <c r="AN303" s="210"/>
      <c r="AO303" s="210"/>
      <c r="AP303" s="210"/>
      <c r="AQ303" s="210"/>
      <c r="AR303" s="210"/>
      <c r="AS303" s="210"/>
      <c r="AT303" s="210"/>
      <c r="AU303" s="210"/>
      <c r="AV303" s="210"/>
      <c r="AW303" s="210"/>
      <c r="AX303" s="210"/>
      <c r="AY303" s="210"/>
      <c r="AZ303" s="210"/>
      <c r="BA303" s="210"/>
      <c r="BB303" s="210"/>
      <c r="BC303" s="210"/>
      <c r="BD303" s="210"/>
      <c r="BE303" s="210"/>
      <c r="BF303" s="210"/>
      <c r="BG303" s="210"/>
      <c r="BH303" s="210"/>
    </row>
    <row r="304" spans="1:60" outlineLevel="2" x14ac:dyDescent="0.2">
      <c r="A304" s="227"/>
      <c r="B304" s="228"/>
      <c r="C304" s="258" t="s">
        <v>851</v>
      </c>
      <c r="D304" s="233"/>
      <c r="E304" s="234">
        <v>177.18799999999999</v>
      </c>
      <c r="F304" s="231"/>
      <c r="G304" s="231"/>
      <c r="H304" s="231"/>
      <c r="I304" s="231"/>
      <c r="J304" s="231"/>
      <c r="K304" s="231"/>
      <c r="L304" s="231"/>
      <c r="M304" s="231"/>
      <c r="N304" s="230"/>
      <c r="O304" s="230"/>
      <c r="P304" s="230"/>
      <c r="Q304" s="230"/>
      <c r="R304" s="231"/>
      <c r="S304" s="231"/>
      <c r="T304" s="231"/>
      <c r="U304" s="231"/>
      <c r="V304" s="231"/>
      <c r="W304" s="231"/>
      <c r="X304" s="231"/>
      <c r="Y304" s="231"/>
      <c r="Z304" s="210"/>
      <c r="AA304" s="210"/>
      <c r="AB304" s="210"/>
      <c r="AC304" s="210"/>
      <c r="AD304" s="210"/>
      <c r="AE304" s="210"/>
      <c r="AF304" s="210"/>
      <c r="AG304" s="210" t="s">
        <v>265</v>
      </c>
      <c r="AH304" s="210">
        <v>0</v>
      </c>
      <c r="AI304" s="210"/>
      <c r="AJ304" s="210"/>
      <c r="AK304" s="210"/>
      <c r="AL304" s="210"/>
      <c r="AM304" s="210"/>
      <c r="AN304" s="210"/>
      <c r="AO304" s="210"/>
      <c r="AP304" s="210"/>
      <c r="AQ304" s="210"/>
      <c r="AR304" s="210"/>
      <c r="AS304" s="210"/>
      <c r="AT304" s="210"/>
      <c r="AU304" s="210"/>
      <c r="AV304" s="210"/>
      <c r="AW304" s="210"/>
      <c r="AX304" s="210"/>
      <c r="AY304" s="210"/>
      <c r="AZ304" s="210"/>
      <c r="BA304" s="210"/>
      <c r="BB304" s="210"/>
      <c r="BC304" s="210"/>
      <c r="BD304" s="210"/>
      <c r="BE304" s="210"/>
      <c r="BF304" s="210"/>
      <c r="BG304" s="210"/>
      <c r="BH304" s="210"/>
    </row>
    <row r="305" spans="1:60" ht="22.5" outlineLevel="1" x14ac:dyDescent="0.2">
      <c r="A305" s="244">
        <v>129</v>
      </c>
      <c r="B305" s="245" t="s">
        <v>852</v>
      </c>
      <c r="C305" s="257" t="s">
        <v>853</v>
      </c>
      <c r="D305" s="246" t="s">
        <v>303</v>
      </c>
      <c r="E305" s="247">
        <v>4.96</v>
      </c>
      <c r="F305" s="248"/>
      <c r="G305" s="249">
        <f>ROUND(E305*F305,2)</f>
        <v>0</v>
      </c>
      <c r="H305" s="232"/>
      <c r="I305" s="231">
        <f>ROUND(E305*H305,2)</f>
        <v>0</v>
      </c>
      <c r="J305" s="232"/>
      <c r="K305" s="231">
        <f>ROUND(E305*J305,2)</f>
        <v>0</v>
      </c>
      <c r="L305" s="231">
        <v>21</v>
      </c>
      <c r="M305" s="231">
        <f>G305*(1+L305/100)</f>
        <v>0</v>
      </c>
      <c r="N305" s="230">
        <v>2.0999999999999999E-3</v>
      </c>
      <c r="O305" s="230">
        <f>ROUND(E305*N305,2)</f>
        <v>0.01</v>
      </c>
      <c r="P305" s="230">
        <v>0</v>
      </c>
      <c r="Q305" s="230">
        <f>ROUND(E305*P305,2)</f>
        <v>0</v>
      </c>
      <c r="R305" s="231"/>
      <c r="S305" s="231" t="s">
        <v>259</v>
      </c>
      <c r="T305" s="231" t="s">
        <v>260</v>
      </c>
      <c r="U305" s="231">
        <v>0.21665999999999999</v>
      </c>
      <c r="V305" s="231">
        <f>ROUND(E305*U305,2)</f>
        <v>1.07</v>
      </c>
      <c r="W305" s="231"/>
      <c r="X305" s="231" t="s">
        <v>261</v>
      </c>
      <c r="Y305" s="231" t="s">
        <v>262</v>
      </c>
      <c r="Z305" s="210"/>
      <c r="AA305" s="210"/>
      <c r="AB305" s="210"/>
      <c r="AC305" s="210"/>
      <c r="AD305" s="210"/>
      <c r="AE305" s="210"/>
      <c r="AF305" s="210"/>
      <c r="AG305" s="210" t="s">
        <v>263</v>
      </c>
      <c r="AH305" s="210"/>
      <c r="AI305" s="210"/>
      <c r="AJ305" s="210"/>
      <c r="AK305" s="210"/>
      <c r="AL305" s="210"/>
      <c r="AM305" s="210"/>
      <c r="AN305" s="210"/>
      <c r="AO305" s="210"/>
      <c r="AP305" s="210"/>
      <c r="AQ305" s="210"/>
      <c r="AR305" s="210"/>
      <c r="AS305" s="210"/>
      <c r="AT305" s="210"/>
      <c r="AU305" s="210"/>
      <c r="AV305" s="210"/>
      <c r="AW305" s="210"/>
      <c r="AX305" s="210"/>
      <c r="AY305" s="210"/>
      <c r="AZ305" s="210"/>
      <c r="BA305" s="210"/>
      <c r="BB305" s="210"/>
      <c r="BC305" s="210"/>
      <c r="BD305" s="210"/>
      <c r="BE305" s="210"/>
      <c r="BF305" s="210"/>
      <c r="BG305" s="210"/>
      <c r="BH305" s="210"/>
    </row>
    <row r="306" spans="1:60" outlineLevel="2" x14ac:dyDescent="0.2">
      <c r="A306" s="227"/>
      <c r="B306" s="228"/>
      <c r="C306" s="258" t="s">
        <v>650</v>
      </c>
      <c r="D306" s="233"/>
      <c r="E306" s="234">
        <v>4.96</v>
      </c>
      <c r="F306" s="231"/>
      <c r="G306" s="231"/>
      <c r="H306" s="231"/>
      <c r="I306" s="231"/>
      <c r="J306" s="231"/>
      <c r="K306" s="231"/>
      <c r="L306" s="231"/>
      <c r="M306" s="231"/>
      <c r="N306" s="230"/>
      <c r="O306" s="230"/>
      <c r="P306" s="230"/>
      <c r="Q306" s="230"/>
      <c r="R306" s="231"/>
      <c r="S306" s="231"/>
      <c r="T306" s="231"/>
      <c r="U306" s="231"/>
      <c r="V306" s="231"/>
      <c r="W306" s="231"/>
      <c r="X306" s="231"/>
      <c r="Y306" s="231"/>
      <c r="Z306" s="210"/>
      <c r="AA306" s="210"/>
      <c r="AB306" s="210"/>
      <c r="AC306" s="210"/>
      <c r="AD306" s="210"/>
      <c r="AE306" s="210"/>
      <c r="AF306" s="210"/>
      <c r="AG306" s="210" t="s">
        <v>265</v>
      </c>
      <c r="AH306" s="210">
        <v>0</v>
      </c>
      <c r="AI306" s="210"/>
      <c r="AJ306" s="210"/>
      <c r="AK306" s="210"/>
      <c r="AL306" s="210"/>
      <c r="AM306" s="210"/>
      <c r="AN306" s="210"/>
      <c r="AO306" s="210"/>
      <c r="AP306" s="210"/>
      <c r="AQ306" s="210"/>
      <c r="AR306" s="210"/>
      <c r="AS306" s="210"/>
      <c r="AT306" s="210"/>
      <c r="AU306" s="210"/>
      <c r="AV306" s="210"/>
      <c r="AW306" s="210"/>
      <c r="AX306" s="210"/>
      <c r="AY306" s="210"/>
      <c r="AZ306" s="210"/>
      <c r="BA306" s="210"/>
      <c r="BB306" s="210"/>
      <c r="BC306" s="210"/>
      <c r="BD306" s="210"/>
      <c r="BE306" s="210"/>
      <c r="BF306" s="210"/>
      <c r="BG306" s="210"/>
      <c r="BH306" s="210"/>
    </row>
    <row r="307" spans="1:60" outlineLevel="1" x14ac:dyDescent="0.2">
      <c r="A307" s="250">
        <v>130</v>
      </c>
      <c r="B307" s="251" t="s">
        <v>854</v>
      </c>
      <c r="C307" s="259" t="s">
        <v>855</v>
      </c>
      <c r="D307" s="252" t="s">
        <v>311</v>
      </c>
      <c r="E307" s="253">
        <v>1.6168800000000001</v>
      </c>
      <c r="F307" s="254"/>
      <c r="G307" s="255">
        <f>ROUND(E307*F307,2)</f>
        <v>0</v>
      </c>
      <c r="H307" s="232"/>
      <c r="I307" s="231">
        <f>ROUND(E307*H307,2)</f>
        <v>0</v>
      </c>
      <c r="J307" s="232"/>
      <c r="K307" s="231">
        <f>ROUND(E307*J307,2)</f>
        <v>0</v>
      </c>
      <c r="L307" s="231">
        <v>21</v>
      </c>
      <c r="M307" s="231">
        <f>G307*(1+L307/100)</f>
        <v>0</v>
      </c>
      <c r="N307" s="230">
        <v>0</v>
      </c>
      <c r="O307" s="230">
        <f>ROUND(E307*N307,2)</f>
        <v>0</v>
      </c>
      <c r="P307" s="230">
        <v>0</v>
      </c>
      <c r="Q307" s="230">
        <f>ROUND(E307*P307,2)</f>
        <v>0</v>
      </c>
      <c r="R307" s="231"/>
      <c r="S307" s="231" t="s">
        <v>259</v>
      </c>
      <c r="T307" s="231" t="s">
        <v>260</v>
      </c>
      <c r="U307" s="231">
        <v>1.1020000000000001</v>
      </c>
      <c r="V307" s="231">
        <f>ROUND(E307*U307,2)</f>
        <v>1.78</v>
      </c>
      <c r="W307" s="231"/>
      <c r="X307" s="231" t="s">
        <v>686</v>
      </c>
      <c r="Y307" s="231" t="s">
        <v>262</v>
      </c>
      <c r="Z307" s="210"/>
      <c r="AA307" s="210"/>
      <c r="AB307" s="210"/>
      <c r="AC307" s="210"/>
      <c r="AD307" s="210"/>
      <c r="AE307" s="210"/>
      <c r="AF307" s="210"/>
      <c r="AG307" s="210" t="s">
        <v>687</v>
      </c>
      <c r="AH307" s="210"/>
      <c r="AI307" s="210"/>
      <c r="AJ307" s="210"/>
      <c r="AK307" s="210"/>
      <c r="AL307" s="210"/>
      <c r="AM307" s="210"/>
      <c r="AN307" s="210"/>
      <c r="AO307" s="210"/>
      <c r="AP307" s="210"/>
      <c r="AQ307" s="210"/>
      <c r="AR307" s="210"/>
      <c r="AS307" s="210"/>
      <c r="AT307" s="210"/>
      <c r="AU307" s="210"/>
      <c r="AV307" s="210"/>
      <c r="AW307" s="210"/>
      <c r="AX307" s="210"/>
      <c r="AY307" s="210"/>
      <c r="AZ307" s="210"/>
      <c r="BA307" s="210"/>
      <c r="BB307" s="210"/>
      <c r="BC307" s="210"/>
      <c r="BD307" s="210"/>
      <c r="BE307" s="210"/>
      <c r="BF307" s="210"/>
      <c r="BG307" s="210"/>
      <c r="BH307" s="210"/>
    </row>
    <row r="308" spans="1:60" x14ac:dyDescent="0.2">
      <c r="A308" s="237" t="s">
        <v>254</v>
      </c>
      <c r="B308" s="238" t="s">
        <v>213</v>
      </c>
      <c r="C308" s="256" t="s">
        <v>214</v>
      </c>
      <c r="D308" s="239"/>
      <c r="E308" s="240"/>
      <c r="F308" s="241"/>
      <c r="G308" s="242">
        <f>SUMIF(AG309:AG326,"&lt;&gt;NOR",G309:G326)</f>
        <v>0</v>
      </c>
      <c r="H308" s="236"/>
      <c r="I308" s="236">
        <f>SUM(I309:I326)</f>
        <v>0</v>
      </c>
      <c r="J308" s="236"/>
      <c r="K308" s="236">
        <f>SUM(K309:K326)</f>
        <v>0</v>
      </c>
      <c r="L308" s="236"/>
      <c r="M308" s="236">
        <f>SUM(M309:M326)</f>
        <v>0</v>
      </c>
      <c r="N308" s="235"/>
      <c r="O308" s="235">
        <f>SUM(O309:O326)</f>
        <v>3.2</v>
      </c>
      <c r="P308" s="235"/>
      <c r="Q308" s="235">
        <f>SUM(Q309:Q326)</f>
        <v>0</v>
      </c>
      <c r="R308" s="236"/>
      <c r="S308" s="236"/>
      <c r="T308" s="236"/>
      <c r="U308" s="236"/>
      <c r="V308" s="236">
        <f>SUM(V309:V326)</f>
        <v>168.17999999999998</v>
      </c>
      <c r="W308" s="236"/>
      <c r="X308" s="236"/>
      <c r="Y308" s="236"/>
      <c r="AG308" t="s">
        <v>255</v>
      </c>
    </row>
    <row r="309" spans="1:60" outlineLevel="1" x14ac:dyDescent="0.2">
      <c r="A309" s="244">
        <v>131</v>
      </c>
      <c r="B309" s="245" t="s">
        <v>856</v>
      </c>
      <c r="C309" s="257" t="s">
        <v>857</v>
      </c>
      <c r="D309" s="246" t="s">
        <v>303</v>
      </c>
      <c r="E309" s="247">
        <v>118.7025</v>
      </c>
      <c r="F309" s="248"/>
      <c r="G309" s="249">
        <f>ROUND(E309*F309,2)</f>
        <v>0</v>
      </c>
      <c r="H309" s="232"/>
      <c r="I309" s="231">
        <f>ROUND(E309*H309,2)</f>
        <v>0</v>
      </c>
      <c r="J309" s="232"/>
      <c r="K309" s="231">
        <f>ROUND(E309*J309,2)</f>
        <v>0</v>
      </c>
      <c r="L309" s="231">
        <v>21</v>
      </c>
      <c r="M309" s="231">
        <f>G309*(1+L309/100)</f>
        <v>0</v>
      </c>
      <c r="N309" s="230">
        <v>2.1000000000000001E-4</v>
      </c>
      <c r="O309" s="230">
        <f>ROUND(E309*N309,2)</f>
        <v>0.02</v>
      </c>
      <c r="P309" s="230">
        <v>0</v>
      </c>
      <c r="Q309" s="230">
        <f>ROUND(E309*P309,2)</f>
        <v>0</v>
      </c>
      <c r="R309" s="231"/>
      <c r="S309" s="231" t="s">
        <v>259</v>
      </c>
      <c r="T309" s="231" t="s">
        <v>260</v>
      </c>
      <c r="U309" s="231">
        <v>0.05</v>
      </c>
      <c r="V309" s="231">
        <f>ROUND(E309*U309,2)</f>
        <v>5.94</v>
      </c>
      <c r="W309" s="231"/>
      <c r="X309" s="231" t="s">
        <v>261</v>
      </c>
      <c r="Y309" s="231" t="s">
        <v>262</v>
      </c>
      <c r="Z309" s="210"/>
      <c r="AA309" s="210"/>
      <c r="AB309" s="210"/>
      <c r="AC309" s="210"/>
      <c r="AD309" s="210"/>
      <c r="AE309" s="210"/>
      <c r="AF309" s="210"/>
      <c r="AG309" s="210" t="s">
        <v>263</v>
      </c>
      <c r="AH309" s="210"/>
      <c r="AI309" s="210"/>
      <c r="AJ309" s="210"/>
      <c r="AK309" s="210"/>
      <c r="AL309" s="210"/>
      <c r="AM309" s="210"/>
      <c r="AN309" s="210"/>
      <c r="AO309" s="210"/>
      <c r="AP309" s="210"/>
      <c r="AQ309" s="210"/>
      <c r="AR309" s="210"/>
      <c r="AS309" s="210"/>
      <c r="AT309" s="210"/>
      <c r="AU309" s="210"/>
      <c r="AV309" s="210"/>
      <c r="AW309" s="210"/>
      <c r="AX309" s="210"/>
      <c r="AY309" s="210"/>
      <c r="AZ309" s="210"/>
      <c r="BA309" s="210"/>
      <c r="BB309" s="210"/>
      <c r="BC309" s="210"/>
      <c r="BD309" s="210"/>
      <c r="BE309" s="210"/>
      <c r="BF309" s="210"/>
      <c r="BG309" s="210"/>
      <c r="BH309" s="210"/>
    </row>
    <row r="310" spans="1:60" outlineLevel="2" x14ac:dyDescent="0.2">
      <c r="A310" s="227"/>
      <c r="B310" s="228"/>
      <c r="C310" s="258" t="s">
        <v>858</v>
      </c>
      <c r="D310" s="233"/>
      <c r="E310" s="234">
        <v>113.43</v>
      </c>
      <c r="F310" s="231"/>
      <c r="G310" s="231"/>
      <c r="H310" s="231"/>
      <c r="I310" s="231"/>
      <c r="J310" s="231"/>
      <c r="K310" s="231"/>
      <c r="L310" s="231"/>
      <c r="M310" s="231"/>
      <c r="N310" s="230"/>
      <c r="O310" s="230"/>
      <c r="P310" s="230"/>
      <c r="Q310" s="230"/>
      <c r="R310" s="231"/>
      <c r="S310" s="231"/>
      <c r="T310" s="231"/>
      <c r="U310" s="231"/>
      <c r="V310" s="231"/>
      <c r="W310" s="231"/>
      <c r="X310" s="231"/>
      <c r="Y310" s="231"/>
      <c r="Z310" s="210"/>
      <c r="AA310" s="210"/>
      <c r="AB310" s="210"/>
      <c r="AC310" s="210"/>
      <c r="AD310" s="210"/>
      <c r="AE310" s="210"/>
      <c r="AF310" s="210"/>
      <c r="AG310" s="210" t="s">
        <v>265</v>
      </c>
      <c r="AH310" s="210">
        <v>0</v>
      </c>
      <c r="AI310" s="210"/>
      <c r="AJ310" s="210"/>
      <c r="AK310" s="210"/>
      <c r="AL310" s="210"/>
      <c r="AM310" s="210"/>
      <c r="AN310" s="210"/>
      <c r="AO310" s="210"/>
      <c r="AP310" s="210"/>
      <c r="AQ310" s="210"/>
      <c r="AR310" s="210"/>
      <c r="AS310" s="210"/>
      <c r="AT310" s="210"/>
      <c r="AU310" s="210"/>
      <c r="AV310" s="210"/>
      <c r="AW310" s="210"/>
      <c r="AX310" s="210"/>
      <c r="AY310" s="210"/>
      <c r="AZ310" s="210"/>
      <c r="BA310" s="210"/>
      <c r="BB310" s="210"/>
      <c r="BC310" s="210"/>
      <c r="BD310" s="210"/>
      <c r="BE310" s="210"/>
      <c r="BF310" s="210"/>
      <c r="BG310" s="210"/>
      <c r="BH310" s="210"/>
    </row>
    <row r="311" spans="1:60" ht="33.75" outlineLevel="3" x14ac:dyDescent="0.2">
      <c r="A311" s="227"/>
      <c r="B311" s="228"/>
      <c r="C311" s="258" t="s">
        <v>859</v>
      </c>
      <c r="D311" s="233"/>
      <c r="E311" s="234">
        <v>21.862500000000001</v>
      </c>
      <c r="F311" s="231"/>
      <c r="G311" s="231"/>
      <c r="H311" s="231"/>
      <c r="I311" s="231"/>
      <c r="J311" s="231"/>
      <c r="K311" s="231"/>
      <c r="L311" s="231"/>
      <c r="M311" s="231"/>
      <c r="N311" s="230"/>
      <c r="O311" s="230"/>
      <c r="P311" s="230"/>
      <c r="Q311" s="230"/>
      <c r="R311" s="231"/>
      <c r="S311" s="231"/>
      <c r="T311" s="231"/>
      <c r="U311" s="231"/>
      <c r="V311" s="231"/>
      <c r="W311" s="231"/>
      <c r="X311" s="231"/>
      <c r="Y311" s="231"/>
      <c r="Z311" s="210"/>
      <c r="AA311" s="210"/>
      <c r="AB311" s="210"/>
      <c r="AC311" s="210"/>
      <c r="AD311" s="210"/>
      <c r="AE311" s="210"/>
      <c r="AF311" s="210"/>
      <c r="AG311" s="210" t="s">
        <v>265</v>
      </c>
      <c r="AH311" s="210">
        <v>0</v>
      </c>
      <c r="AI311" s="210"/>
      <c r="AJ311" s="210"/>
      <c r="AK311" s="210"/>
      <c r="AL311" s="210"/>
      <c r="AM311" s="210"/>
      <c r="AN311" s="210"/>
      <c r="AO311" s="210"/>
      <c r="AP311" s="210"/>
      <c r="AQ311" s="210"/>
      <c r="AR311" s="210"/>
      <c r="AS311" s="210"/>
      <c r="AT311" s="210"/>
      <c r="AU311" s="210"/>
      <c r="AV311" s="210"/>
      <c r="AW311" s="210"/>
      <c r="AX311" s="210"/>
      <c r="AY311" s="210"/>
      <c r="AZ311" s="210"/>
      <c r="BA311" s="210"/>
      <c r="BB311" s="210"/>
      <c r="BC311" s="210"/>
      <c r="BD311" s="210"/>
      <c r="BE311" s="210"/>
      <c r="BF311" s="210"/>
      <c r="BG311" s="210"/>
      <c r="BH311" s="210"/>
    </row>
    <row r="312" spans="1:60" outlineLevel="3" x14ac:dyDescent="0.2">
      <c r="A312" s="227"/>
      <c r="B312" s="228"/>
      <c r="C312" s="258" t="s">
        <v>692</v>
      </c>
      <c r="D312" s="233"/>
      <c r="E312" s="234">
        <v>-16.59</v>
      </c>
      <c r="F312" s="231"/>
      <c r="G312" s="231"/>
      <c r="H312" s="231"/>
      <c r="I312" s="231"/>
      <c r="J312" s="231"/>
      <c r="K312" s="231"/>
      <c r="L312" s="231"/>
      <c r="M312" s="231"/>
      <c r="N312" s="230"/>
      <c r="O312" s="230"/>
      <c r="P312" s="230"/>
      <c r="Q312" s="230"/>
      <c r="R312" s="231"/>
      <c r="S312" s="231"/>
      <c r="T312" s="231"/>
      <c r="U312" s="231"/>
      <c r="V312" s="231"/>
      <c r="W312" s="231"/>
      <c r="X312" s="231"/>
      <c r="Y312" s="231"/>
      <c r="Z312" s="210"/>
      <c r="AA312" s="210"/>
      <c r="AB312" s="210"/>
      <c r="AC312" s="210"/>
      <c r="AD312" s="210"/>
      <c r="AE312" s="210"/>
      <c r="AF312" s="210"/>
      <c r="AG312" s="210" t="s">
        <v>265</v>
      </c>
      <c r="AH312" s="210">
        <v>0</v>
      </c>
      <c r="AI312" s="210"/>
      <c r="AJ312" s="210"/>
      <c r="AK312" s="210"/>
      <c r="AL312" s="210"/>
      <c r="AM312" s="210"/>
      <c r="AN312" s="210"/>
      <c r="AO312" s="210"/>
      <c r="AP312" s="210"/>
      <c r="AQ312" s="210"/>
      <c r="AR312" s="210"/>
      <c r="AS312" s="210"/>
      <c r="AT312" s="210"/>
      <c r="AU312" s="210"/>
      <c r="AV312" s="210"/>
      <c r="AW312" s="210"/>
      <c r="AX312" s="210"/>
      <c r="AY312" s="210"/>
      <c r="AZ312" s="210"/>
      <c r="BA312" s="210"/>
      <c r="BB312" s="210"/>
      <c r="BC312" s="210"/>
      <c r="BD312" s="210"/>
      <c r="BE312" s="210"/>
      <c r="BF312" s="210"/>
      <c r="BG312" s="210"/>
      <c r="BH312" s="210"/>
    </row>
    <row r="313" spans="1:60" outlineLevel="1" x14ac:dyDescent="0.2">
      <c r="A313" s="250">
        <v>132</v>
      </c>
      <c r="B313" s="251" t="s">
        <v>860</v>
      </c>
      <c r="C313" s="259" t="s">
        <v>861</v>
      </c>
      <c r="D313" s="252" t="s">
        <v>303</v>
      </c>
      <c r="E313" s="253">
        <v>118.7025</v>
      </c>
      <c r="F313" s="254"/>
      <c r="G313" s="255">
        <f>ROUND(E313*F313,2)</f>
        <v>0</v>
      </c>
      <c r="H313" s="232"/>
      <c r="I313" s="231">
        <f>ROUND(E313*H313,2)</f>
        <v>0</v>
      </c>
      <c r="J313" s="232"/>
      <c r="K313" s="231">
        <f>ROUND(E313*J313,2)</f>
        <v>0</v>
      </c>
      <c r="L313" s="231">
        <v>21</v>
      </c>
      <c r="M313" s="231">
        <f>G313*(1+L313/100)</f>
        <v>0</v>
      </c>
      <c r="N313" s="230">
        <v>5.3499999999999997E-3</v>
      </c>
      <c r="O313" s="230">
        <f>ROUND(E313*N313,2)</f>
        <v>0.64</v>
      </c>
      <c r="P313" s="230">
        <v>0</v>
      </c>
      <c r="Q313" s="230">
        <f>ROUND(E313*P313,2)</f>
        <v>0</v>
      </c>
      <c r="R313" s="231"/>
      <c r="S313" s="231" t="s">
        <v>259</v>
      </c>
      <c r="T313" s="231" t="s">
        <v>260</v>
      </c>
      <c r="U313" s="231">
        <v>1.288</v>
      </c>
      <c r="V313" s="231">
        <f>ROUND(E313*U313,2)</f>
        <v>152.88999999999999</v>
      </c>
      <c r="W313" s="231"/>
      <c r="X313" s="231" t="s">
        <v>261</v>
      </c>
      <c r="Y313" s="231" t="s">
        <v>262</v>
      </c>
      <c r="Z313" s="210"/>
      <c r="AA313" s="210"/>
      <c r="AB313" s="210"/>
      <c r="AC313" s="210"/>
      <c r="AD313" s="210"/>
      <c r="AE313" s="210"/>
      <c r="AF313" s="210"/>
      <c r="AG313" s="210" t="s">
        <v>263</v>
      </c>
      <c r="AH313" s="210"/>
      <c r="AI313" s="210"/>
      <c r="AJ313" s="210"/>
      <c r="AK313" s="210"/>
      <c r="AL313" s="210"/>
      <c r="AM313" s="210"/>
      <c r="AN313" s="210"/>
      <c r="AO313" s="210"/>
      <c r="AP313" s="210"/>
      <c r="AQ313" s="210"/>
      <c r="AR313" s="210"/>
      <c r="AS313" s="210"/>
      <c r="AT313" s="210"/>
      <c r="AU313" s="210"/>
      <c r="AV313" s="210"/>
      <c r="AW313" s="210"/>
      <c r="AX313" s="210"/>
      <c r="AY313" s="210"/>
      <c r="AZ313" s="210"/>
      <c r="BA313" s="210"/>
      <c r="BB313" s="210"/>
      <c r="BC313" s="210"/>
      <c r="BD313" s="210"/>
      <c r="BE313" s="210"/>
      <c r="BF313" s="210"/>
      <c r="BG313" s="210"/>
      <c r="BH313" s="210"/>
    </row>
    <row r="314" spans="1:60" outlineLevel="1" x14ac:dyDescent="0.2">
      <c r="A314" s="244">
        <v>133</v>
      </c>
      <c r="B314" s="245" t="s">
        <v>862</v>
      </c>
      <c r="C314" s="257" t="s">
        <v>863</v>
      </c>
      <c r="D314" s="246" t="s">
        <v>303</v>
      </c>
      <c r="E314" s="247">
        <v>130.57275000000001</v>
      </c>
      <c r="F314" s="248"/>
      <c r="G314" s="249">
        <f>ROUND(E314*F314,2)</f>
        <v>0</v>
      </c>
      <c r="H314" s="232"/>
      <c r="I314" s="231">
        <f>ROUND(E314*H314,2)</f>
        <v>0</v>
      </c>
      <c r="J314" s="232"/>
      <c r="K314" s="231">
        <f>ROUND(E314*J314,2)</f>
        <v>0</v>
      </c>
      <c r="L314" s="231">
        <v>21</v>
      </c>
      <c r="M314" s="231">
        <f>G314*(1+L314/100)</f>
        <v>0</v>
      </c>
      <c r="N314" s="230">
        <v>1.9429999999999999E-2</v>
      </c>
      <c r="O314" s="230">
        <f>ROUND(E314*N314,2)</f>
        <v>2.54</v>
      </c>
      <c r="P314" s="230">
        <v>0</v>
      </c>
      <c r="Q314" s="230">
        <f>ROUND(E314*P314,2)</f>
        <v>0</v>
      </c>
      <c r="R314" s="231" t="s">
        <v>546</v>
      </c>
      <c r="S314" s="231" t="s">
        <v>260</v>
      </c>
      <c r="T314" s="231" t="s">
        <v>260</v>
      </c>
      <c r="U314" s="231">
        <v>0</v>
      </c>
      <c r="V314" s="231">
        <f>ROUND(E314*U314,2)</f>
        <v>0</v>
      </c>
      <c r="W314" s="231"/>
      <c r="X314" s="231" t="s">
        <v>547</v>
      </c>
      <c r="Y314" s="231" t="s">
        <v>262</v>
      </c>
      <c r="Z314" s="210"/>
      <c r="AA314" s="210"/>
      <c r="AB314" s="210"/>
      <c r="AC314" s="210"/>
      <c r="AD314" s="210"/>
      <c r="AE314" s="210"/>
      <c r="AF314" s="210"/>
      <c r="AG314" s="210" t="s">
        <v>548</v>
      </c>
      <c r="AH314" s="210"/>
      <c r="AI314" s="210"/>
      <c r="AJ314" s="210"/>
      <c r="AK314" s="210"/>
      <c r="AL314" s="210"/>
      <c r="AM314" s="210"/>
      <c r="AN314" s="210"/>
      <c r="AO314" s="210"/>
      <c r="AP314" s="210"/>
      <c r="AQ314" s="210"/>
      <c r="AR314" s="210"/>
      <c r="AS314" s="210"/>
      <c r="AT314" s="210"/>
      <c r="AU314" s="210"/>
      <c r="AV314" s="210"/>
      <c r="AW314" s="210"/>
      <c r="AX314" s="210"/>
      <c r="AY314" s="210"/>
      <c r="AZ314" s="210"/>
      <c r="BA314" s="210"/>
      <c r="BB314" s="210"/>
      <c r="BC314" s="210"/>
      <c r="BD314" s="210"/>
      <c r="BE314" s="210"/>
      <c r="BF314" s="210"/>
      <c r="BG314" s="210"/>
      <c r="BH314" s="210"/>
    </row>
    <row r="315" spans="1:60" outlineLevel="2" x14ac:dyDescent="0.2">
      <c r="A315" s="227"/>
      <c r="B315" s="228"/>
      <c r="C315" s="258" t="s">
        <v>864</v>
      </c>
      <c r="D315" s="233"/>
      <c r="E315" s="234">
        <v>130.57275000000001</v>
      </c>
      <c r="F315" s="231"/>
      <c r="G315" s="231"/>
      <c r="H315" s="231"/>
      <c r="I315" s="231"/>
      <c r="J315" s="231"/>
      <c r="K315" s="231"/>
      <c r="L315" s="231"/>
      <c r="M315" s="231"/>
      <c r="N315" s="230"/>
      <c r="O315" s="230"/>
      <c r="P315" s="230"/>
      <c r="Q315" s="230"/>
      <c r="R315" s="231"/>
      <c r="S315" s="231"/>
      <c r="T315" s="231"/>
      <c r="U315" s="231"/>
      <c r="V315" s="231"/>
      <c r="W315" s="231"/>
      <c r="X315" s="231"/>
      <c r="Y315" s="231"/>
      <c r="Z315" s="210"/>
      <c r="AA315" s="210"/>
      <c r="AB315" s="210"/>
      <c r="AC315" s="210"/>
      <c r="AD315" s="210"/>
      <c r="AE315" s="210"/>
      <c r="AF315" s="210"/>
      <c r="AG315" s="210" t="s">
        <v>265</v>
      </c>
      <c r="AH315" s="210">
        <v>0</v>
      </c>
      <c r="AI315" s="210"/>
      <c r="AJ315" s="210"/>
      <c r="AK315" s="210"/>
      <c r="AL315" s="210"/>
      <c r="AM315" s="210"/>
      <c r="AN315" s="210"/>
      <c r="AO315" s="210"/>
      <c r="AP315" s="210"/>
      <c r="AQ315" s="210"/>
      <c r="AR315" s="210"/>
      <c r="AS315" s="210"/>
      <c r="AT315" s="210"/>
      <c r="AU315" s="210"/>
      <c r="AV315" s="210"/>
      <c r="AW315" s="210"/>
      <c r="AX315" s="210"/>
      <c r="AY315" s="210"/>
      <c r="AZ315" s="210"/>
      <c r="BA315" s="210"/>
      <c r="BB315" s="210"/>
      <c r="BC315" s="210"/>
      <c r="BD315" s="210"/>
      <c r="BE315" s="210"/>
      <c r="BF315" s="210"/>
      <c r="BG315" s="210"/>
      <c r="BH315" s="210"/>
    </row>
    <row r="316" spans="1:60" ht="22.5" outlineLevel="1" x14ac:dyDescent="0.2">
      <c r="A316" s="244">
        <v>134</v>
      </c>
      <c r="B316" s="245" t="s">
        <v>865</v>
      </c>
      <c r="C316" s="257" t="s">
        <v>866</v>
      </c>
      <c r="D316" s="246" t="s">
        <v>334</v>
      </c>
      <c r="E316" s="247">
        <v>20.95</v>
      </c>
      <c r="F316" s="248"/>
      <c r="G316" s="249">
        <f>ROUND(E316*F316,2)</f>
        <v>0</v>
      </c>
      <c r="H316" s="232"/>
      <c r="I316" s="231">
        <f>ROUND(E316*H316,2)</f>
        <v>0</v>
      </c>
      <c r="J316" s="232"/>
      <c r="K316" s="231">
        <f>ROUND(E316*J316,2)</f>
        <v>0</v>
      </c>
      <c r="L316" s="231">
        <v>21</v>
      </c>
      <c r="M316" s="231">
        <f>G316*(1+L316/100)</f>
        <v>0</v>
      </c>
      <c r="N316" s="230">
        <v>1.8000000000000001E-4</v>
      </c>
      <c r="O316" s="230">
        <f>ROUND(E316*N316,2)</f>
        <v>0</v>
      </c>
      <c r="P316" s="230">
        <v>0</v>
      </c>
      <c r="Q316" s="230">
        <f>ROUND(E316*P316,2)</f>
        <v>0</v>
      </c>
      <c r="R316" s="231"/>
      <c r="S316" s="231" t="s">
        <v>259</v>
      </c>
      <c r="T316" s="231" t="s">
        <v>260</v>
      </c>
      <c r="U316" s="231">
        <v>0.12</v>
      </c>
      <c r="V316" s="231">
        <f>ROUND(E316*U316,2)</f>
        <v>2.5099999999999998</v>
      </c>
      <c r="W316" s="231"/>
      <c r="X316" s="231" t="s">
        <v>261</v>
      </c>
      <c r="Y316" s="231" t="s">
        <v>262</v>
      </c>
      <c r="Z316" s="210"/>
      <c r="AA316" s="210"/>
      <c r="AB316" s="210"/>
      <c r="AC316" s="210"/>
      <c r="AD316" s="210"/>
      <c r="AE316" s="210"/>
      <c r="AF316" s="210"/>
      <c r="AG316" s="210" t="s">
        <v>263</v>
      </c>
      <c r="AH316" s="210"/>
      <c r="AI316" s="210"/>
      <c r="AJ316" s="210"/>
      <c r="AK316" s="210"/>
      <c r="AL316" s="210"/>
      <c r="AM316" s="210"/>
      <c r="AN316" s="210"/>
      <c r="AO316" s="210"/>
      <c r="AP316" s="210"/>
      <c r="AQ316" s="210"/>
      <c r="AR316" s="210"/>
      <c r="AS316" s="210"/>
      <c r="AT316" s="210"/>
      <c r="AU316" s="210"/>
      <c r="AV316" s="210"/>
      <c r="AW316" s="210"/>
      <c r="AX316" s="210"/>
      <c r="AY316" s="210"/>
      <c r="AZ316" s="210"/>
      <c r="BA316" s="210"/>
      <c r="BB316" s="210"/>
      <c r="BC316" s="210"/>
      <c r="BD316" s="210"/>
      <c r="BE316" s="210"/>
      <c r="BF316" s="210"/>
      <c r="BG316" s="210"/>
      <c r="BH316" s="210"/>
    </row>
    <row r="317" spans="1:60" outlineLevel="2" x14ac:dyDescent="0.2">
      <c r="A317" s="227"/>
      <c r="B317" s="228"/>
      <c r="C317" s="258" t="s">
        <v>867</v>
      </c>
      <c r="D317" s="233"/>
      <c r="E317" s="234">
        <v>12.6</v>
      </c>
      <c r="F317" s="231"/>
      <c r="G317" s="231"/>
      <c r="H317" s="231"/>
      <c r="I317" s="231"/>
      <c r="J317" s="231"/>
      <c r="K317" s="231"/>
      <c r="L317" s="231"/>
      <c r="M317" s="231"/>
      <c r="N317" s="230"/>
      <c r="O317" s="230"/>
      <c r="P317" s="230"/>
      <c r="Q317" s="230"/>
      <c r="R317" s="231"/>
      <c r="S317" s="231"/>
      <c r="T317" s="231"/>
      <c r="U317" s="231"/>
      <c r="V317" s="231"/>
      <c r="W317" s="231"/>
      <c r="X317" s="231"/>
      <c r="Y317" s="231"/>
      <c r="Z317" s="210"/>
      <c r="AA317" s="210"/>
      <c r="AB317" s="210"/>
      <c r="AC317" s="210"/>
      <c r="AD317" s="210"/>
      <c r="AE317" s="210"/>
      <c r="AF317" s="210"/>
      <c r="AG317" s="210" t="s">
        <v>265</v>
      </c>
      <c r="AH317" s="210">
        <v>0</v>
      </c>
      <c r="AI317" s="210"/>
      <c r="AJ317" s="210"/>
      <c r="AK317" s="210"/>
      <c r="AL317" s="210"/>
      <c r="AM317" s="210"/>
      <c r="AN317" s="210"/>
      <c r="AO317" s="210"/>
      <c r="AP317" s="210"/>
      <c r="AQ317" s="210"/>
      <c r="AR317" s="210"/>
      <c r="AS317" s="210"/>
      <c r="AT317" s="210"/>
      <c r="AU317" s="210"/>
      <c r="AV317" s="210"/>
      <c r="AW317" s="210"/>
      <c r="AX317" s="210"/>
      <c r="AY317" s="210"/>
      <c r="AZ317" s="210"/>
      <c r="BA317" s="210"/>
      <c r="BB317" s="210"/>
      <c r="BC317" s="210"/>
      <c r="BD317" s="210"/>
      <c r="BE317" s="210"/>
      <c r="BF317" s="210"/>
      <c r="BG317" s="210"/>
      <c r="BH317" s="210"/>
    </row>
    <row r="318" spans="1:60" outlineLevel="3" x14ac:dyDescent="0.2">
      <c r="A318" s="227"/>
      <c r="B318" s="228"/>
      <c r="C318" s="258" t="s">
        <v>868</v>
      </c>
      <c r="D318" s="233"/>
      <c r="E318" s="234">
        <v>1.2</v>
      </c>
      <c r="F318" s="231"/>
      <c r="G318" s="231"/>
      <c r="H318" s="231"/>
      <c r="I318" s="231"/>
      <c r="J318" s="231"/>
      <c r="K318" s="231"/>
      <c r="L318" s="231"/>
      <c r="M318" s="231"/>
      <c r="N318" s="230"/>
      <c r="O318" s="230"/>
      <c r="P318" s="230"/>
      <c r="Q318" s="230"/>
      <c r="R318" s="231"/>
      <c r="S318" s="231"/>
      <c r="T318" s="231"/>
      <c r="U318" s="231"/>
      <c r="V318" s="231"/>
      <c r="W318" s="231"/>
      <c r="X318" s="231"/>
      <c r="Y318" s="231"/>
      <c r="Z318" s="210"/>
      <c r="AA318" s="210"/>
      <c r="AB318" s="210"/>
      <c r="AC318" s="210"/>
      <c r="AD318" s="210"/>
      <c r="AE318" s="210"/>
      <c r="AF318" s="210"/>
      <c r="AG318" s="210" t="s">
        <v>265</v>
      </c>
      <c r="AH318" s="210">
        <v>0</v>
      </c>
      <c r="AI318" s="210"/>
      <c r="AJ318" s="210"/>
      <c r="AK318" s="210"/>
      <c r="AL318" s="210"/>
      <c r="AM318" s="210"/>
      <c r="AN318" s="210"/>
      <c r="AO318" s="210"/>
      <c r="AP318" s="210"/>
      <c r="AQ318" s="210"/>
      <c r="AR318" s="210"/>
      <c r="AS318" s="210"/>
      <c r="AT318" s="210"/>
      <c r="AU318" s="210"/>
      <c r="AV318" s="210"/>
      <c r="AW318" s="210"/>
      <c r="AX318" s="210"/>
      <c r="AY318" s="210"/>
      <c r="AZ318" s="210"/>
      <c r="BA318" s="210"/>
      <c r="BB318" s="210"/>
      <c r="BC318" s="210"/>
      <c r="BD318" s="210"/>
      <c r="BE318" s="210"/>
      <c r="BF318" s="210"/>
      <c r="BG318" s="210"/>
      <c r="BH318" s="210"/>
    </row>
    <row r="319" spans="1:60" outlineLevel="3" x14ac:dyDescent="0.2">
      <c r="A319" s="227"/>
      <c r="B319" s="228"/>
      <c r="C319" s="258" t="s">
        <v>869</v>
      </c>
      <c r="D319" s="233"/>
      <c r="E319" s="234">
        <v>7.15</v>
      </c>
      <c r="F319" s="231"/>
      <c r="G319" s="231"/>
      <c r="H319" s="231"/>
      <c r="I319" s="231"/>
      <c r="J319" s="231"/>
      <c r="K319" s="231"/>
      <c r="L319" s="231"/>
      <c r="M319" s="231"/>
      <c r="N319" s="230"/>
      <c r="O319" s="230"/>
      <c r="P319" s="230"/>
      <c r="Q319" s="230"/>
      <c r="R319" s="231"/>
      <c r="S319" s="231"/>
      <c r="T319" s="231"/>
      <c r="U319" s="231"/>
      <c r="V319" s="231"/>
      <c r="W319" s="231"/>
      <c r="X319" s="231"/>
      <c r="Y319" s="231"/>
      <c r="Z319" s="210"/>
      <c r="AA319" s="210"/>
      <c r="AB319" s="210"/>
      <c r="AC319" s="210"/>
      <c r="AD319" s="210"/>
      <c r="AE319" s="210"/>
      <c r="AF319" s="210"/>
      <c r="AG319" s="210" t="s">
        <v>265</v>
      </c>
      <c r="AH319" s="210">
        <v>0</v>
      </c>
      <c r="AI319" s="210"/>
      <c r="AJ319" s="210"/>
      <c r="AK319" s="210"/>
      <c r="AL319" s="210"/>
      <c r="AM319" s="210"/>
      <c r="AN319" s="210"/>
      <c r="AO319" s="210"/>
      <c r="AP319" s="210"/>
      <c r="AQ319" s="210"/>
      <c r="AR319" s="210"/>
      <c r="AS319" s="210"/>
      <c r="AT319" s="210"/>
      <c r="AU319" s="210"/>
      <c r="AV319" s="210"/>
      <c r="AW319" s="210"/>
      <c r="AX319" s="210"/>
      <c r="AY319" s="210"/>
      <c r="AZ319" s="210"/>
      <c r="BA319" s="210"/>
      <c r="BB319" s="210"/>
      <c r="BC319" s="210"/>
      <c r="BD319" s="210"/>
      <c r="BE319" s="210"/>
      <c r="BF319" s="210"/>
      <c r="BG319" s="210"/>
      <c r="BH319" s="210"/>
    </row>
    <row r="320" spans="1:60" outlineLevel="1" x14ac:dyDescent="0.2">
      <c r="A320" s="244">
        <v>135</v>
      </c>
      <c r="B320" s="245" t="s">
        <v>870</v>
      </c>
      <c r="C320" s="257" t="s">
        <v>871</v>
      </c>
      <c r="D320" s="246" t="s">
        <v>334</v>
      </c>
      <c r="E320" s="247">
        <v>52.2</v>
      </c>
      <c r="F320" s="248"/>
      <c r="G320" s="249">
        <f>ROUND(E320*F320,2)</f>
        <v>0</v>
      </c>
      <c r="H320" s="232"/>
      <c r="I320" s="231">
        <f>ROUND(E320*H320,2)</f>
        <v>0</v>
      </c>
      <c r="J320" s="232"/>
      <c r="K320" s="231">
        <f>ROUND(E320*J320,2)</f>
        <v>0</v>
      </c>
      <c r="L320" s="231">
        <v>21</v>
      </c>
      <c r="M320" s="231">
        <f>G320*(1+L320/100)</f>
        <v>0</v>
      </c>
      <c r="N320" s="230">
        <v>4.0000000000000003E-5</v>
      </c>
      <c r="O320" s="230">
        <f>ROUND(E320*N320,2)</f>
        <v>0</v>
      </c>
      <c r="P320" s="230">
        <v>0</v>
      </c>
      <c r="Q320" s="230">
        <f>ROUND(E320*P320,2)</f>
        <v>0</v>
      </c>
      <c r="R320" s="231"/>
      <c r="S320" s="231" t="s">
        <v>324</v>
      </c>
      <c r="T320" s="231" t="s">
        <v>325</v>
      </c>
      <c r="U320" s="231">
        <v>0</v>
      </c>
      <c r="V320" s="231">
        <f>ROUND(E320*U320,2)</f>
        <v>0</v>
      </c>
      <c r="W320" s="231"/>
      <c r="X320" s="231" t="s">
        <v>261</v>
      </c>
      <c r="Y320" s="231" t="s">
        <v>262</v>
      </c>
      <c r="Z320" s="210"/>
      <c r="AA320" s="210"/>
      <c r="AB320" s="210"/>
      <c r="AC320" s="210"/>
      <c r="AD320" s="210"/>
      <c r="AE320" s="210"/>
      <c r="AF320" s="210"/>
      <c r="AG320" s="210" t="s">
        <v>263</v>
      </c>
      <c r="AH320" s="210"/>
      <c r="AI320" s="210"/>
      <c r="AJ320" s="210"/>
      <c r="AK320" s="210"/>
      <c r="AL320" s="210"/>
      <c r="AM320" s="210"/>
      <c r="AN320" s="210"/>
      <c r="AO320" s="210"/>
      <c r="AP320" s="210"/>
      <c r="AQ320" s="210"/>
      <c r="AR320" s="210"/>
      <c r="AS320" s="210"/>
      <c r="AT320" s="210"/>
      <c r="AU320" s="210"/>
      <c r="AV320" s="210"/>
      <c r="AW320" s="210"/>
      <c r="AX320" s="210"/>
      <c r="AY320" s="210"/>
      <c r="AZ320" s="210"/>
      <c r="BA320" s="210"/>
      <c r="BB320" s="210"/>
      <c r="BC320" s="210"/>
      <c r="BD320" s="210"/>
      <c r="BE320" s="210"/>
      <c r="BF320" s="210"/>
      <c r="BG320" s="210"/>
      <c r="BH320" s="210"/>
    </row>
    <row r="321" spans="1:60" outlineLevel="2" x14ac:dyDescent="0.2">
      <c r="A321" s="227"/>
      <c r="B321" s="228"/>
      <c r="C321" s="258" t="s">
        <v>872</v>
      </c>
      <c r="D321" s="233"/>
      <c r="E321" s="234">
        <v>45.6</v>
      </c>
      <c r="F321" s="231"/>
      <c r="G321" s="231"/>
      <c r="H321" s="231"/>
      <c r="I321" s="231"/>
      <c r="J321" s="231"/>
      <c r="K321" s="231"/>
      <c r="L321" s="231"/>
      <c r="M321" s="231"/>
      <c r="N321" s="230"/>
      <c r="O321" s="230"/>
      <c r="P321" s="230"/>
      <c r="Q321" s="230"/>
      <c r="R321" s="231"/>
      <c r="S321" s="231"/>
      <c r="T321" s="231"/>
      <c r="U321" s="231"/>
      <c r="V321" s="231"/>
      <c r="W321" s="231"/>
      <c r="X321" s="231"/>
      <c r="Y321" s="231"/>
      <c r="Z321" s="210"/>
      <c r="AA321" s="210"/>
      <c r="AB321" s="210"/>
      <c r="AC321" s="210"/>
      <c r="AD321" s="210"/>
      <c r="AE321" s="210"/>
      <c r="AF321" s="210"/>
      <c r="AG321" s="210" t="s">
        <v>265</v>
      </c>
      <c r="AH321" s="210">
        <v>0</v>
      </c>
      <c r="AI321" s="210"/>
      <c r="AJ321" s="210"/>
      <c r="AK321" s="210"/>
      <c r="AL321" s="210"/>
      <c r="AM321" s="210"/>
      <c r="AN321" s="210"/>
      <c r="AO321" s="210"/>
      <c r="AP321" s="210"/>
      <c r="AQ321" s="210"/>
      <c r="AR321" s="210"/>
      <c r="AS321" s="210"/>
      <c r="AT321" s="210"/>
      <c r="AU321" s="210"/>
      <c r="AV321" s="210"/>
      <c r="AW321" s="210"/>
      <c r="AX321" s="210"/>
      <c r="AY321" s="210"/>
      <c r="AZ321" s="210"/>
      <c r="BA321" s="210"/>
      <c r="BB321" s="210"/>
      <c r="BC321" s="210"/>
      <c r="BD321" s="210"/>
      <c r="BE321" s="210"/>
      <c r="BF321" s="210"/>
      <c r="BG321" s="210"/>
      <c r="BH321" s="210"/>
    </row>
    <row r="322" spans="1:60" outlineLevel="3" x14ac:dyDescent="0.2">
      <c r="A322" s="227"/>
      <c r="B322" s="228"/>
      <c r="C322" s="258" t="s">
        <v>873</v>
      </c>
      <c r="D322" s="233"/>
      <c r="E322" s="234">
        <v>6</v>
      </c>
      <c r="F322" s="231"/>
      <c r="G322" s="231"/>
      <c r="H322" s="231"/>
      <c r="I322" s="231"/>
      <c r="J322" s="231"/>
      <c r="K322" s="231"/>
      <c r="L322" s="231"/>
      <c r="M322" s="231"/>
      <c r="N322" s="230"/>
      <c r="O322" s="230"/>
      <c r="P322" s="230"/>
      <c r="Q322" s="230"/>
      <c r="R322" s="231"/>
      <c r="S322" s="231"/>
      <c r="T322" s="231"/>
      <c r="U322" s="231"/>
      <c r="V322" s="231"/>
      <c r="W322" s="231"/>
      <c r="X322" s="231"/>
      <c r="Y322" s="231"/>
      <c r="Z322" s="210"/>
      <c r="AA322" s="210"/>
      <c r="AB322" s="210"/>
      <c r="AC322" s="210"/>
      <c r="AD322" s="210"/>
      <c r="AE322" s="210"/>
      <c r="AF322" s="210"/>
      <c r="AG322" s="210" t="s">
        <v>265</v>
      </c>
      <c r="AH322" s="210">
        <v>0</v>
      </c>
      <c r="AI322" s="210"/>
      <c r="AJ322" s="210"/>
      <c r="AK322" s="210"/>
      <c r="AL322" s="210"/>
      <c r="AM322" s="210"/>
      <c r="AN322" s="210"/>
      <c r="AO322" s="210"/>
      <c r="AP322" s="210"/>
      <c r="AQ322" s="210"/>
      <c r="AR322" s="210"/>
      <c r="AS322" s="210"/>
      <c r="AT322" s="210"/>
      <c r="AU322" s="210"/>
      <c r="AV322" s="210"/>
      <c r="AW322" s="210"/>
      <c r="AX322" s="210"/>
      <c r="AY322" s="210"/>
      <c r="AZ322" s="210"/>
      <c r="BA322" s="210"/>
      <c r="BB322" s="210"/>
      <c r="BC322" s="210"/>
      <c r="BD322" s="210"/>
      <c r="BE322" s="210"/>
      <c r="BF322" s="210"/>
      <c r="BG322" s="210"/>
      <c r="BH322" s="210"/>
    </row>
    <row r="323" spans="1:60" outlineLevel="3" x14ac:dyDescent="0.2">
      <c r="A323" s="227"/>
      <c r="B323" s="228"/>
      <c r="C323" s="258" t="s">
        <v>375</v>
      </c>
      <c r="D323" s="233"/>
      <c r="E323" s="234">
        <v>0.6</v>
      </c>
      <c r="F323" s="231"/>
      <c r="G323" s="231"/>
      <c r="H323" s="231"/>
      <c r="I323" s="231"/>
      <c r="J323" s="231"/>
      <c r="K323" s="231"/>
      <c r="L323" s="231"/>
      <c r="M323" s="231"/>
      <c r="N323" s="230"/>
      <c r="O323" s="230"/>
      <c r="P323" s="230"/>
      <c r="Q323" s="230"/>
      <c r="R323" s="231"/>
      <c r="S323" s="231"/>
      <c r="T323" s="231"/>
      <c r="U323" s="231"/>
      <c r="V323" s="231"/>
      <c r="W323" s="231"/>
      <c r="X323" s="231"/>
      <c r="Y323" s="231"/>
      <c r="Z323" s="210"/>
      <c r="AA323" s="210"/>
      <c r="AB323" s="210"/>
      <c r="AC323" s="210"/>
      <c r="AD323" s="210"/>
      <c r="AE323" s="210"/>
      <c r="AF323" s="210"/>
      <c r="AG323" s="210" t="s">
        <v>265</v>
      </c>
      <c r="AH323" s="210">
        <v>0</v>
      </c>
      <c r="AI323" s="210"/>
      <c r="AJ323" s="210"/>
      <c r="AK323" s="210"/>
      <c r="AL323" s="210"/>
      <c r="AM323" s="210"/>
      <c r="AN323" s="210"/>
      <c r="AO323" s="210"/>
      <c r="AP323" s="210"/>
      <c r="AQ323" s="210"/>
      <c r="AR323" s="210"/>
      <c r="AS323" s="210"/>
      <c r="AT323" s="210"/>
      <c r="AU323" s="210"/>
      <c r="AV323" s="210"/>
      <c r="AW323" s="210"/>
      <c r="AX323" s="210"/>
      <c r="AY323" s="210"/>
      <c r="AZ323" s="210"/>
      <c r="BA323" s="210"/>
      <c r="BB323" s="210"/>
      <c r="BC323" s="210"/>
      <c r="BD323" s="210"/>
      <c r="BE323" s="210"/>
      <c r="BF323" s="210"/>
      <c r="BG323" s="210"/>
      <c r="BH323" s="210"/>
    </row>
    <row r="324" spans="1:60" outlineLevel="1" x14ac:dyDescent="0.2">
      <c r="A324" s="244">
        <v>136</v>
      </c>
      <c r="B324" s="245" t="s">
        <v>818</v>
      </c>
      <c r="C324" s="257" t="s">
        <v>819</v>
      </c>
      <c r="D324" s="246" t="s">
        <v>334</v>
      </c>
      <c r="E324" s="247">
        <v>39.799999999999997</v>
      </c>
      <c r="F324" s="248"/>
      <c r="G324" s="249">
        <f>ROUND(E324*F324,2)</f>
        <v>0</v>
      </c>
      <c r="H324" s="232"/>
      <c r="I324" s="231">
        <f>ROUND(E324*H324,2)</f>
        <v>0</v>
      </c>
      <c r="J324" s="232"/>
      <c r="K324" s="231">
        <f>ROUND(E324*J324,2)</f>
        <v>0</v>
      </c>
      <c r="L324" s="231">
        <v>21</v>
      </c>
      <c r="M324" s="231">
        <f>G324*(1+L324/100)</f>
        <v>0</v>
      </c>
      <c r="N324" s="230">
        <v>4.0000000000000003E-5</v>
      </c>
      <c r="O324" s="230">
        <f>ROUND(E324*N324,2)</f>
        <v>0</v>
      </c>
      <c r="P324" s="230">
        <v>0</v>
      </c>
      <c r="Q324" s="230">
        <f>ROUND(E324*P324,2)</f>
        <v>0</v>
      </c>
      <c r="R324" s="231"/>
      <c r="S324" s="231" t="s">
        <v>259</v>
      </c>
      <c r="T324" s="231" t="s">
        <v>260</v>
      </c>
      <c r="U324" s="231">
        <v>7.0000000000000007E-2</v>
      </c>
      <c r="V324" s="231">
        <f>ROUND(E324*U324,2)</f>
        <v>2.79</v>
      </c>
      <c r="W324" s="231"/>
      <c r="X324" s="231" t="s">
        <v>261</v>
      </c>
      <c r="Y324" s="231" t="s">
        <v>262</v>
      </c>
      <c r="Z324" s="210"/>
      <c r="AA324" s="210"/>
      <c r="AB324" s="210"/>
      <c r="AC324" s="210"/>
      <c r="AD324" s="210"/>
      <c r="AE324" s="210"/>
      <c r="AF324" s="210"/>
      <c r="AG324" s="210" t="s">
        <v>263</v>
      </c>
      <c r="AH324" s="210"/>
      <c r="AI324" s="210"/>
      <c r="AJ324" s="210"/>
      <c r="AK324" s="210"/>
      <c r="AL324" s="210"/>
      <c r="AM324" s="210"/>
      <c r="AN324" s="210"/>
      <c r="AO324" s="210"/>
      <c r="AP324" s="210"/>
      <c r="AQ324" s="210"/>
      <c r="AR324" s="210"/>
      <c r="AS324" s="210"/>
      <c r="AT324" s="210"/>
      <c r="AU324" s="210"/>
      <c r="AV324" s="210"/>
      <c r="AW324" s="210"/>
      <c r="AX324" s="210"/>
      <c r="AY324" s="210"/>
      <c r="AZ324" s="210"/>
      <c r="BA324" s="210"/>
      <c r="BB324" s="210"/>
      <c r="BC324" s="210"/>
      <c r="BD324" s="210"/>
      <c r="BE324" s="210"/>
      <c r="BF324" s="210"/>
      <c r="BG324" s="210"/>
      <c r="BH324" s="210"/>
    </row>
    <row r="325" spans="1:60" outlineLevel="2" x14ac:dyDescent="0.2">
      <c r="A325" s="227"/>
      <c r="B325" s="228"/>
      <c r="C325" s="258" t="s">
        <v>695</v>
      </c>
      <c r="D325" s="233"/>
      <c r="E325" s="234">
        <v>39.799999999999997</v>
      </c>
      <c r="F325" s="231"/>
      <c r="G325" s="231"/>
      <c r="H325" s="231"/>
      <c r="I325" s="231"/>
      <c r="J325" s="231"/>
      <c r="K325" s="231"/>
      <c r="L325" s="231"/>
      <c r="M325" s="231"/>
      <c r="N325" s="230"/>
      <c r="O325" s="230"/>
      <c r="P325" s="230"/>
      <c r="Q325" s="230"/>
      <c r="R325" s="231"/>
      <c r="S325" s="231"/>
      <c r="T325" s="231"/>
      <c r="U325" s="231"/>
      <c r="V325" s="231"/>
      <c r="W325" s="231"/>
      <c r="X325" s="231"/>
      <c r="Y325" s="231"/>
      <c r="Z325" s="210"/>
      <c r="AA325" s="210"/>
      <c r="AB325" s="210"/>
      <c r="AC325" s="210"/>
      <c r="AD325" s="210"/>
      <c r="AE325" s="210"/>
      <c r="AF325" s="210"/>
      <c r="AG325" s="210" t="s">
        <v>265</v>
      </c>
      <c r="AH325" s="210">
        <v>0</v>
      </c>
      <c r="AI325" s="210"/>
      <c r="AJ325" s="210"/>
      <c r="AK325" s="210"/>
      <c r="AL325" s="210"/>
      <c r="AM325" s="210"/>
      <c r="AN325" s="210"/>
      <c r="AO325" s="210"/>
      <c r="AP325" s="210"/>
      <c r="AQ325" s="210"/>
      <c r="AR325" s="210"/>
      <c r="AS325" s="210"/>
      <c r="AT325" s="210"/>
      <c r="AU325" s="210"/>
      <c r="AV325" s="210"/>
      <c r="AW325" s="210"/>
      <c r="AX325" s="210"/>
      <c r="AY325" s="210"/>
      <c r="AZ325" s="210"/>
      <c r="BA325" s="210"/>
      <c r="BB325" s="210"/>
      <c r="BC325" s="210"/>
      <c r="BD325" s="210"/>
      <c r="BE325" s="210"/>
      <c r="BF325" s="210"/>
      <c r="BG325" s="210"/>
      <c r="BH325" s="210"/>
    </row>
    <row r="326" spans="1:60" outlineLevel="1" x14ac:dyDescent="0.2">
      <c r="A326" s="250">
        <v>137</v>
      </c>
      <c r="B326" s="251" t="s">
        <v>874</v>
      </c>
      <c r="C326" s="259" t="s">
        <v>875</v>
      </c>
      <c r="D326" s="252" t="s">
        <v>311</v>
      </c>
      <c r="E326" s="253">
        <v>3.2044700000000002</v>
      </c>
      <c r="F326" s="254"/>
      <c r="G326" s="255">
        <f>ROUND(E326*F326,2)</f>
        <v>0</v>
      </c>
      <c r="H326" s="232"/>
      <c r="I326" s="231">
        <f>ROUND(E326*H326,2)</f>
        <v>0</v>
      </c>
      <c r="J326" s="232"/>
      <c r="K326" s="231">
        <f>ROUND(E326*J326,2)</f>
        <v>0</v>
      </c>
      <c r="L326" s="231">
        <v>21</v>
      </c>
      <c r="M326" s="231">
        <f>G326*(1+L326/100)</f>
        <v>0</v>
      </c>
      <c r="N326" s="230">
        <v>0</v>
      </c>
      <c r="O326" s="230">
        <f>ROUND(E326*N326,2)</f>
        <v>0</v>
      </c>
      <c r="P326" s="230">
        <v>0</v>
      </c>
      <c r="Q326" s="230">
        <f>ROUND(E326*P326,2)</f>
        <v>0</v>
      </c>
      <c r="R326" s="231"/>
      <c r="S326" s="231" t="s">
        <v>259</v>
      </c>
      <c r="T326" s="231" t="s">
        <v>260</v>
      </c>
      <c r="U326" s="231">
        <v>1.2649999999999999</v>
      </c>
      <c r="V326" s="231">
        <f>ROUND(E326*U326,2)</f>
        <v>4.05</v>
      </c>
      <c r="W326" s="231"/>
      <c r="X326" s="231" t="s">
        <v>686</v>
      </c>
      <c r="Y326" s="231" t="s">
        <v>262</v>
      </c>
      <c r="Z326" s="210"/>
      <c r="AA326" s="210"/>
      <c r="AB326" s="210"/>
      <c r="AC326" s="210"/>
      <c r="AD326" s="210"/>
      <c r="AE326" s="210"/>
      <c r="AF326" s="210"/>
      <c r="AG326" s="210" t="s">
        <v>687</v>
      </c>
      <c r="AH326" s="210"/>
      <c r="AI326" s="210"/>
      <c r="AJ326" s="210"/>
      <c r="AK326" s="210"/>
      <c r="AL326" s="210"/>
      <c r="AM326" s="210"/>
      <c r="AN326" s="210"/>
      <c r="AO326" s="210"/>
      <c r="AP326" s="210"/>
      <c r="AQ326" s="210"/>
      <c r="AR326" s="210"/>
      <c r="AS326" s="210"/>
      <c r="AT326" s="210"/>
      <c r="AU326" s="210"/>
      <c r="AV326" s="210"/>
      <c r="AW326" s="210"/>
      <c r="AX326" s="210"/>
      <c r="AY326" s="210"/>
      <c r="AZ326" s="210"/>
      <c r="BA326" s="210"/>
      <c r="BB326" s="210"/>
      <c r="BC326" s="210"/>
      <c r="BD326" s="210"/>
      <c r="BE326" s="210"/>
      <c r="BF326" s="210"/>
      <c r="BG326" s="210"/>
      <c r="BH326" s="210"/>
    </row>
    <row r="327" spans="1:60" x14ac:dyDescent="0.2">
      <c r="A327" s="237" t="s">
        <v>254</v>
      </c>
      <c r="B327" s="238" t="s">
        <v>215</v>
      </c>
      <c r="C327" s="256" t="s">
        <v>216</v>
      </c>
      <c r="D327" s="239"/>
      <c r="E327" s="240"/>
      <c r="F327" s="241"/>
      <c r="G327" s="242">
        <f>SUMIF(AG328:AG336,"&lt;&gt;NOR",G328:G336)</f>
        <v>0</v>
      </c>
      <c r="H327" s="236"/>
      <c r="I327" s="236">
        <f>SUM(I328:I336)</f>
        <v>0</v>
      </c>
      <c r="J327" s="236"/>
      <c r="K327" s="236">
        <f>SUM(K328:K336)</f>
        <v>0</v>
      </c>
      <c r="L327" s="236"/>
      <c r="M327" s="236">
        <f>SUM(M328:M336)</f>
        <v>0</v>
      </c>
      <c r="N327" s="235"/>
      <c r="O327" s="235">
        <f>SUM(O328:O336)</f>
        <v>1.25</v>
      </c>
      <c r="P327" s="235"/>
      <c r="Q327" s="235">
        <f>SUM(Q328:Q336)</f>
        <v>0</v>
      </c>
      <c r="R327" s="236"/>
      <c r="S327" s="236"/>
      <c r="T327" s="236"/>
      <c r="U327" s="236"/>
      <c r="V327" s="236">
        <f>SUM(V328:V336)</f>
        <v>287.51</v>
      </c>
      <c r="W327" s="236"/>
      <c r="X327" s="236"/>
      <c r="Y327" s="236"/>
      <c r="AG327" t="s">
        <v>255</v>
      </c>
    </row>
    <row r="328" spans="1:60" ht="22.5" outlineLevel="1" x14ac:dyDescent="0.2">
      <c r="A328" s="250">
        <v>138</v>
      </c>
      <c r="B328" s="251" t="s">
        <v>876</v>
      </c>
      <c r="C328" s="259" t="s">
        <v>877</v>
      </c>
      <c r="D328" s="252" t="s">
        <v>303</v>
      </c>
      <c r="E328" s="253">
        <v>300</v>
      </c>
      <c r="F328" s="254"/>
      <c r="G328" s="255">
        <f>ROUND(E328*F328,2)</f>
        <v>0</v>
      </c>
      <c r="H328" s="232"/>
      <c r="I328" s="231">
        <f>ROUND(E328*H328,2)</f>
        <v>0</v>
      </c>
      <c r="J328" s="232"/>
      <c r="K328" s="231">
        <f>ROUND(E328*J328,2)</f>
        <v>0</v>
      </c>
      <c r="L328" s="231">
        <v>21</v>
      </c>
      <c r="M328" s="231">
        <f>G328*(1+L328/100)</f>
        <v>0</v>
      </c>
      <c r="N328" s="230">
        <v>3.5E-4</v>
      </c>
      <c r="O328" s="230">
        <f>ROUND(E328*N328,2)</f>
        <v>0.11</v>
      </c>
      <c r="P328" s="230">
        <v>0</v>
      </c>
      <c r="Q328" s="230">
        <f>ROUND(E328*P328,2)</f>
        <v>0</v>
      </c>
      <c r="R328" s="231"/>
      <c r="S328" s="231" t="s">
        <v>259</v>
      </c>
      <c r="T328" s="231" t="s">
        <v>260</v>
      </c>
      <c r="U328" s="231">
        <v>1.35E-2</v>
      </c>
      <c r="V328" s="231">
        <f>ROUND(E328*U328,2)</f>
        <v>4.05</v>
      </c>
      <c r="W328" s="231"/>
      <c r="X328" s="231" t="s">
        <v>261</v>
      </c>
      <c r="Y328" s="231" t="s">
        <v>262</v>
      </c>
      <c r="Z328" s="210"/>
      <c r="AA328" s="210"/>
      <c r="AB328" s="210"/>
      <c r="AC328" s="210"/>
      <c r="AD328" s="210"/>
      <c r="AE328" s="210"/>
      <c r="AF328" s="210"/>
      <c r="AG328" s="210" t="s">
        <v>263</v>
      </c>
      <c r="AH328" s="210"/>
      <c r="AI328" s="210"/>
      <c r="AJ328" s="210"/>
      <c r="AK328" s="210"/>
      <c r="AL328" s="210"/>
      <c r="AM328" s="210"/>
      <c r="AN328" s="210"/>
      <c r="AO328" s="210"/>
      <c r="AP328" s="210"/>
      <c r="AQ328" s="210"/>
      <c r="AR328" s="210"/>
      <c r="AS328" s="210"/>
      <c r="AT328" s="210"/>
      <c r="AU328" s="210"/>
      <c r="AV328" s="210"/>
      <c r="AW328" s="210"/>
      <c r="AX328" s="210"/>
      <c r="AY328" s="210"/>
      <c r="AZ328" s="210"/>
      <c r="BA328" s="210"/>
      <c r="BB328" s="210"/>
      <c r="BC328" s="210"/>
      <c r="BD328" s="210"/>
      <c r="BE328" s="210"/>
      <c r="BF328" s="210"/>
      <c r="BG328" s="210"/>
      <c r="BH328" s="210"/>
    </row>
    <row r="329" spans="1:60" outlineLevel="1" x14ac:dyDescent="0.2">
      <c r="A329" s="244">
        <v>139</v>
      </c>
      <c r="B329" s="245" t="s">
        <v>878</v>
      </c>
      <c r="C329" s="257" t="s">
        <v>879</v>
      </c>
      <c r="D329" s="246" t="s">
        <v>303</v>
      </c>
      <c r="E329" s="247">
        <v>1364.4214999999999</v>
      </c>
      <c r="F329" s="248"/>
      <c r="G329" s="249">
        <f>ROUND(E329*F329,2)</f>
        <v>0</v>
      </c>
      <c r="H329" s="232"/>
      <c r="I329" s="231">
        <f>ROUND(E329*H329,2)</f>
        <v>0</v>
      </c>
      <c r="J329" s="232"/>
      <c r="K329" s="231">
        <f>ROUND(E329*J329,2)</f>
        <v>0</v>
      </c>
      <c r="L329" s="231">
        <v>21</v>
      </c>
      <c r="M329" s="231">
        <f>G329*(1+L329/100)</f>
        <v>0</v>
      </c>
      <c r="N329" s="230">
        <v>0</v>
      </c>
      <c r="O329" s="230">
        <f>ROUND(E329*N329,2)</f>
        <v>0</v>
      </c>
      <c r="P329" s="230">
        <v>0</v>
      </c>
      <c r="Q329" s="230">
        <f>ROUND(E329*P329,2)</f>
        <v>0</v>
      </c>
      <c r="R329" s="231"/>
      <c r="S329" s="231" t="s">
        <v>259</v>
      </c>
      <c r="T329" s="231" t="s">
        <v>260</v>
      </c>
      <c r="U329" s="231">
        <v>7.0000000000000001E-3</v>
      </c>
      <c r="V329" s="231">
        <f>ROUND(E329*U329,2)</f>
        <v>9.5500000000000007</v>
      </c>
      <c r="W329" s="231"/>
      <c r="X329" s="231" t="s">
        <v>261</v>
      </c>
      <c r="Y329" s="231" t="s">
        <v>262</v>
      </c>
      <c r="Z329" s="210"/>
      <c r="AA329" s="210"/>
      <c r="AB329" s="210"/>
      <c r="AC329" s="210"/>
      <c r="AD329" s="210"/>
      <c r="AE329" s="210"/>
      <c r="AF329" s="210"/>
      <c r="AG329" s="210" t="s">
        <v>263</v>
      </c>
      <c r="AH329" s="210"/>
      <c r="AI329" s="210"/>
      <c r="AJ329" s="210"/>
      <c r="AK329" s="210"/>
      <c r="AL329" s="210"/>
      <c r="AM329" s="210"/>
      <c r="AN329" s="210"/>
      <c r="AO329" s="210"/>
      <c r="AP329" s="210"/>
      <c r="AQ329" s="210"/>
      <c r="AR329" s="210"/>
      <c r="AS329" s="210"/>
      <c r="AT329" s="210"/>
      <c r="AU329" s="210"/>
      <c r="AV329" s="210"/>
      <c r="AW329" s="210"/>
      <c r="AX329" s="210"/>
      <c r="AY329" s="210"/>
      <c r="AZ329" s="210"/>
      <c r="BA329" s="210"/>
      <c r="BB329" s="210"/>
      <c r="BC329" s="210"/>
      <c r="BD329" s="210"/>
      <c r="BE329" s="210"/>
      <c r="BF329" s="210"/>
      <c r="BG329" s="210"/>
      <c r="BH329" s="210"/>
    </row>
    <row r="330" spans="1:60" outlineLevel="2" x14ac:dyDescent="0.2">
      <c r="A330" s="227"/>
      <c r="B330" s="228"/>
      <c r="C330" s="258" t="s">
        <v>880</v>
      </c>
      <c r="D330" s="233"/>
      <c r="E330" s="234">
        <v>1364.4214999999999</v>
      </c>
      <c r="F330" s="231"/>
      <c r="G330" s="231"/>
      <c r="H330" s="231"/>
      <c r="I330" s="231"/>
      <c r="J330" s="231"/>
      <c r="K330" s="231"/>
      <c r="L330" s="231"/>
      <c r="M330" s="231"/>
      <c r="N330" s="230"/>
      <c r="O330" s="230"/>
      <c r="P330" s="230"/>
      <c r="Q330" s="230"/>
      <c r="R330" s="231"/>
      <c r="S330" s="231"/>
      <c r="T330" s="231"/>
      <c r="U330" s="231"/>
      <c r="V330" s="231"/>
      <c r="W330" s="231"/>
      <c r="X330" s="231"/>
      <c r="Y330" s="231"/>
      <c r="Z330" s="210"/>
      <c r="AA330" s="210"/>
      <c r="AB330" s="210"/>
      <c r="AC330" s="210"/>
      <c r="AD330" s="210"/>
      <c r="AE330" s="210"/>
      <c r="AF330" s="210"/>
      <c r="AG330" s="210" t="s">
        <v>265</v>
      </c>
      <c r="AH330" s="210">
        <v>0</v>
      </c>
      <c r="AI330" s="210"/>
      <c r="AJ330" s="210"/>
      <c r="AK330" s="210"/>
      <c r="AL330" s="210"/>
      <c r="AM330" s="210"/>
      <c r="AN330" s="210"/>
      <c r="AO330" s="210"/>
      <c r="AP330" s="210"/>
      <c r="AQ330" s="210"/>
      <c r="AR330" s="210"/>
      <c r="AS330" s="210"/>
      <c r="AT330" s="210"/>
      <c r="AU330" s="210"/>
      <c r="AV330" s="210"/>
      <c r="AW330" s="210"/>
      <c r="AX330" s="210"/>
      <c r="AY330" s="210"/>
      <c r="AZ330" s="210"/>
      <c r="BA330" s="210"/>
      <c r="BB330" s="210"/>
      <c r="BC330" s="210"/>
      <c r="BD330" s="210"/>
      <c r="BE330" s="210"/>
      <c r="BF330" s="210"/>
      <c r="BG330" s="210"/>
      <c r="BH330" s="210"/>
    </row>
    <row r="331" spans="1:60" outlineLevel="1" x14ac:dyDescent="0.2">
      <c r="A331" s="244">
        <v>140</v>
      </c>
      <c r="B331" s="245" t="s">
        <v>881</v>
      </c>
      <c r="C331" s="257" t="s">
        <v>882</v>
      </c>
      <c r="D331" s="246" t="s">
        <v>303</v>
      </c>
      <c r="E331" s="247">
        <v>1364.4214999999999</v>
      </c>
      <c r="F331" s="248"/>
      <c r="G331" s="249">
        <f>ROUND(E331*F331,2)</f>
        <v>0</v>
      </c>
      <c r="H331" s="232"/>
      <c r="I331" s="231">
        <f>ROUND(E331*H331,2)</f>
        <v>0</v>
      </c>
      <c r="J331" s="232"/>
      <c r="K331" s="231">
        <f>ROUND(E331*J331,2)</f>
        <v>0</v>
      </c>
      <c r="L331" s="231">
        <v>21</v>
      </c>
      <c r="M331" s="231">
        <f>G331*(1+L331/100)</f>
        <v>0</v>
      </c>
      <c r="N331" s="230">
        <v>1.4999999999999999E-4</v>
      </c>
      <c r="O331" s="230">
        <f>ROUND(E331*N331,2)</f>
        <v>0.2</v>
      </c>
      <c r="P331" s="230">
        <v>0</v>
      </c>
      <c r="Q331" s="230">
        <f>ROUND(E331*P331,2)</f>
        <v>0</v>
      </c>
      <c r="R331" s="231"/>
      <c r="S331" s="231" t="s">
        <v>259</v>
      </c>
      <c r="T331" s="231" t="s">
        <v>260</v>
      </c>
      <c r="U331" s="231">
        <v>3.2480000000000002E-2</v>
      </c>
      <c r="V331" s="231">
        <f>ROUND(E331*U331,2)</f>
        <v>44.32</v>
      </c>
      <c r="W331" s="231"/>
      <c r="X331" s="231" t="s">
        <v>261</v>
      </c>
      <c r="Y331" s="231" t="s">
        <v>262</v>
      </c>
      <c r="Z331" s="210"/>
      <c r="AA331" s="210"/>
      <c r="AB331" s="210"/>
      <c r="AC331" s="210"/>
      <c r="AD331" s="210"/>
      <c r="AE331" s="210"/>
      <c r="AF331" s="210"/>
      <c r="AG331" s="210" t="s">
        <v>263</v>
      </c>
      <c r="AH331" s="210"/>
      <c r="AI331" s="210"/>
      <c r="AJ331" s="210"/>
      <c r="AK331" s="210"/>
      <c r="AL331" s="210"/>
      <c r="AM331" s="210"/>
      <c r="AN331" s="210"/>
      <c r="AO331" s="210"/>
      <c r="AP331" s="210"/>
      <c r="AQ331" s="210"/>
      <c r="AR331" s="210"/>
      <c r="AS331" s="210"/>
      <c r="AT331" s="210"/>
      <c r="AU331" s="210"/>
      <c r="AV331" s="210"/>
      <c r="AW331" s="210"/>
      <c r="AX331" s="210"/>
      <c r="AY331" s="210"/>
      <c r="AZ331" s="210"/>
      <c r="BA331" s="210"/>
      <c r="BB331" s="210"/>
      <c r="BC331" s="210"/>
      <c r="BD331" s="210"/>
      <c r="BE331" s="210"/>
      <c r="BF331" s="210"/>
      <c r="BG331" s="210"/>
      <c r="BH331" s="210"/>
    </row>
    <row r="332" spans="1:60" outlineLevel="2" x14ac:dyDescent="0.2">
      <c r="A332" s="227"/>
      <c r="B332" s="228"/>
      <c r="C332" s="258" t="s">
        <v>880</v>
      </c>
      <c r="D332" s="233"/>
      <c r="E332" s="234">
        <v>1364.4214999999999</v>
      </c>
      <c r="F332" s="231"/>
      <c r="G332" s="231"/>
      <c r="H332" s="231"/>
      <c r="I332" s="231"/>
      <c r="J332" s="231"/>
      <c r="K332" s="231"/>
      <c r="L332" s="231"/>
      <c r="M332" s="231"/>
      <c r="N332" s="230"/>
      <c r="O332" s="230"/>
      <c r="P332" s="230"/>
      <c r="Q332" s="230"/>
      <c r="R332" s="231"/>
      <c r="S332" s="231"/>
      <c r="T332" s="231"/>
      <c r="U332" s="231"/>
      <c r="V332" s="231"/>
      <c r="W332" s="231"/>
      <c r="X332" s="231"/>
      <c r="Y332" s="231"/>
      <c r="Z332" s="210"/>
      <c r="AA332" s="210"/>
      <c r="AB332" s="210"/>
      <c r="AC332" s="210"/>
      <c r="AD332" s="210"/>
      <c r="AE332" s="210"/>
      <c r="AF332" s="210"/>
      <c r="AG332" s="210" t="s">
        <v>265</v>
      </c>
      <c r="AH332" s="210">
        <v>0</v>
      </c>
      <c r="AI332" s="210"/>
      <c r="AJ332" s="210"/>
      <c r="AK332" s="210"/>
      <c r="AL332" s="210"/>
      <c r="AM332" s="210"/>
      <c r="AN332" s="210"/>
      <c r="AO332" s="210"/>
      <c r="AP332" s="210"/>
      <c r="AQ332" s="210"/>
      <c r="AR332" s="210"/>
      <c r="AS332" s="210"/>
      <c r="AT332" s="210"/>
      <c r="AU332" s="210"/>
      <c r="AV332" s="210"/>
      <c r="AW332" s="210"/>
      <c r="AX332" s="210"/>
      <c r="AY332" s="210"/>
      <c r="AZ332" s="210"/>
      <c r="BA332" s="210"/>
      <c r="BB332" s="210"/>
      <c r="BC332" s="210"/>
      <c r="BD332" s="210"/>
      <c r="BE332" s="210"/>
      <c r="BF332" s="210"/>
      <c r="BG332" s="210"/>
      <c r="BH332" s="210"/>
    </row>
    <row r="333" spans="1:60" ht="22.5" outlineLevel="1" x14ac:dyDescent="0.2">
      <c r="A333" s="244">
        <v>141</v>
      </c>
      <c r="B333" s="245" t="s">
        <v>883</v>
      </c>
      <c r="C333" s="257" t="s">
        <v>884</v>
      </c>
      <c r="D333" s="246" t="s">
        <v>303</v>
      </c>
      <c r="E333" s="247">
        <v>1364.4214999999999</v>
      </c>
      <c r="F333" s="248"/>
      <c r="G333" s="249">
        <f>ROUND(E333*F333,2)</f>
        <v>0</v>
      </c>
      <c r="H333" s="232"/>
      <c r="I333" s="231">
        <f>ROUND(E333*H333,2)</f>
        <v>0</v>
      </c>
      <c r="J333" s="232"/>
      <c r="K333" s="231">
        <f>ROUND(E333*J333,2)</f>
        <v>0</v>
      </c>
      <c r="L333" s="231">
        <v>21</v>
      </c>
      <c r="M333" s="231">
        <f>G333*(1+L333/100)</f>
        <v>0</v>
      </c>
      <c r="N333" s="230">
        <v>2.3000000000000001E-4</v>
      </c>
      <c r="O333" s="230">
        <f>ROUND(E333*N333,2)</f>
        <v>0.31</v>
      </c>
      <c r="P333" s="230">
        <v>0</v>
      </c>
      <c r="Q333" s="230">
        <f>ROUND(E333*P333,2)</f>
        <v>0</v>
      </c>
      <c r="R333" s="231"/>
      <c r="S333" s="231" t="s">
        <v>259</v>
      </c>
      <c r="T333" s="231" t="s">
        <v>260</v>
      </c>
      <c r="U333" s="231">
        <v>6.6360000000000002E-2</v>
      </c>
      <c r="V333" s="231">
        <f>ROUND(E333*U333,2)</f>
        <v>90.54</v>
      </c>
      <c r="W333" s="231"/>
      <c r="X333" s="231" t="s">
        <v>261</v>
      </c>
      <c r="Y333" s="231" t="s">
        <v>262</v>
      </c>
      <c r="Z333" s="210"/>
      <c r="AA333" s="210"/>
      <c r="AB333" s="210"/>
      <c r="AC333" s="210"/>
      <c r="AD333" s="210"/>
      <c r="AE333" s="210"/>
      <c r="AF333" s="210"/>
      <c r="AG333" s="210" t="s">
        <v>263</v>
      </c>
      <c r="AH333" s="210"/>
      <c r="AI333" s="210"/>
      <c r="AJ333" s="210"/>
      <c r="AK333" s="210"/>
      <c r="AL333" s="210"/>
      <c r="AM333" s="210"/>
      <c r="AN333" s="210"/>
      <c r="AO333" s="210"/>
      <c r="AP333" s="210"/>
      <c r="AQ333" s="210"/>
      <c r="AR333" s="210"/>
      <c r="AS333" s="210"/>
      <c r="AT333" s="210"/>
      <c r="AU333" s="210"/>
      <c r="AV333" s="210"/>
      <c r="AW333" s="210"/>
      <c r="AX333" s="210"/>
      <c r="AY333" s="210"/>
      <c r="AZ333" s="210"/>
      <c r="BA333" s="210"/>
      <c r="BB333" s="210"/>
      <c r="BC333" s="210"/>
      <c r="BD333" s="210"/>
      <c r="BE333" s="210"/>
      <c r="BF333" s="210"/>
      <c r="BG333" s="210"/>
      <c r="BH333" s="210"/>
    </row>
    <row r="334" spans="1:60" outlineLevel="2" x14ac:dyDescent="0.2">
      <c r="A334" s="227"/>
      <c r="B334" s="228"/>
      <c r="C334" s="258" t="s">
        <v>880</v>
      </c>
      <c r="D334" s="233"/>
      <c r="E334" s="234">
        <v>1364.4214999999999</v>
      </c>
      <c r="F334" s="231"/>
      <c r="G334" s="231"/>
      <c r="H334" s="231"/>
      <c r="I334" s="231"/>
      <c r="J334" s="231"/>
      <c r="K334" s="231"/>
      <c r="L334" s="231"/>
      <c r="M334" s="231"/>
      <c r="N334" s="230"/>
      <c r="O334" s="230"/>
      <c r="P334" s="230"/>
      <c r="Q334" s="230"/>
      <c r="R334" s="231"/>
      <c r="S334" s="231"/>
      <c r="T334" s="231"/>
      <c r="U334" s="231"/>
      <c r="V334" s="231"/>
      <c r="W334" s="231"/>
      <c r="X334" s="231"/>
      <c r="Y334" s="231"/>
      <c r="Z334" s="210"/>
      <c r="AA334" s="210"/>
      <c r="AB334" s="210"/>
      <c r="AC334" s="210"/>
      <c r="AD334" s="210"/>
      <c r="AE334" s="210"/>
      <c r="AF334" s="210"/>
      <c r="AG334" s="210" t="s">
        <v>265</v>
      </c>
      <c r="AH334" s="210">
        <v>0</v>
      </c>
      <c r="AI334" s="210"/>
      <c r="AJ334" s="210"/>
      <c r="AK334" s="210"/>
      <c r="AL334" s="210"/>
      <c r="AM334" s="210"/>
      <c r="AN334" s="210"/>
      <c r="AO334" s="210"/>
      <c r="AP334" s="210"/>
      <c r="AQ334" s="210"/>
      <c r="AR334" s="210"/>
      <c r="AS334" s="210"/>
      <c r="AT334" s="210"/>
      <c r="AU334" s="210"/>
      <c r="AV334" s="210"/>
      <c r="AW334" s="210"/>
      <c r="AX334" s="210"/>
      <c r="AY334" s="210"/>
      <c r="AZ334" s="210"/>
      <c r="BA334" s="210"/>
      <c r="BB334" s="210"/>
      <c r="BC334" s="210"/>
      <c r="BD334" s="210"/>
      <c r="BE334" s="210"/>
      <c r="BF334" s="210"/>
      <c r="BG334" s="210"/>
      <c r="BH334" s="210"/>
    </row>
    <row r="335" spans="1:60" ht="22.5" outlineLevel="1" x14ac:dyDescent="0.2">
      <c r="A335" s="244">
        <v>142</v>
      </c>
      <c r="B335" s="245" t="s">
        <v>885</v>
      </c>
      <c r="C335" s="257" t="s">
        <v>886</v>
      </c>
      <c r="D335" s="246" t="s">
        <v>303</v>
      </c>
      <c r="E335" s="247">
        <v>1364.4214999999999</v>
      </c>
      <c r="F335" s="248"/>
      <c r="G335" s="249">
        <f>ROUND(E335*F335,2)</f>
        <v>0</v>
      </c>
      <c r="H335" s="232"/>
      <c r="I335" s="231">
        <f>ROUND(E335*H335,2)</f>
        <v>0</v>
      </c>
      <c r="J335" s="232"/>
      <c r="K335" s="231">
        <f>ROUND(E335*J335,2)</f>
        <v>0</v>
      </c>
      <c r="L335" s="231">
        <v>21</v>
      </c>
      <c r="M335" s="231">
        <f>G335*(1+L335/100)</f>
        <v>0</v>
      </c>
      <c r="N335" s="230">
        <v>4.6000000000000001E-4</v>
      </c>
      <c r="O335" s="230">
        <f>ROUND(E335*N335,2)</f>
        <v>0.63</v>
      </c>
      <c r="P335" s="230">
        <v>0</v>
      </c>
      <c r="Q335" s="230">
        <f>ROUND(E335*P335,2)</f>
        <v>0</v>
      </c>
      <c r="R335" s="231"/>
      <c r="S335" s="231" t="s">
        <v>259</v>
      </c>
      <c r="T335" s="231" t="s">
        <v>260</v>
      </c>
      <c r="U335" s="231">
        <v>0.10191</v>
      </c>
      <c r="V335" s="231">
        <f>ROUND(E335*U335,2)</f>
        <v>139.05000000000001</v>
      </c>
      <c r="W335" s="231"/>
      <c r="X335" s="231" t="s">
        <v>261</v>
      </c>
      <c r="Y335" s="231" t="s">
        <v>262</v>
      </c>
      <c r="Z335" s="210"/>
      <c r="AA335" s="210"/>
      <c r="AB335" s="210"/>
      <c r="AC335" s="210"/>
      <c r="AD335" s="210"/>
      <c r="AE335" s="210"/>
      <c r="AF335" s="210"/>
      <c r="AG335" s="210" t="s">
        <v>263</v>
      </c>
      <c r="AH335" s="210"/>
      <c r="AI335" s="210"/>
      <c r="AJ335" s="210"/>
      <c r="AK335" s="210"/>
      <c r="AL335" s="210"/>
      <c r="AM335" s="210"/>
      <c r="AN335" s="210"/>
      <c r="AO335" s="210"/>
      <c r="AP335" s="210"/>
      <c r="AQ335" s="210"/>
      <c r="AR335" s="210"/>
      <c r="AS335" s="210"/>
      <c r="AT335" s="210"/>
      <c r="AU335" s="210"/>
      <c r="AV335" s="210"/>
      <c r="AW335" s="210"/>
      <c r="AX335" s="210"/>
      <c r="AY335" s="210"/>
      <c r="AZ335" s="210"/>
      <c r="BA335" s="210"/>
      <c r="BB335" s="210"/>
      <c r="BC335" s="210"/>
      <c r="BD335" s="210"/>
      <c r="BE335" s="210"/>
      <c r="BF335" s="210"/>
      <c r="BG335" s="210"/>
      <c r="BH335" s="210"/>
    </row>
    <row r="336" spans="1:60" outlineLevel="2" x14ac:dyDescent="0.2">
      <c r="A336" s="227"/>
      <c r="B336" s="228"/>
      <c r="C336" s="258" t="s">
        <v>880</v>
      </c>
      <c r="D336" s="233"/>
      <c r="E336" s="234">
        <v>1364.4214999999999</v>
      </c>
      <c r="F336" s="231"/>
      <c r="G336" s="231"/>
      <c r="H336" s="231"/>
      <c r="I336" s="231"/>
      <c r="J336" s="231"/>
      <c r="K336" s="231"/>
      <c r="L336" s="231"/>
      <c r="M336" s="231"/>
      <c r="N336" s="230"/>
      <c r="O336" s="230"/>
      <c r="P336" s="230"/>
      <c r="Q336" s="230"/>
      <c r="R336" s="231"/>
      <c r="S336" s="231"/>
      <c r="T336" s="231"/>
      <c r="U336" s="231"/>
      <c r="V336" s="231"/>
      <c r="W336" s="231"/>
      <c r="X336" s="231"/>
      <c r="Y336" s="231"/>
      <c r="Z336" s="210"/>
      <c r="AA336" s="210"/>
      <c r="AB336" s="210"/>
      <c r="AC336" s="210"/>
      <c r="AD336" s="210"/>
      <c r="AE336" s="210"/>
      <c r="AF336" s="210"/>
      <c r="AG336" s="210" t="s">
        <v>265</v>
      </c>
      <c r="AH336" s="210">
        <v>0</v>
      </c>
      <c r="AI336" s="210"/>
      <c r="AJ336" s="210"/>
      <c r="AK336" s="210"/>
      <c r="AL336" s="210"/>
      <c r="AM336" s="210"/>
      <c r="AN336" s="210"/>
      <c r="AO336" s="210"/>
      <c r="AP336" s="210"/>
      <c r="AQ336" s="210"/>
      <c r="AR336" s="210"/>
      <c r="AS336" s="210"/>
      <c r="AT336" s="210"/>
      <c r="AU336" s="210"/>
      <c r="AV336" s="210"/>
      <c r="AW336" s="210"/>
      <c r="AX336" s="210"/>
      <c r="AY336" s="210"/>
      <c r="AZ336" s="210"/>
      <c r="BA336" s="210"/>
      <c r="BB336" s="210"/>
      <c r="BC336" s="210"/>
      <c r="BD336" s="210"/>
      <c r="BE336" s="210"/>
      <c r="BF336" s="210"/>
      <c r="BG336" s="210"/>
      <c r="BH336" s="210"/>
    </row>
    <row r="337" spans="1:60" x14ac:dyDescent="0.2">
      <c r="A337" s="237" t="s">
        <v>254</v>
      </c>
      <c r="B337" s="238" t="s">
        <v>219</v>
      </c>
      <c r="C337" s="256" t="s">
        <v>220</v>
      </c>
      <c r="D337" s="239"/>
      <c r="E337" s="240"/>
      <c r="F337" s="241"/>
      <c r="G337" s="242">
        <f>SUMIF(AG338:AG352,"&lt;&gt;NOR",G338:G352)</f>
        <v>0</v>
      </c>
      <c r="H337" s="236"/>
      <c r="I337" s="236">
        <f>SUM(I338:I352)</f>
        <v>0</v>
      </c>
      <c r="J337" s="236"/>
      <c r="K337" s="236">
        <f>SUM(K338:K352)</f>
        <v>0</v>
      </c>
      <c r="L337" s="236"/>
      <c r="M337" s="236">
        <f>SUM(M338:M352)</f>
        <v>0</v>
      </c>
      <c r="N337" s="235"/>
      <c r="O337" s="235">
        <f>SUM(O338:O352)</f>
        <v>0</v>
      </c>
      <c r="P337" s="235"/>
      <c r="Q337" s="235">
        <f>SUM(Q338:Q352)</f>
        <v>0</v>
      </c>
      <c r="R337" s="236"/>
      <c r="S337" s="236"/>
      <c r="T337" s="236"/>
      <c r="U337" s="236"/>
      <c r="V337" s="236">
        <f>SUM(V338:V352)</f>
        <v>0</v>
      </c>
      <c r="W337" s="236"/>
      <c r="X337" s="236"/>
      <c r="Y337" s="236"/>
      <c r="AG337" t="s">
        <v>255</v>
      </c>
    </row>
    <row r="338" spans="1:60" outlineLevel="1" x14ac:dyDescent="0.2">
      <c r="A338" s="250">
        <v>143</v>
      </c>
      <c r="B338" s="251" t="s">
        <v>887</v>
      </c>
      <c r="C338" s="259" t="s">
        <v>888</v>
      </c>
      <c r="D338" s="252" t="s">
        <v>345</v>
      </c>
      <c r="E338" s="253">
        <v>3</v>
      </c>
      <c r="F338" s="254"/>
      <c r="G338" s="255">
        <f>ROUND(E338*F338,2)</f>
        <v>0</v>
      </c>
      <c r="H338" s="232"/>
      <c r="I338" s="231">
        <f>ROUND(E338*H338,2)</f>
        <v>0</v>
      </c>
      <c r="J338" s="232"/>
      <c r="K338" s="231">
        <f>ROUND(E338*J338,2)</f>
        <v>0</v>
      </c>
      <c r="L338" s="231">
        <v>21</v>
      </c>
      <c r="M338" s="231">
        <f>G338*(1+L338/100)</f>
        <v>0</v>
      </c>
      <c r="N338" s="230">
        <v>0</v>
      </c>
      <c r="O338" s="230">
        <f>ROUND(E338*N338,2)</f>
        <v>0</v>
      </c>
      <c r="P338" s="230">
        <v>0</v>
      </c>
      <c r="Q338" s="230">
        <f>ROUND(E338*P338,2)</f>
        <v>0</v>
      </c>
      <c r="R338" s="231"/>
      <c r="S338" s="231" t="s">
        <v>324</v>
      </c>
      <c r="T338" s="231" t="s">
        <v>325</v>
      </c>
      <c r="U338" s="231">
        <v>0</v>
      </c>
      <c r="V338" s="231">
        <f>ROUND(E338*U338,2)</f>
        <v>0</v>
      </c>
      <c r="W338" s="231"/>
      <c r="X338" s="231" t="s">
        <v>261</v>
      </c>
      <c r="Y338" s="231" t="s">
        <v>262</v>
      </c>
      <c r="Z338" s="210"/>
      <c r="AA338" s="210"/>
      <c r="AB338" s="210"/>
      <c r="AC338" s="210"/>
      <c r="AD338" s="210"/>
      <c r="AE338" s="210"/>
      <c r="AF338" s="210"/>
      <c r="AG338" s="210" t="s">
        <v>263</v>
      </c>
      <c r="AH338" s="210"/>
      <c r="AI338" s="210"/>
      <c r="AJ338" s="210"/>
      <c r="AK338" s="210"/>
      <c r="AL338" s="210"/>
      <c r="AM338" s="210"/>
      <c r="AN338" s="210"/>
      <c r="AO338" s="210"/>
      <c r="AP338" s="210"/>
      <c r="AQ338" s="210"/>
      <c r="AR338" s="210"/>
      <c r="AS338" s="210"/>
      <c r="AT338" s="210"/>
      <c r="AU338" s="210"/>
      <c r="AV338" s="210"/>
      <c r="AW338" s="210"/>
      <c r="AX338" s="210"/>
      <c r="AY338" s="210"/>
      <c r="AZ338" s="210"/>
      <c r="BA338" s="210"/>
      <c r="BB338" s="210"/>
      <c r="BC338" s="210"/>
      <c r="BD338" s="210"/>
      <c r="BE338" s="210"/>
      <c r="BF338" s="210"/>
      <c r="BG338" s="210"/>
      <c r="BH338" s="210"/>
    </row>
    <row r="339" spans="1:60" ht="22.5" outlineLevel="1" x14ac:dyDescent="0.2">
      <c r="A339" s="250">
        <v>144</v>
      </c>
      <c r="B339" s="251" t="s">
        <v>889</v>
      </c>
      <c r="C339" s="259" t="s">
        <v>890</v>
      </c>
      <c r="D339" s="252" t="s">
        <v>345</v>
      </c>
      <c r="E339" s="253">
        <v>12</v>
      </c>
      <c r="F339" s="254"/>
      <c r="G339" s="255">
        <f>ROUND(E339*F339,2)</f>
        <v>0</v>
      </c>
      <c r="H339" s="232"/>
      <c r="I339" s="231">
        <f>ROUND(E339*H339,2)</f>
        <v>0</v>
      </c>
      <c r="J339" s="232"/>
      <c r="K339" s="231">
        <f>ROUND(E339*J339,2)</f>
        <v>0</v>
      </c>
      <c r="L339" s="231">
        <v>21</v>
      </c>
      <c r="M339" s="231">
        <f>G339*(1+L339/100)</f>
        <v>0</v>
      </c>
      <c r="N339" s="230">
        <v>0</v>
      </c>
      <c r="O339" s="230">
        <f>ROUND(E339*N339,2)</f>
        <v>0</v>
      </c>
      <c r="P339" s="230">
        <v>0</v>
      </c>
      <c r="Q339" s="230">
        <f>ROUND(E339*P339,2)</f>
        <v>0</v>
      </c>
      <c r="R339" s="231"/>
      <c r="S339" s="231" t="s">
        <v>324</v>
      </c>
      <c r="T339" s="231" t="s">
        <v>325</v>
      </c>
      <c r="U339" s="231">
        <v>0</v>
      </c>
      <c r="V339" s="231">
        <f>ROUND(E339*U339,2)</f>
        <v>0</v>
      </c>
      <c r="W339" s="231"/>
      <c r="X339" s="231" t="s">
        <v>261</v>
      </c>
      <c r="Y339" s="231" t="s">
        <v>262</v>
      </c>
      <c r="Z339" s="210"/>
      <c r="AA339" s="210"/>
      <c r="AB339" s="210"/>
      <c r="AC339" s="210"/>
      <c r="AD339" s="210"/>
      <c r="AE339" s="210"/>
      <c r="AF339" s="210"/>
      <c r="AG339" s="210" t="s">
        <v>263</v>
      </c>
      <c r="AH339" s="210"/>
      <c r="AI339" s="210"/>
      <c r="AJ339" s="210"/>
      <c r="AK339" s="210"/>
      <c r="AL339" s="210"/>
      <c r="AM339" s="210"/>
      <c r="AN339" s="210"/>
      <c r="AO339" s="210"/>
      <c r="AP339" s="210"/>
      <c r="AQ339" s="210"/>
      <c r="AR339" s="210"/>
      <c r="AS339" s="210"/>
      <c r="AT339" s="210"/>
      <c r="AU339" s="210"/>
      <c r="AV339" s="210"/>
      <c r="AW339" s="210"/>
      <c r="AX339" s="210"/>
      <c r="AY339" s="210"/>
      <c r="AZ339" s="210"/>
      <c r="BA339" s="210"/>
      <c r="BB339" s="210"/>
      <c r="BC339" s="210"/>
      <c r="BD339" s="210"/>
      <c r="BE339" s="210"/>
      <c r="BF339" s="210"/>
      <c r="BG339" s="210"/>
      <c r="BH339" s="210"/>
    </row>
    <row r="340" spans="1:60" outlineLevel="1" x14ac:dyDescent="0.2">
      <c r="A340" s="250">
        <v>145</v>
      </c>
      <c r="B340" s="251" t="s">
        <v>891</v>
      </c>
      <c r="C340" s="259" t="s">
        <v>892</v>
      </c>
      <c r="D340" s="252" t="s">
        <v>345</v>
      </c>
      <c r="E340" s="253">
        <v>12</v>
      </c>
      <c r="F340" s="254"/>
      <c r="G340" s="255">
        <f>ROUND(E340*F340,2)</f>
        <v>0</v>
      </c>
      <c r="H340" s="232"/>
      <c r="I340" s="231">
        <f>ROUND(E340*H340,2)</f>
        <v>0</v>
      </c>
      <c r="J340" s="232"/>
      <c r="K340" s="231">
        <f>ROUND(E340*J340,2)</f>
        <v>0</v>
      </c>
      <c r="L340" s="231">
        <v>21</v>
      </c>
      <c r="M340" s="231">
        <f>G340*(1+L340/100)</f>
        <v>0</v>
      </c>
      <c r="N340" s="230">
        <v>0</v>
      </c>
      <c r="O340" s="230">
        <f>ROUND(E340*N340,2)</f>
        <v>0</v>
      </c>
      <c r="P340" s="230">
        <v>0</v>
      </c>
      <c r="Q340" s="230">
        <f>ROUND(E340*P340,2)</f>
        <v>0</v>
      </c>
      <c r="R340" s="231"/>
      <c r="S340" s="231" t="s">
        <v>324</v>
      </c>
      <c r="T340" s="231" t="s">
        <v>325</v>
      </c>
      <c r="U340" s="231">
        <v>0</v>
      </c>
      <c r="V340" s="231">
        <f>ROUND(E340*U340,2)</f>
        <v>0</v>
      </c>
      <c r="W340" s="231"/>
      <c r="X340" s="231" t="s">
        <v>261</v>
      </c>
      <c r="Y340" s="231" t="s">
        <v>262</v>
      </c>
      <c r="Z340" s="210"/>
      <c r="AA340" s="210"/>
      <c r="AB340" s="210"/>
      <c r="AC340" s="210"/>
      <c r="AD340" s="210"/>
      <c r="AE340" s="210"/>
      <c r="AF340" s="210"/>
      <c r="AG340" s="210" t="s">
        <v>263</v>
      </c>
      <c r="AH340" s="210"/>
      <c r="AI340" s="210"/>
      <c r="AJ340" s="210"/>
      <c r="AK340" s="210"/>
      <c r="AL340" s="210"/>
      <c r="AM340" s="210"/>
      <c r="AN340" s="210"/>
      <c r="AO340" s="210"/>
      <c r="AP340" s="210"/>
      <c r="AQ340" s="210"/>
      <c r="AR340" s="210"/>
      <c r="AS340" s="210"/>
      <c r="AT340" s="210"/>
      <c r="AU340" s="210"/>
      <c r="AV340" s="210"/>
      <c r="AW340" s="210"/>
      <c r="AX340" s="210"/>
      <c r="AY340" s="210"/>
      <c r="AZ340" s="210"/>
      <c r="BA340" s="210"/>
      <c r="BB340" s="210"/>
      <c r="BC340" s="210"/>
      <c r="BD340" s="210"/>
      <c r="BE340" s="210"/>
      <c r="BF340" s="210"/>
      <c r="BG340" s="210"/>
      <c r="BH340" s="210"/>
    </row>
    <row r="341" spans="1:60" outlineLevel="1" x14ac:dyDescent="0.2">
      <c r="A341" s="250">
        <v>146</v>
      </c>
      <c r="B341" s="251" t="s">
        <v>893</v>
      </c>
      <c r="C341" s="259" t="s">
        <v>894</v>
      </c>
      <c r="D341" s="252" t="s">
        <v>345</v>
      </c>
      <c r="E341" s="253">
        <v>4</v>
      </c>
      <c r="F341" s="254"/>
      <c r="G341" s="255">
        <f>ROUND(E341*F341,2)</f>
        <v>0</v>
      </c>
      <c r="H341" s="232"/>
      <c r="I341" s="231">
        <f>ROUND(E341*H341,2)</f>
        <v>0</v>
      </c>
      <c r="J341" s="232"/>
      <c r="K341" s="231">
        <f>ROUND(E341*J341,2)</f>
        <v>0</v>
      </c>
      <c r="L341" s="231">
        <v>21</v>
      </c>
      <c r="M341" s="231">
        <f>G341*(1+L341/100)</f>
        <v>0</v>
      </c>
      <c r="N341" s="230">
        <v>0</v>
      </c>
      <c r="O341" s="230">
        <f>ROUND(E341*N341,2)</f>
        <v>0</v>
      </c>
      <c r="P341" s="230">
        <v>0</v>
      </c>
      <c r="Q341" s="230">
        <f>ROUND(E341*P341,2)</f>
        <v>0</v>
      </c>
      <c r="R341" s="231"/>
      <c r="S341" s="231" t="s">
        <v>324</v>
      </c>
      <c r="T341" s="231" t="s">
        <v>325</v>
      </c>
      <c r="U341" s="231">
        <v>0</v>
      </c>
      <c r="V341" s="231">
        <f>ROUND(E341*U341,2)</f>
        <v>0</v>
      </c>
      <c r="W341" s="231"/>
      <c r="X341" s="231" t="s">
        <v>261</v>
      </c>
      <c r="Y341" s="231" t="s">
        <v>262</v>
      </c>
      <c r="Z341" s="210"/>
      <c r="AA341" s="210"/>
      <c r="AB341" s="210"/>
      <c r="AC341" s="210"/>
      <c r="AD341" s="210"/>
      <c r="AE341" s="210"/>
      <c r="AF341" s="210"/>
      <c r="AG341" s="210" t="s">
        <v>263</v>
      </c>
      <c r="AH341" s="210"/>
      <c r="AI341" s="210"/>
      <c r="AJ341" s="210"/>
      <c r="AK341" s="210"/>
      <c r="AL341" s="210"/>
      <c r="AM341" s="210"/>
      <c r="AN341" s="210"/>
      <c r="AO341" s="210"/>
      <c r="AP341" s="210"/>
      <c r="AQ341" s="210"/>
      <c r="AR341" s="210"/>
      <c r="AS341" s="210"/>
      <c r="AT341" s="210"/>
      <c r="AU341" s="210"/>
      <c r="AV341" s="210"/>
      <c r="AW341" s="210"/>
      <c r="AX341" s="210"/>
      <c r="AY341" s="210"/>
      <c r="AZ341" s="210"/>
      <c r="BA341" s="210"/>
      <c r="BB341" s="210"/>
      <c r="BC341" s="210"/>
      <c r="BD341" s="210"/>
      <c r="BE341" s="210"/>
      <c r="BF341" s="210"/>
      <c r="BG341" s="210"/>
      <c r="BH341" s="210"/>
    </row>
    <row r="342" spans="1:60" outlineLevel="1" x14ac:dyDescent="0.2">
      <c r="A342" s="250">
        <v>147</v>
      </c>
      <c r="B342" s="251" t="s">
        <v>895</v>
      </c>
      <c r="C342" s="259" t="s">
        <v>896</v>
      </c>
      <c r="D342" s="252" t="s">
        <v>345</v>
      </c>
      <c r="E342" s="253">
        <v>4</v>
      </c>
      <c r="F342" s="254"/>
      <c r="G342" s="255">
        <f>ROUND(E342*F342,2)</f>
        <v>0</v>
      </c>
      <c r="H342" s="232"/>
      <c r="I342" s="231">
        <f>ROUND(E342*H342,2)</f>
        <v>0</v>
      </c>
      <c r="J342" s="232"/>
      <c r="K342" s="231">
        <f>ROUND(E342*J342,2)</f>
        <v>0</v>
      </c>
      <c r="L342" s="231">
        <v>21</v>
      </c>
      <c r="M342" s="231">
        <f>G342*(1+L342/100)</f>
        <v>0</v>
      </c>
      <c r="N342" s="230">
        <v>0</v>
      </c>
      <c r="O342" s="230">
        <f>ROUND(E342*N342,2)</f>
        <v>0</v>
      </c>
      <c r="P342" s="230">
        <v>0</v>
      </c>
      <c r="Q342" s="230">
        <f>ROUND(E342*P342,2)</f>
        <v>0</v>
      </c>
      <c r="R342" s="231"/>
      <c r="S342" s="231" t="s">
        <v>324</v>
      </c>
      <c r="T342" s="231" t="s">
        <v>325</v>
      </c>
      <c r="U342" s="231">
        <v>0</v>
      </c>
      <c r="V342" s="231">
        <f>ROUND(E342*U342,2)</f>
        <v>0</v>
      </c>
      <c r="W342" s="231"/>
      <c r="X342" s="231" t="s">
        <v>261</v>
      </c>
      <c r="Y342" s="231" t="s">
        <v>262</v>
      </c>
      <c r="Z342" s="210"/>
      <c r="AA342" s="210"/>
      <c r="AB342" s="210"/>
      <c r="AC342" s="210"/>
      <c r="AD342" s="210"/>
      <c r="AE342" s="210"/>
      <c r="AF342" s="210"/>
      <c r="AG342" s="210" t="s">
        <v>263</v>
      </c>
      <c r="AH342" s="210"/>
      <c r="AI342" s="210"/>
      <c r="AJ342" s="210"/>
      <c r="AK342" s="210"/>
      <c r="AL342" s="210"/>
      <c r="AM342" s="210"/>
      <c r="AN342" s="210"/>
      <c r="AO342" s="210"/>
      <c r="AP342" s="210"/>
      <c r="AQ342" s="210"/>
      <c r="AR342" s="210"/>
      <c r="AS342" s="210"/>
      <c r="AT342" s="210"/>
      <c r="AU342" s="210"/>
      <c r="AV342" s="210"/>
      <c r="AW342" s="210"/>
      <c r="AX342" s="210"/>
      <c r="AY342" s="210"/>
      <c r="AZ342" s="210"/>
      <c r="BA342" s="210"/>
      <c r="BB342" s="210"/>
      <c r="BC342" s="210"/>
      <c r="BD342" s="210"/>
      <c r="BE342" s="210"/>
      <c r="BF342" s="210"/>
      <c r="BG342" s="210"/>
      <c r="BH342" s="210"/>
    </row>
    <row r="343" spans="1:60" outlineLevel="1" x14ac:dyDescent="0.2">
      <c r="A343" s="250">
        <v>148</v>
      </c>
      <c r="B343" s="251" t="s">
        <v>897</v>
      </c>
      <c r="C343" s="259" t="s">
        <v>898</v>
      </c>
      <c r="D343" s="252" t="s">
        <v>345</v>
      </c>
      <c r="E343" s="253">
        <v>2</v>
      </c>
      <c r="F343" s="254"/>
      <c r="G343" s="255">
        <f>ROUND(E343*F343,2)</f>
        <v>0</v>
      </c>
      <c r="H343" s="232"/>
      <c r="I343" s="231">
        <f>ROUND(E343*H343,2)</f>
        <v>0</v>
      </c>
      <c r="J343" s="232"/>
      <c r="K343" s="231">
        <f>ROUND(E343*J343,2)</f>
        <v>0</v>
      </c>
      <c r="L343" s="231">
        <v>21</v>
      </c>
      <c r="M343" s="231">
        <f>G343*(1+L343/100)</f>
        <v>0</v>
      </c>
      <c r="N343" s="230">
        <v>0</v>
      </c>
      <c r="O343" s="230">
        <f>ROUND(E343*N343,2)</f>
        <v>0</v>
      </c>
      <c r="P343" s="230">
        <v>0</v>
      </c>
      <c r="Q343" s="230">
        <f>ROUND(E343*P343,2)</f>
        <v>0</v>
      </c>
      <c r="R343" s="231"/>
      <c r="S343" s="231" t="s">
        <v>324</v>
      </c>
      <c r="T343" s="231" t="s">
        <v>325</v>
      </c>
      <c r="U343" s="231">
        <v>0</v>
      </c>
      <c r="V343" s="231">
        <f>ROUND(E343*U343,2)</f>
        <v>0</v>
      </c>
      <c r="W343" s="231"/>
      <c r="X343" s="231" t="s">
        <v>261</v>
      </c>
      <c r="Y343" s="231" t="s">
        <v>262</v>
      </c>
      <c r="Z343" s="210"/>
      <c r="AA343" s="210"/>
      <c r="AB343" s="210"/>
      <c r="AC343" s="210"/>
      <c r="AD343" s="210"/>
      <c r="AE343" s="210"/>
      <c r="AF343" s="210"/>
      <c r="AG343" s="210" t="s">
        <v>263</v>
      </c>
      <c r="AH343" s="210"/>
      <c r="AI343" s="210"/>
      <c r="AJ343" s="210"/>
      <c r="AK343" s="210"/>
      <c r="AL343" s="210"/>
      <c r="AM343" s="210"/>
      <c r="AN343" s="210"/>
      <c r="AO343" s="210"/>
      <c r="AP343" s="210"/>
      <c r="AQ343" s="210"/>
      <c r="AR343" s="210"/>
      <c r="AS343" s="210"/>
      <c r="AT343" s="210"/>
      <c r="AU343" s="210"/>
      <c r="AV343" s="210"/>
      <c r="AW343" s="210"/>
      <c r="AX343" s="210"/>
      <c r="AY343" s="210"/>
      <c r="AZ343" s="210"/>
      <c r="BA343" s="210"/>
      <c r="BB343" s="210"/>
      <c r="BC343" s="210"/>
      <c r="BD343" s="210"/>
      <c r="BE343" s="210"/>
      <c r="BF343" s="210"/>
      <c r="BG343" s="210"/>
      <c r="BH343" s="210"/>
    </row>
    <row r="344" spans="1:60" outlineLevel="1" x14ac:dyDescent="0.2">
      <c r="A344" s="244">
        <v>149</v>
      </c>
      <c r="B344" s="245" t="s">
        <v>899</v>
      </c>
      <c r="C344" s="257" t="s">
        <v>900</v>
      </c>
      <c r="D344" s="246" t="s">
        <v>804</v>
      </c>
      <c r="E344" s="247">
        <v>1</v>
      </c>
      <c r="F344" s="248"/>
      <c r="G344" s="249">
        <f>ROUND(E344*F344,2)</f>
        <v>0</v>
      </c>
      <c r="H344" s="232"/>
      <c r="I344" s="231">
        <f>ROUND(E344*H344,2)</f>
        <v>0</v>
      </c>
      <c r="J344" s="232"/>
      <c r="K344" s="231">
        <f>ROUND(E344*J344,2)</f>
        <v>0</v>
      </c>
      <c r="L344" s="231">
        <v>21</v>
      </c>
      <c r="M344" s="231">
        <f>G344*(1+L344/100)</f>
        <v>0</v>
      </c>
      <c r="N344" s="230">
        <v>0</v>
      </c>
      <c r="O344" s="230">
        <f>ROUND(E344*N344,2)</f>
        <v>0</v>
      </c>
      <c r="P344" s="230">
        <v>0</v>
      </c>
      <c r="Q344" s="230">
        <f>ROUND(E344*P344,2)</f>
        <v>0</v>
      </c>
      <c r="R344" s="231"/>
      <c r="S344" s="231" t="s">
        <v>324</v>
      </c>
      <c r="T344" s="231" t="s">
        <v>325</v>
      </c>
      <c r="U344" s="231">
        <v>0</v>
      </c>
      <c r="V344" s="231">
        <f>ROUND(E344*U344,2)</f>
        <v>0</v>
      </c>
      <c r="W344" s="231"/>
      <c r="X344" s="231" t="s">
        <v>261</v>
      </c>
      <c r="Y344" s="231" t="s">
        <v>262</v>
      </c>
      <c r="Z344" s="210"/>
      <c r="AA344" s="210"/>
      <c r="AB344" s="210"/>
      <c r="AC344" s="210"/>
      <c r="AD344" s="210"/>
      <c r="AE344" s="210"/>
      <c r="AF344" s="210"/>
      <c r="AG344" s="210" t="s">
        <v>263</v>
      </c>
      <c r="AH344" s="210"/>
      <c r="AI344" s="210"/>
      <c r="AJ344" s="210"/>
      <c r="AK344" s="210"/>
      <c r="AL344" s="210"/>
      <c r="AM344" s="210"/>
      <c r="AN344" s="210"/>
      <c r="AO344" s="210"/>
      <c r="AP344" s="210"/>
      <c r="AQ344" s="210"/>
      <c r="AR344" s="210"/>
      <c r="AS344" s="210"/>
      <c r="AT344" s="210"/>
      <c r="AU344" s="210"/>
      <c r="AV344" s="210"/>
      <c r="AW344" s="210"/>
      <c r="AX344" s="210"/>
      <c r="AY344" s="210"/>
      <c r="AZ344" s="210"/>
      <c r="BA344" s="210"/>
      <c r="BB344" s="210"/>
      <c r="BC344" s="210"/>
      <c r="BD344" s="210"/>
      <c r="BE344" s="210"/>
      <c r="BF344" s="210"/>
      <c r="BG344" s="210"/>
      <c r="BH344" s="210"/>
    </row>
    <row r="345" spans="1:60" ht="22.5" outlineLevel="2" x14ac:dyDescent="0.2">
      <c r="A345" s="227"/>
      <c r="B345" s="228"/>
      <c r="C345" s="258" t="s">
        <v>901</v>
      </c>
      <c r="D345" s="233"/>
      <c r="E345" s="234"/>
      <c r="F345" s="231"/>
      <c r="G345" s="231"/>
      <c r="H345" s="231"/>
      <c r="I345" s="231"/>
      <c r="J345" s="231"/>
      <c r="K345" s="231"/>
      <c r="L345" s="231"/>
      <c r="M345" s="231"/>
      <c r="N345" s="230"/>
      <c r="O345" s="230"/>
      <c r="P345" s="230"/>
      <c r="Q345" s="230"/>
      <c r="R345" s="231"/>
      <c r="S345" s="231"/>
      <c r="T345" s="231"/>
      <c r="U345" s="231"/>
      <c r="V345" s="231"/>
      <c r="W345" s="231"/>
      <c r="X345" s="231"/>
      <c r="Y345" s="231"/>
      <c r="Z345" s="210"/>
      <c r="AA345" s="210"/>
      <c r="AB345" s="210"/>
      <c r="AC345" s="210"/>
      <c r="AD345" s="210"/>
      <c r="AE345" s="210"/>
      <c r="AF345" s="210"/>
      <c r="AG345" s="210" t="s">
        <v>265</v>
      </c>
      <c r="AH345" s="210">
        <v>0</v>
      </c>
      <c r="AI345" s="210"/>
      <c r="AJ345" s="210"/>
      <c r="AK345" s="210"/>
      <c r="AL345" s="210"/>
      <c r="AM345" s="210"/>
      <c r="AN345" s="210"/>
      <c r="AO345" s="210"/>
      <c r="AP345" s="210"/>
      <c r="AQ345" s="210"/>
      <c r="AR345" s="210"/>
      <c r="AS345" s="210"/>
      <c r="AT345" s="210"/>
      <c r="AU345" s="210"/>
      <c r="AV345" s="210"/>
      <c r="AW345" s="210"/>
      <c r="AX345" s="210"/>
      <c r="AY345" s="210"/>
      <c r="AZ345" s="210"/>
      <c r="BA345" s="210"/>
      <c r="BB345" s="210"/>
      <c r="BC345" s="210"/>
      <c r="BD345" s="210"/>
      <c r="BE345" s="210"/>
      <c r="BF345" s="210"/>
      <c r="BG345" s="210"/>
      <c r="BH345" s="210"/>
    </row>
    <row r="346" spans="1:60" ht="22.5" outlineLevel="3" x14ac:dyDescent="0.2">
      <c r="A346" s="227"/>
      <c r="B346" s="228"/>
      <c r="C346" s="258" t="s">
        <v>902</v>
      </c>
      <c r="D346" s="233"/>
      <c r="E346" s="234"/>
      <c r="F346" s="231"/>
      <c r="G346" s="231"/>
      <c r="H346" s="231"/>
      <c r="I346" s="231"/>
      <c r="J346" s="231"/>
      <c r="K346" s="231"/>
      <c r="L346" s="231"/>
      <c r="M346" s="231"/>
      <c r="N346" s="230"/>
      <c r="O346" s="230"/>
      <c r="P346" s="230"/>
      <c r="Q346" s="230"/>
      <c r="R346" s="231"/>
      <c r="S346" s="231"/>
      <c r="T346" s="231"/>
      <c r="U346" s="231"/>
      <c r="V346" s="231"/>
      <c r="W346" s="231"/>
      <c r="X346" s="231"/>
      <c r="Y346" s="231"/>
      <c r="Z346" s="210"/>
      <c r="AA346" s="210"/>
      <c r="AB346" s="210"/>
      <c r="AC346" s="210"/>
      <c r="AD346" s="210"/>
      <c r="AE346" s="210"/>
      <c r="AF346" s="210"/>
      <c r="AG346" s="210" t="s">
        <v>265</v>
      </c>
      <c r="AH346" s="210">
        <v>0</v>
      </c>
      <c r="AI346" s="210"/>
      <c r="AJ346" s="210"/>
      <c r="AK346" s="210"/>
      <c r="AL346" s="210"/>
      <c r="AM346" s="210"/>
      <c r="AN346" s="210"/>
      <c r="AO346" s="210"/>
      <c r="AP346" s="210"/>
      <c r="AQ346" s="210"/>
      <c r="AR346" s="210"/>
      <c r="AS346" s="210"/>
      <c r="AT346" s="210"/>
      <c r="AU346" s="210"/>
      <c r="AV346" s="210"/>
      <c r="AW346" s="210"/>
      <c r="AX346" s="210"/>
      <c r="AY346" s="210"/>
      <c r="AZ346" s="210"/>
      <c r="BA346" s="210"/>
      <c r="BB346" s="210"/>
      <c r="BC346" s="210"/>
      <c r="BD346" s="210"/>
      <c r="BE346" s="210"/>
      <c r="BF346" s="210"/>
      <c r="BG346" s="210"/>
      <c r="BH346" s="210"/>
    </row>
    <row r="347" spans="1:60" outlineLevel="3" x14ac:dyDescent="0.2">
      <c r="A347" s="227"/>
      <c r="B347" s="228"/>
      <c r="C347" s="258" t="s">
        <v>903</v>
      </c>
      <c r="D347" s="233"/>
      <c r="E347" s="234"/>
      <c r="F347" s="231"/>
      <c r="G347" s="231"/>
      <c r="H347" s="231"/>
      <c r="I347" s="231"/>
      <c r="J347" s="231"/>
      <c r="K347" s="231"/>
      <c r="L347" s="231"/>
      <c r="M347" s="231"/>
      <c r="N347" s="230"/>
      <c r="O347" s="230"/>
      <c r="P347" s="230"/>
      <c r="Q347" s="230"/>
      <c r="R347" s="231"/>
      <c r="S347" s="231"/>
      <c r="T347" s="231"/>
      <c r="U347" s="231"/>
      <c r="V347" s="231"/>
      <c r="W347" s="231"/>
      <c r="X347" s="231"/>
      <c r="Y347" s="231"/>
      <c r="Z347" s="210"/>
      <c r="AA347" s="210"/>
      <c r="AB347" s="210"/>
      <c r="AC347" s="210"/>
      <c r="AD347" s="210"/>
      <c r="AE347" s="210"/>
      <c r="AF347" s="210"/>
      <c r="AG347" s="210" t="s">
        <v>265</v>
      </c>
      <c r="AH347" s="210">
        <v>0</v>
      </c>
      <c r="AI347" s="210"/>
      <c r="AJ347" s="210"/>
      <c r="AK347" s="210"/>
      <c r="AL347" s="210"/>
      <c r="AM347" s="210"/>
      <c r="AN347" s="210"/>
      <c r="AO347" s="210"/>
      <c r="AP347" s="210"/>
      <c r="AQ347" s="210"/>
      <c r="AR347" s="210"/>
      <c r="AS347" s="210"/>
      <c r="AT347" s="210"/>
      <c r="AU347" s="210"/>
      <c r="AV347" s="210"/>
      <c r="AW347" s="210"/>
      <c r="AX347" s="210"/>
      <c r="AY347" s="210"/>
      <c r="AZ347" s="210"/>
      <c r="BA347" s="210"/>
      <c r="BB347" s="210"/>
      <c r="BC347" s="210"/>
      <c r="BD347" s="210"/>
      <c r="BE347" s="210"/>
      <c r="BF347" s="210"/>
      <c r="BG347" s="210"/>
      <c r="BH347" s="210"/>
    </row>
    <row r="348" spans="1:60" outlineLevel="3" x14ac:dyDescent="0.2">
      <c r="A348" s="227"/>
      <c r="B348" s="228"/>
      <c r="C348" s="258" t="s">
        <v>904</v>
      </c>
      <c r="D348" s="233"/>
      <c r="E348" s="234"/>
      <c r="F348" s="231"/>
      <c r="G348" s="231"/>
      <c r="H348" s="231"/>
      <c r="I348" s="231"/>
      <c r="J348" s="231"/>
      <c r="K348" s="231"/>
      <c r="L348" s="231"/>
      <c r="M348" s="231"/>
      <c r="N348" s="230"/>
      <c r="O348" s="230"/>
      <c r="P348" s="230"/>
      <c r="Q348" s="230"/>
      <c r="R348" s="231"/>
      <c r="S348" s="231"/>
      <c r="T348" s="231"/>
      <c r="U348" s="231"/>
      <c r="V348" s="231"/>
      <c r="W348" s="231"/>
      <c r="X348" s="231"/>
      <c r="Y348" s="231"/>
      <c r="Z348" s="210"/>
      <c r="AA348" s="210"/>
      <c r="AB348" s="210"/>
      <c r="AC348" s="210"/>
      <c r="AD348" s="210"/>
      <c r="AE348" s="210"/>
      <c r="AF348" s="210"/>
      <c r="AG348" s="210" t="s">
        <v>265</v>
      </c>
      <c r="AH348" s="210">
        <v>0</v>
      </c>
      <c r="AI348" s="210"/>
      <c r="AJ348" s="210"/>
      <c r="AK348" s="210"/>
      <c r="AL348" s="210"/>
      <c r="AM348" s="210"/>
      <c r="AN348" s="210"/>
      <c r="AO348" s="210"/>
      <c r="AP348" s="210"/>
      <c r="AQ348" s="210"/>
      <c r="AR348" s="210"/>
      <c r="AS348" s="210"/>
      <c r="AT348" s="210"/>
      <c r="AU348" s="210"/>
      <c r="AV348" s="210"/>
      <c r="AW348" s="210"/>
      <c r="AX348" s="210"/>
      <c r="AY348" s="210"/>
      <c r="AZ348" s="210"/>
      <c r="BA348" s="210"/>
      <c r="BB348" s="210"/>
      <c r="BC348" s="210"/>
      <c r="BD348" s="210"/>
      <c r="BE348" s="210"/>
      <c r="BF348" s="210"/>
      <c r="BG348" s="210"/>
      <c r="BH348" s="210"/>
    </row>
    <row r="349" spans="1:60" outlineLevel="3" x14ac:dyDescent="0.2">
      <c r="A349" s="227"/>
      <c r="B349" s="228"/>
      <c r="C349" s="258" t="s">
        <v>905</v>
      </c>
      <c r="D349" s="233"/>
      <c r="E349" s="234"/>
      <c r="F349" s="231"/>
      <c r="G349" s="231"/>
      <c r="H349" s="231"/>
      <c r="I349" s="231"/>
      <c r="J349" s="231"/>
      <c r="K349" s="231"/>
      <c r="L349" s="231"/>
      <c r="M349" s="231"/>
      <c r="N349" s="230"/>
      <c r="O349" s="230"/>
      <c r="P349" s="230"/>
      <c r="Q349" s="230"/>
      <c r="R349" s="231"/>
      <c r="S349" s="231"/>
      <c r="T349" s="231"/>
      <c r="U349" s="231"/>
      <c r="V349" s="231"/>
      <c r="W349" s="231"/>
      <c r="X349" s="231"/>
      <c r="Y349" s="231"/>
      <c r="Z349" s="210"/>
      <c r="AA349" s="210"/>
      <c r="AB349" s="210"/>
      <c r="AC349" s="210"/>
      <c r="AD349" s="210"/>
      <c r="AE349" s="210"/>
      <c r="AF349" s="210"/>
      <c r="AG349" s="210" t="s">
        <v>265</v>
      </c>
      <c r="AH349" s="210">
        <v>0</v>
      </c>
      <c r="AI349" s="210"/>
      <c r="AJ349" s="210"/>
      <c r="AK349" s="210"/>
      <c r="AL349" s="210"/>
      <c r="AM349" s="210"/>
      <c r="AN349" s="210"/>
      <c r="AO349" s="210"/>
      <c r="AP349" s="210"/>
      <c r="AQ349" s="210"/>
      <c r="AR349" s="210"/>
      <c r="AS349" s="210"/>
      <c r="AT349" s="210"/>
      <c r="AU349" s="210"/>
      <c r="AV349" s="210"/>
      <c r="AW349" s="210"/>
      <c r="AX349" s="210"/>
      <c r="AY349" s="210"/>
      <c r="AZ349" s="210"/>
      <c r="BA349" s="210"/>
      <c r="BB349" s="210"/>
      <c r="BC349" s="210"/>
      <c r="BD349" s="210"/>
      <c r="BE349" s="210"/>
      <c r="BF349" s="210"/>
      <c r="BG349" s="210"/>
      <c r="BH349" s="210"/>
    </row>
    <row r="350" spans="1:60" outlineLevel="3" x14ac:dyDescent="0.2">
      <c r="A350" s="227"/>
      <c r="B350" s="228"/>
      <c r="C350" s="258" t="s">
        <v>138</v>
      </c>
      <c r="D350" s="233"/>
      <c r="E350" s="234">
        <v>1</v>
      </c>
      <c r="F350" s="231"/>
      <c r="G350" s="231"/>
      <c r="H350" s="231"/>
      <c r="I350" s="231"/>
      <c r="J350" s="231"/>
      <c r="K350" s="231"/>
      <c r="L350" s="231"/>
      <c r="M350" s="231"/>
      <c r="N350" s="230"/>
      <c r="O350" s="230"/>
      <c r="P350" s="230"/>
      <c r="Q350" s="230"/>
      <c r="R350" s="231"/>
      <c r="S350" s="231"/>
      <c r="T350" s="231"/>
      <c r="U350" s="231"/>
      <c r="V350" s="231"/>
      <c r="W350" s="231"/>
      <c r="X350" s="231"/>
      <c r="Y350" s="231"/>
      <c r="Z350" s="210"/>
      <c r="AA350" s="210"/>
      <c r="AB350" s="210"/>
      <c r="AC350" s="210"/>
      <c r="AD350" s="210"/>
      <c r="AE350" s="210"/>
      <c r="AF350" s="210"/>
      <c r="AG350" s="210" t="s">
        <v>265</v>
      </c>
      <c r="AH350" s="210">
        <v>0</v>
      </c>
      <c r="AI350" s="210"/>
      <c r="AJ350" s="210"/>
      <c r="AK350" s="210"/>
      <c r="AL350" s="210"/>
      <c r="AM350" s="210"/>
      <c r="AN350" s="210"/>
      <c r="AO350" s="210"/>
      <c r="AP350" s="210"/>
      <c r="AQ350" s="210"/>
      <c r="AR350" s="210"/>
      <c r="AS350" s="210"/>
      <c r="AT350" s="210"/>
      <c r="AU350" s="210"/>
      <c r="AV350" s="210"/>
      <c r="AW350" s="210"/>
      <c r="AX350" s="210"/>
      <c r="AY350" s="210"/>
      <c r="AZ350" s="210"/>
      <c r="BA350" s="210"/>
      <c r="BB350" s="210"/>
      <c r="BC350" s="210"/>
      <c r="BD350" s="210"/>
      <c r="BE350" s="210"/>
      <c r="BF350" s="210"/>
      <c r="BG350" s="210"/>
      <c r="BH350" s="210"/>
    </row>
    <row r="351" spans="1:60" ht="22.5" outlineLevel="1" x14ac:dyDescent="0.2">
      <c r="A351" s="250">
        <v>150</v>
      </c>
      <c r="B351" s="251" t="s">
        <v>906</v>
      </c>
      <c r="C351" s="259" t="s">
        <v>907</v>
      </c>
      <c r="D351" s="252" t="s">
        <v>345</v>
      </c>
      <c r="E351" s="253">
        <v>8</v>
      </c>
      <c r="F351" s="254"/>
      <c r="G351" s="255">
        <f>ROUND(E351*F351,2)</f>
        <v>0</v>
      </c>
      <c r="H351" s="232"/>
      <c r="I351" s="231">
        <f>ROUND(E351*H351,2)</f>
        <v>0</v>
      </c>
      <c r="J351" s="232"/>
      <c r="K351" s="231">
        <f>ROUND(E351*J351,2)</f>
        <v>0</v>
      </c>
      <c r="L351" s="231">
        <v>21</v>
      </c>
      <c r="M351" s="231">
        <f>G351*(1+L351/100)</f>
        <v>0</v>
      </c>
      <c r="N351" s="230">
        <v>0</v>
      </c>
      <c r="O351" s="230">
        <f>ROUND(E351*N351,2)</f>
        <v>0</v>
      </c>
      <c r="P351" s="230">
        <v>0</v>
      </c>
      <c r="Q351" s="230">
        <f>ROUND(E351*P351,2)</f>
        <v>0</v>
      </c>
      <c r="R351" s="231"/>
      <c r="S351" s="231" t="s">
        <v>324</v>
      </c>
      <c r="T351" s="231" t="s">
        <v>325</v>
      </c>
      <c r="U351" s="231">
        <v>0</v>
      </c>
      <c r="V351" s="231">
        <f>ROUND(E351*U351,2)</f>
        <v>0</v>
      </c>
      <c r="W351" s="231"/>
      <c r="X351" s="231" t="s">
        <v>261</v>
      </c>
      <c r="Y351" s="231" t="s">
        <v>262</v>
      </c>
      <c r="Z351" s="210"/>
      <c r="AA351" s="210"/>
      <c r="AB351" s="210"/>
      <c r="AC351" s="210"/>
      <c r="AD351" s="210"/>
      <c r="AE351" s="210"/>
      <c r="AF351" s="210"/>
      <c r="AG351" s="210" t="s">
        <v>263</v>
      </c>
      <c r="AH351" s="210"/>
      <c r="AI351" s="210"/>
      <c r="AJ351" s="210"/>
      <c r="AK351" s="210"/>
      <c r="AL351" s="210"/>
      <c r="AM351" s="210"/>
      <c r="AN351" s="210"/>
      <c r="AO351" s="210"/>
      <c r="AP351" s="210"/>
      <c r="AQ351" s="210"/>
      <c r="AR351" s="210"/>
      <c r="AS351" s="210"/>
      <c r="AT351" s="210"/>
      <c r="AU351" s="210"/>
      <c r="AV351" s="210"/>
      <c r="AW351" s="210"/>
      <c r="AX351" s="210"/>
      <c r="AY351" s="210"/>
      <c r="AZ351" s="210"/>
      <c r="BA351" s="210"/>
      <c r="BB351" s="210"/>
      <c r="BC351" s="210"/>
      <c r="BD351" s="210"/>
      <c r="BE351" s="210"/>
      <c r="BF351" s="210"/>
      <c r="BG351" s="210"/>
      <c r="BH351" s="210"/>
    </row>
    <row r="352" spans="1:60" ht="22.5" outlineLevel="1" x14ac:dyDescent="0.2">
      <c r="A352" s="244">
        <v>151</v>
      </c>
      <c r="B352" s="245" t="s">
        <v>908</v>
      </c>
      <c r="C352" s="257" t="s">
        <v>909</v>
      </c>
      <c r="D352" s="246" t="s">
        <v>345</v>
      </c>
      <c r="E352" s="247">
        <v>2</v>
      </c>
      <c r="F352" s="248"/>
      <c r="G352" s="249">
        <f>ROUND(E352*F352,2)</f>
        <v>0</v>
      </c>
      <c r="H352" s="232"/>
      <c r="I352" s="231">
        <f>ROUND(E352*H352,2)</f>
        <v>0</v>
      </c>
      <c r="J352" s="232"/>
      <c r="K352" s="231">
        <f>ROUND(E352*J352,2)</f>
        <v>0</v>
      </c>
      <c r="L352" s="231">
        <v>21</v>
      </c>
      <c r="M352" s="231">
        <f>G352*(1+L352/100)</f>
        <v>0</v>
      </c>
      <c r="N352" s="230">
        <v>0</v>
      </c>
      <c r="O352" s="230">
        <f>ROUND(E352*N352,2)</f>
        <v>0</v>
      </c>
      <c r="P352" s="230">
        <v>0</v>
      </c>
      <c r="Q352" s="230">
        <f>ROUND(E352*P352,2)</f>
        <v>0</v>
      </c>
      <c r="R352" s="231"/>
      <c r="S352" s="231" t="s">
        <v>324</v>
      </c>
      <c r="T352" s="231" t="s">
        <v>325</v>
      </c>
      <c r="U352" s="231">
        <v>0</v>
      </c>
      <c r="V352" s="231">
        <f>ROUND(E352*U352,2)</f>
        <v>0</v>
      </c>
      <c r="W352" s="231"/>
      <c r="X352" s="231" t="s">
        <v>261</v>
      </c>
      <c r="Y352" s="231" t="s">
        <v>262</v>
      </c>
      <c r="Z352" s="210"/>
      <c r="AA352" s="210"/>
      <c r="AB352" s="210"/>
      <c r="AC352" s="210"/>
      <c r="AD352" s="210"/>
      <c r="AE352" s="210"/>
      <c r="AF352" s="210"/>
      <c r="AG352" s="210" t="s">
        <v>263</v>
      </c>
      <c r="AH352" s="210"/>
      <c r="AI352" s="210"/>
      <c r="AJ352" s="210"/>
      <c r="AK352" s="210"/>
      <c r="AL352" s="210"/>
      <c r="AM352" s="210"/>
      <c r="AN352" s="210"/>
      <c r="AO352" s="210"/>
      <c r="AP352" s="210"/>
      <c r="AQ352" s="210"/>
      <c r="AR352" s="210"/>
      <c r="AS352" s="210"/>
      <c r="AT352" s="210"/>
      <c r="AU352" s="210"/>
      <c r="AV352" s="210"/>
      <c r="AW352" s="210"/>
      <c r="AX352" s="210"/>
      <c r="AY352" s="210"/>
      <c r="AZ352" s="210"/>
      <c r="BA352" s="210"/>
      <c r="BB352" s="210"/>
      <c r="BC352" s="210"/>
      <c r="BD352" s="210"/>
      <c r="BE352" s="210"/>
      <c r="BF352" s="210"/>
      <c r="BG352" s="210"/>
      <c r="BH352" s="210"/>
    </row>
    <row r="353" spans="1:33" x14ac:dyDescent="0.2">
      <c r="A353" s="3"/>
      <c r="B353" s="4"/>
      <c r="C353" s="260"/>
      <c r="D353" s="6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AE353">
        <v>12</v>
      </c>
      <c r="AF353">
        <v>21</v>
      </c>
      <c r="AG353" t="s">
        <v>240</v>
      </c>
    </row>
    <row r="354" spans="1:33" x14ac:dyDescent="0.2">
      <c r="A354" s="213"/>
      <c r="B354" s="214" t="s">
        <v>31</v>
      </c>
      <c r="C354" s="261"/>
      <c r="D354" s="215"/>
      <c r="E354" s="216"/>
      <c r="F354" s="216"/>
      <c r="G354" s="243">
        <f>G8+G21+G85+G107+G126+G141+G149+G162+G172+G177+G179+G185+G187+G203+G233+G253+G270+G288+G308+G327+G337</f>
        <v>0</v>
      </c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AE354">
        <f>SUMIF(L7:L352,AE353,G7:G352)</f>
        <v>0</v>
      </c>
      <c r="AF354">
        <f>SUMIF(L7:L352,AF353,G7:G352)</f>
        <v>0</v>
      </c>
      <c r="AG354" t="s">
        <v>432</v>
      </c>
    </row>
    <row r="355" spans="1:33" x14ac:dyDescent="0.2">
      <c r="A355" s="3"/>
      <c r="B355" s="4"/>
      <c r="C355" s="260"/>
      <c r="D355" s="6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</row>
    <row r="356" spans="1:33" x14ac:dyDescent="0.2">
      <c r="A356" s="3"/>
      <c r="B356" s="4"/>
      <c r="C356" s="260"/>
      <c r="D356" s="6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</row>
    <row r="357" spans="1:33" x14ac:dyDescent="0.2">
      <c r="A357" s="217" t="s">
        <v>433</v>
      </c>
      <c r="B357" s="217"/>
      <c r="C357" s="262"/>
      <c r="D357" s="6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</row>
    <row r="358" spans="1:33" x14ac:dyDescent="0.2">
      <c r="A358" s="218"/>
      <c r="B358" s="219"/>
      <c r="C358" s="263"/>
      <c r="D358" s="219"/>
      <c r="E358" s="219"/>
      <c r="F358" s="219"/>
      <c r="G358" s="220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AG358" t="s">
        <v>434</v>
      </c>
    </row>
    <row r="359" spans="1:33" x14ac:dyDescent="0.2">
      <c r="A359" s="221"/>
      <c r="B359" s="222"/>
      <c r="C359" s="264"/>
      <c r="D359" s="222"/>
      <c r="E359" s="222"/>
      <c r="F359" s="222"/>
      <c r="G359" s="22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</row>
    <row r="360" spans="1:33" x14ac:dyDescent="0.2">
      <c r="A360" s="221"/>
      <c r="B360" s="222"/>
      <c r="C360" s="264"/>
      <c r="D360" s="222"/>
      <c r="E360" s="222"/>
      <c r="F360" s="222"/>
      <c r="G360" s="22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</row>
    <row r="361" spans="1:33" x14ac:dyDescent="0.2">
      <c r="A361" s="221"/>
      <c r="B361" s="222"/>
      <c r="C361" s="264"/>
      <c r="D361" s="222"/>
      <c r="E361" s="222"/>
      <c r="F361" s="222"/>
      <c r="G361" s="22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</row>
    <row r="362" spans="1:33" x14ac:dyDescent="0.2">
      <c r="A362" s="224"/>
      <c r="B362" s="225"/>
      <c r="C362" s="265"/>
      <c r="D362" s="225"/>
      <c r="E362" s="225"/>
      <c r="F362" s="225"/>
      <c r="G362" s="226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</row>
    <row r="363" spans="1:33" x14ac:dyDescent="0.2">
      <c r="A363" s="3"/>
      <c r="B363" s="4"/>
      <c r="C363" s="260"/>
      <c r="D363" s="6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</row>
    <row r="364" spans="1:33" x14ac:dyDescent="0.2">
      <c r="C364" s="266"/>
      <c r="D364" s="10"/>
      <c r="AG364" t="s">
        <v>435</v>
      </c>
    </row>
    <row r="365" spans="1:33" x14ac:dyDescent="0.2">
      <c r="D365" s="10"/>
    </row>
    <row r="366" spans="1:33" x14ac:dyDescent="0.2">
      <c r="D366" s="10"/>
    </row>
    <row r="367" spans="1:33" x14ac:dyDescent="0.2">
      <c r="D367" s="10"/>
    </row>
    <row r="368" spans="1:33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:G1"/>
    <mergeCell ref="C2:G2"/>
    <mergeCell ref="C3:G3"/>
    <mergeCell ref="C4:G4"/>
    <mergeCell ref="A357:C357"/>
    <mergeCell ref="A358:G362"/>
  </mergeCells>
  <pageMargins left="0.59055118110236204" right="0.196850393700787" top="0.78740157499999996" bottom="0.78740157499999996" header="0.3" footer="0.3"/>
  <pageSetup paperSize="9" orientation="portrait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A8200-62DC-43DC-A40B-FA75BAE6A6DF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38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228</v>
      </c>
    </row>
    <row r="2" spans="1:60" ht="24.95" customHeight="1" x14ac:dyDescent="0.2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229</v>
      </c>
    </row>
    <row r="3" spans="1:60" ht="24.95" customHeight="1" x14ac:dyDescent="0.2">
      <c r="A3" s="196" t="s">
        <v>9</v>
      </c>
      <c r="B3" s="49" t="s">
        <v>46</v>
      </c>
      <c r="C3" s="199" t="s">
        <v>47</v>
      </c>
      <c r="D3" s="197"/>
      <c r="E3" s="197"/>
      <c r="F3" s="197"/>
      <c r="G3" s="198"/>
      <c r="AC3" s="174" t="s">
        <v>229</v>
      </c>
      <c r="AG3" t="s">
        <v>230</v>
      </c>
    </row>
    <row r="4" spans="1:60" ht="24.95" customHeight="1" x14ac:dyDescent="0.2">
      <c r="A4" s="200" t="s">
        <v>10</v>
      </c>
      <c r="B4" s="201" t="s">
        <v>54</v>
      </c>
      <c r="C4" s="202" t="s">
        <v>55</v>
      </c>
      <c r="D4" s="203"/>
      <c r="E4" s="203"/>
      <c r="F4" s="203"/>
      <c r="G4" s="204"/>
      <c r="AG4" t="s">
        <v>231</v>
      </c>
    </row>
    <row r="5" spans="1:60" x14ac:dyDescent="0.2">
      <c r="D5" s="10"/>
    </row>
    <row r="6" spans="1:60" ht="38.25" x14ac:dyDescent="0.2">
      <c r="A6" s="206" t="s">
        <v>232</v>
      </c>
      <c r="B6" s="208" t="s">
        <v>233</v>
      </c>
      <c r="C6" s="208" t="s">
        <v>234</v>
      </c>
      <c r="D6" s="207" t="s">
        <v>235</v>
      </c>
      <c r="E6" s="206" t="s">
        <v>236</v>
      </c>
      <c r="F6" s="205" t="s">
        <v>237</v>
      </c>
      <c r="G6" s="206" t="s">
        <v>31</v>
      </c>
      <c r="H6" s="209" t="s">
        <v>32</v>
      </c>
      <c r="I6" s="209" t="s">
        <v>238</v>
      </c>
      <c r="J6" s="209" t="s">
        <v>33</v>
      </c>
      <c r="K6" s="209" t="s">
        <v>239</v>
      </c>
      <c r="L6" s="209" t="s">
        <v>240</v>
      </c>
      <c r="M6" s="209" t="s">
        <v>241</v>
      </c>
      <c r="N6" s="209" t="s">
        <v>242</v>
      </c>
      <c r="O6" s="209" t="s">
        <v>243</v>
      </c>
      <c r="P6" s="209" t="s">
        <v>244</v>
      </c>
      <c r="Q6" s="209" t="s">
        <v>245</v>
      </c>
      <c r="R6" s="209" t="s">
        <v>246</v>
      </c>
      <c r="S6" s="209" t="s">
        <v>247</v>
      </c>
      <c r="T6" s="209" t="s">
        <v>248</v>
      </c>
      <c r="U6" s="209" t="s">
        <v>249</v>
      </c>
      <c r="V6" s="209" t="s">
        <v>250</v>
      </c>
      <c r="W6" s="209" t="s">
        <v>251</v>
      </c>
      <c r="X6" s="209" t="s">
        <v>252</v>
      </c>
      <c r="Y6" s="209" t="s">
        <v>253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37" t="s">
        <v>254</v>
      </c>
      <c r="B8" s="238" t="s">
        <v>142</v>
      </c>
      <c r="C8" s="256" t="s">
        <v>143</v>
      </c>
      <c r="D8" s="239"/>
      <c r="E8" s="240"/>
      <c r="F8" s="241"/>
      <c r="G8" s="242">
        <f>SUMIF(AG9:AG16,"&lt;&gt;NOR",G9:G16)</f>
        <v>0</v>
      </c>
      <c r="H8" s="236"/>
      <c r="I8" s="236">
        <f>SUM(I9:I16)</f>
        <v>0</v>
      </c>
      <c r="J8" s="236"/>
      <c r="K8" s="236">
        <f>SUM(K9:K16)</f>
        <v>0</v>
      </c>
      <c r="L8" s="236"/>
      <c r="M8" s="236">
        <f>SUM(M9:M16)</f>
        <v>0</v>
      </c>
      <c r="N8" s="235"/>
      <c r="O8" s="235">
        <f>SUM(O9:O16)</f>
        <v>48.169999999999995</v>
      </c>
      <c r="P8" s="235"/>
      <c r="Q8" s="235">
        <f>SUM(Q9:Q16)</f>
        <v>0</v>
      </c>
      <c r="R8" s="236"/>
      <c r="S8" s="236"/>
      <c r="T8" s="236"/>
      <c r="U8" s="236"/>
      <c r="V8" s="236">
        <f>SUM(V9:V16)</f>
        <v>17.150000000000002</v>
      </c>
      <c r="W8" s="236"/>
      <c r="X8" s="236"/>
      <c r="Y8" s="236"/>
      <c r="AG8" t="s">
        <v>255</v>
      </c>
    </row>
    <row r="9" spans="1:60" outlineLevel="1" x14ac:dyDescent="0.2">
      <c r="A9" s="244">
        <v>1</v>
      </c>
      <c r="B9" s="245" t="s">
        <v>495</v>
      </c>
      <c r="C9" s="257" t="s">
        <v>496</v>
      </c>
      <c r="D9" s="246" t="s">
        <v>258</v>
      </c>
      <c r="E9" s="247">
        <v>17.00375</v>
      </c>
      <c r="F9" s="248"/>
      <c r="G9" s="249">
        <f>ROUND(E9*F9,2)</f>
        <v>0</v>
      </c>
      <c r="H9" s="232"/>
      <c r="I9" s="231">
        <f>ROUND(E9*H9,2)</f>
        <v>0</v>
      </c>
      <c r="J9" s="232"/>
      <c r="K9" s="231">
        <f>ROUND(E9*J9,2)</f>
        <v>0</v>
      </c>
      <c r="L9" s="231">
        <v>21</v>
      </c>
      <c r="M9" s="231">
        <f>G9*(1+L9/100)</f>
        <v>0</v>
      </c>
      <c r="N9" s="230">
        <v>2.5249999999999999</v>
      </c>
      <c r="O9" s="230">
        <f>ROUND(E9*N9,2)</f>
        <v>42.93</v>
      </c>
      <c r="P9" s="230">
        <v>0</v>
      </c>
      <c r="Q9" s="230">
        <f>ROUND(E9*P9,2)</f>
        <v>0</v>
      </c>
      <c r="R9" s="231"/>
      <c r="S9" s="231" t="s">
        <v>259</v>
      </c>
      <c r="T9" s="231" t="s">
        <v>260</v>
      </c>
      <c r="U9" s="231">
        <v>0.48</v>
      </c>
      <c r="V9" s="231">
        <f>ROUND(E9*U9,2)</f>
        <v>8.16</v>
      </c>
      <c r="W9" s="231"/>
      <c r="X9" s="231" t="s">
        <v>261</v>
      </c>
      <c r="Y9" s="231" t="s">
        <v>262</v>
      </c>
      <c r="Z9" s="210"/>
      <c r="AA9" s="210"/>
      <c r="AB9" s="210"/>
      <c r="AC9" s="210"/>
      <c r="AD9" s="210"/>
      <c r="AE9" s="210"/>
      <c r="AF9" s="210"/>
      <c r="AG9" s="210" t="s">
        <v>263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">
      <c r="A10" s="227"/>
      <c r="B10" s="228"/>
      <c r="C10" s="258" t="s">
        <v>726</v>
      </c>
      <c r="D10" s="233"/>
      <c r="E10" s="234">
        <v>17.00375</v>
      </c>
      <c r="F10" s="231"/>
      <c r="G10" s="231"/>
      <c r="H10" s="231"/>
      <c r="I10" s="231"/>
      <c r="J10" s="231"/>
      <c r="K10" s="231"/>
      <c r="L10" s="231"/>
      <c r="M10" s="231"/>
      <c r="N10" s="230"/>
      <c r="O10" s="230"/>
      <c r="P10" s="230"/>
      <c r="Q10" s="230"/>
      <c r="R10" s="231"/>
      <c r="S10" s="231"/>
      <c r="T10" s="231"/>
      <c r="U10" s="231"/>
      <c r="V10" s="231"/>
      <c r="W10" s="231"/>
      <c r="X10" s="231"/>
      <c r="Y10" s="231"/>
      <c r="Z10" s="210"/>
      <c r="AA10" s="210"/>
      <c r="AB10" s="210"/>
      <c r="AC10" s="210"/>
      <c r="AD10" s="210"/>
      <c r="AE10" s="210"/>
      <c r="AF10" s="210"/>
      <c r="AG10" s="210" t="s">
        <v>265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ht="22.5" outlineLevel="1" x14ac:dyDescent="0.2">
      <c r="A11" s="244">
        <v>2</v>
      </c>
      <c r="B11" s="245" t="s">
        <v>498</v>
      </c>
      <c r="C11" s="257" t="s">
        <v>499</v>
      </c>
      <c r="D11" s="246" t="s">
        <v>311</v>
      </c>
      <c r="E11" s="247">
        <v>0.29888999999999999</v>
      </c>
      <c r="F11" s="248"/>
      <c r="G11" s="249">
        <f>ROUND(E11*F11,2)</f>
        <v>0</v>
      </c>
      <c r="H11" s="232"/>
      <c r="I11" s="231">
        <f>ROUND(E11*H11,2)</f>
        <v>0</v>
      </c>
      <c r="J11" s="232"/>
      <c r="K11" s="231">
        <f>ROUND(E11*J11,2)</f>
        <v>0</v>
      </c>
      <c r="L11" s="231">
        <v>21</v>
      </c>
      <c r="M11" s="231">
        <f>G11*(1+L11/100)</f>
        <v>0</v>
      </c>
      <c r="N11" s="230">
        <v>1.06274</v>
      </c>
      <c r="O11" s="230">
        <f>ROUND(E11*N11,2)</f>
        <v>0.32</v>
      </c>
      <c r="P11" s="230">
        <v>0</v>
      </c>
      <c r="Q11" s="230">
        <f>ROUND(E11*P11,2)</f>
        <v>0</v>
      </c>
      <c r="R11" s="231"/>
      <c r="S11" s="231" t="s">
        <v>259</v>
      </c>
      <c r="T11" s="231" t="s">
        <v>260</v>
      </c>
      <c r="U11" s="231">
        <v>15.231</v>
      </c>
      <c r="V11" s="231">
        <f>ROUND(E11*U11,2)</f>
        <v>4.55</v>
      </c>
      <c r="W11" s="231"/>
      <c r="X11" s="231" t="s">
        <v>261</v>
      </c>
      <c r="Y11" s="231" t="s">
        <v>262</v>
      </c>
      <c r="Z11" s="210"/>
      <c r="AA11" s="210"/>
      <c r="AB11" s="210"/>
      <c r="AC11" s="210"/>
      <c r="AD11" s="210"/>
      <c r="AE11" s="210"/>
      <c r="AF11" s="210"/>
      <c r="AG11" s="210" t="s">
        <v>263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2" x14ac:dyDescent="0.2">
      <c r="A12" s="227"/>
      <c r="B12" s="228"/>
      <c r="C12" s="258" t="s">
        <v>910</v>
      </c>
      <c r="D12" s="233"/>
      <c r="E12" s="234">
        <v>0.29888999999999999</v>
      </c>
      <c r="F12" s="231"/>
      <c r="G12" s="231"/>
      <c r="H12" s="231"/>
      <c r="I12" s="231"/>
      <c r="J12" s="231"/>
      <c r="K12" s="231"/>
      <c r="L12" s="231"/>
      <c r="M12" s="231"/>
      <c r="N12" s="230"/>
      <c r="O12" s="230"/>
      <c r="P12" s="230"/>
      <c r="Q12" s="230"/>
      <c r="R12" s="231"/>
      <c r="S12" s="231"/>
      <c r="T12" s="231"/>
      <c r="U12" s="231"/>
      <c r="V12" s="231"/>
      <c r="W12" s="231"/>
      <c r="X12" s="231"/>
      <c r="Y12" s="231"/>
      <c r="Z12" s="210"/>
      <c r="AA12" s="210"/>
      <c r="AB12" s="210"/>
      <c r="AC12" s="210"/>
      <c r="AD12" s="210"/>
      <c r="AE12" s="210"/>
      <c r="AF12" s="210"/>
      <c r="AG12" s="210" t="s">
        <v>265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44">
        <v>3</v>
      </c>
      <c r="B13" s="245" t="s">
        <v>911</v>
      </c>
      <c r="C13" s="257" t="s">
        <v>912</v>
      </c>
      <c r="D13" s="246" t="s">
        <v>258</v>
      </c>
      <c r="E13" s="247">
        <v>1.8875</v>
      </c>
      <c r="F13" s="248"/>
      <c r="G13" s="249">
        <f>ROUND(E13*F13,2)</f>
        <v>0</v>
      </c>
      <c r="H13" s="232"/>
      <c r="I13" s="231">
        <f>ROUND(E13*H13,2)</f>
        <v>0</v>
      </c>
      <c r="J13" s="232"/>
      <c r="K13" s="231">
        <f>ROUND(E13*J13,2)</f>
        <v>0</v>
      </c>
      <c r="L13" s="231">
        <v>21</v>
      </c>
      <c r="M13" s="231">
        <f>G13*(1+L13/100)</f>
        <v>0</v>
      </c>
      <c r="N13" s="230">
        <v>2.5249999999999999</v>
      </c>
      <c r="O13" s="230">
        <f>ROUND(E13*N13,2)</f>
        <v>4.7699999999999996</v>
      </c>
      <c r="P13" s="230">
        <v>0</v>
      </c>
      <c r="Q13" s="230">
        <f>ROUND(E13*P13,2)</f>
        <v>0</v>
      </c>
      <c r="R13" s="231"/>
      <c r="S13" s="231" t="s">
        <v>259</v>
      </c>
      <c r="T13" s="231" t="s">
        <v>260</v>
      </c>
      <c r="U13" s="231">
        <v>0.48</v>
      </c>
      <c r="V13" s="231">
        <f>ROUND(E13*U13,2)</f>
        <v>0.91</v>
      </c>
      <c r="W13" s="231"/>
      <c r="X13" s="231" t="s">
        <v>261</v>
      </c>
      <c r="Y13" s="231" t="s">
        <v>262</v>
      </c>
      <c r="Z13" s="210"/>
      <c r="AA13" s="210"/>
      <c r="AB13" s="210"/>
      <c r="AC13" s="210"/>
      <c r="AD13" s="210"/>
      <c r="AE13" s="210"/>
      <c r="AF13" s="210"/>
      <c r="AG13" s="210" t="s">
        <v>263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2" x14ac:dyDescent="0.2">
      <c r="A14" s="227"/>
      <c r="B14" s="228"/>
      <c r="C14" s="258" t="s">
        <v>913</v>
      </c>
      <c r="D14" s="233"/>
      <c r="E14" s="234">
        <v>1.8875</v>
      </c>
      <c r="F14" s="231"/>
      <c r="G14" s="231"/>
      <c r="H14" s="231"/>
      <c r="I14" s="231"/>
      <c r="J14" s="231"/>
      <c r="K14" s="231"/>
      <c r="L14" s="231"/>
      <c r="M14" s="231"/>
      <c r="N14" s="230"/>
      <c r="O14" s="230"/>
      <c r="P14" s="230"/>
      <c r="Q14" s="230"/>
      <c r="R14" s="231"/>
      <c r="S14" s="231"/>
      <c r="T14" s="231"/>
      <c r="U14" s="231"/>
      <c r="V14" s="231"/>
      <c r="W14" s="231"/>
      <c r="X14" s="231"/>
      <c r="Y14" s="231"/>
      <c r="Z14" s="210"/>
      <c r="AA14" s="210"/>
      <c r="AB14" s="210"/>
      <c r="AC14" s="210"/>
      <c r="AD14" s="210"/>
      <c r="AE14" s="210"/>
      <c r="AF14" s="210"/>
      <c r="AG14" s="210" t="s">
        <v>265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ht="22.5" outlineLevel="1" x14ac:dyDescent="0.2">
      <c r="A15" s="244">
        <v>4</v>
      </c>
      <c r="B15" s="245" t="s">
        <v>914</v>
      </c>
      <c r="C15" s="257" t="s">
        <v>915</v>
      </c>
      <c r="D15" s="246" t="s">
        <v>311</v>
      </c>
      <c r="E15" s="247">
        <v>0.15</v>
      </c>
      <c r="F15" s="248"/>
      <c r="G15" s="249">
        <f>ROUND(E15*F15,2)</f>
        <v>0</v>
      </c>
      <c r="H15" s="232"/>
      <c r="I15" s="231">
        <f>ROUND(E15*H15,2)</f>
        <v>0</v>
      </c>
      <c r="J15" s="232"/>
      <c r="K15" s="231">
        <f>ROUND(E15*J15,2)</f>
        <v>0</v>
      </c>
      <c r="L15" s="231">
        <v>21</v>
      </c>
      <c r="M15" s="231">
        <f>G15*(1+L15/100)</f>
        <v>0</v>
      </c>
      <c r="N15" s="230">
        <v>1.0249299999999999</v>
      </c>
      <c r="O15" s="230">
        <f>ROUND(E15*N15,2)</f>
        <v>0.15</v>
      </c>
      <c r="P15" s="230">
        <v>0</v>
      </c>
      <c r="Q15" s="230">
        <f>ROUND(E15*P15,2)</f>
        <v>0</v>
      </c>
      <c r="R15" s="231"/>
      <c r="S15" s="231" t="s">
        <v>259</v>
      </c>
      <c r="T15" s="231" t="s">
        <v>260</v>
      </c>
      <c r="U15" s="231">
        <v>23.530999999999999</v>
      </c>
      <c r="V15" s="231">
        <f>ROUND(E15*U15,2)</f>
        <v>3.53</v>
      </c>
      <c r="W15" s="231"/>
      <c r="X15" s="231" t="s">
        <v>261</v>
      </c>
      <c r="Y15" s="231" t="s">
        <v>262</v>
      </c>
      <c r="Z15" s="210"/>
      <c r="AA15" s="210"/>
      <c r="AB15" s="210"/>
      <c r="AC15" s="210"/>
      <c r="AD15" s="210"/>
      <c r="AE15" s="210"/>
      <c r="AF15" s="210"/>
      <c r="AG15" s="210" t="s">
        <v>263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2" x14ac:dyDescent="0.2">
      <c r="A16" s="227"/>
      <c r="B16" s="228"/>
      <c r="C16" s="258" t="s">
        <v>916</v>
      </c>
      <c r="D16" s="233"/>
      <c r="E16" s="234">
        <v>0.15</v>
      </c>
      <c r="F16" s="231"/>
      <c r="G16" s="231"/>
      <c r="H16" s="231"/>
      <c r="I16" s="231"/>
      <c r="J16" s="231"/>
      <c r="K16" s="231"/>
      <c r="L16" s="231"/>
      <c r="M16" s="231"/>
      <c r="N16" s="230"/>
      <c r="O16" s="230"/>
      <c r="P16" s="230"/>
      <c r="Q16" s="230"/>
      <c r="R16" s="231"/>
      <c r="S16" s="231"/>
      <c r="T16" s="231"/>
      <c r="U16" s="231"/>
      <c r="V16" s="231"/>
      <c r="W16" s="231"/>
      <c r="X16" s="231"/>
      <c r="Y16" s="231"/>
      <c r="Z16" s="210"/>
      <c r="AA16" s="210"/>
      <c r="AB16" s="210"/>
      <c r="AC16" s="210"/>
      <c r="AD16" s="210"/>
      <c r="AE16" s="210"/>
      <c r="AF16" s="210"/>
      <c r="AG16" s="210" t="s">
        <v>265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x14ac:dyDescent="0.2">
      <c r="A17" s="237" t="s">
        <v>254</v>
      </c>
      <c r="B17" s="238" t="s">
        <v>144</v>
      </c>
      <c r="C17" s="256" t="s">
        <v>145</v>
      </c>
      <c r="D17" s="239"/>
      <c r="E17" s="240"/>
      <c r="F17" s="241"/>
      <c r="G17" s="242">
        <f>SUMIF(AG18:AG56,"&lt;&gt;NOR",G18:G56)</f>
        <v>0</v>
      </c>
      <c r="H17" s="236"/>
      <c r="I17" s="236">
        <f>SUM(I18:I56)</f>
        <v>0</v>
      </c>
      <c r="J17" s="236"/>
      <c r="K17" s="236">
        <f>SUM(K18:K56)</f>
        <v>0</v>
      </c>
      <c r="L17" s="236"/>
      <c r="M17" s="236">
        <f>SUM(M18:M56)</f>
        <v>0</v>
      </c>
      <c r="N17" s="235"/>
      <c r="O17" s="235">
        <f>SUM(O18:O56)</f>
        <v>17.97</v>
      </c>
      <c r="P17" s="235"/>
      <c r="Q17" s="235">
        <f>SUM(Q18:Q56)</f>
        <v>0</v>
      </c>
      <c r="R17" s="236"/>
      <c r="S17" s="236"/>
      <c r="T17" s="236"/>
      <c r="U17" s="236"/>
      <c r="V17" s="236">
        <f>SUM(V18:V56)</f>
        <v>91.68</v>
      </c>
      <c r="W17" s="236"/>
      <c r="X17" s="236"/>
      <c r="Y17" s="236"/>
      <c r="AG17" t="s">
        <v>255</v>
      </c>
    </row>
    <row r="18" spans="1:60" outlineLevel="1" x14ac:dyDescent="0.2">
      <c r="A18" s="244">
        <v>5</v>
      </c>
      <c r="B18" s="245" t="s">
        <v>512</v>
      </c>
      <c r="C18" s="257" t="s">
        <v>513</v>
      </c>
      <c r="D18" s="246" t="s">
        <v>303</v>
      </c>
      <c r="E18" s="247">
        <v>12.672000000000001</v>
      </c>
      <c r="F18" s="248"/>
      <c r="G18" s="249">
        <f>ROUND(E18*F18,2)</f>
        <v>0</v>
      </c>
      <c r="H18" s="232"/>
      <c r="I18" s="231">
        <f>ROUND(E18*H18,2)</f>
        <v>0</v>
      </c>
      <c r="J18" s="232"/>
      <c r="K18" s="231">
        <f>ROUND(E18*J18,2)</f>
        <v>0</v>
      </c>
      <c r="L18" s="231">
        <v>21</v>
      </c>
      <c r="M18" s="231">
        <f>G18*(1+L18/100)</f>
        <v>0</v>
      </c>
      <c r="N18" s="230">
        <v>0.13802</v>
      </c>
      <c r="O18" s="230">
        <f>ROUND(E18*N18,2)</f>
        <v>1.75</v>
      </c>
      <c r="P18" s="230">
        <v>0</v>
      </c>
      <c r="Q18" s="230">
        <f>ROUND(E18*P18,2)</f>
        <v>0</v>
      </c>
      <c r="R18" s="231"/>
      <c r="S18" s="231" t="s">
        <v>259</v>
      </c>
      <c r="T18" s="231" t="s">
        <v>260</v>
      </c>
      <c r="U18" s="231">
        <v>0.71799999999999997</v>
      </c>
      <c r="V18" s="231">
        <f>ROUND(E18*U18,2)</f>
        <v>9.1</v>
      </c>
      <c r="W18" s="231"/>
      <c r="X18" s="231" t="s">
        <v>261</v>
      </c>
      <c r="Y18" s="231" t="s">
        <v>262</v>
      </c>
      <c r="Z18" s="210"/>
      <c r="AA18" s="210"/>
      <c r="AB18" s="210"/>
      <c r="AC18" s="210"/>
      <c r="AD18" s="210"/>
      <c r="AE18" s="210"/>
      <c r="AF18" s="210"/>
      <c r="AG18" s="210" t="s">
        <v>263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2" x14ac:dyDescent="0.2">
      <c r="A19" s="227"/>
      <c r="B19" s="228"/>
      <c r="C19" s="258" t="s">
        <v>645</v>
      </c>
      <c r="D19" s="233"/>
      <c r="E19" s="234"/>
      <c r="F19" s="231"/>
      <c r="G19" s="231"/>
      <c r="H19" s="231"/>
      <c r="I19" s="231"/>
      <c r="J19" s="231"/>
      <c r="K19" s="231"/>
      <c r="L19" s="231"/>
      <c r="M19" s="231"/>
      <c r="N19" s="230"/>
      <c r="O19" s="230"/>
      <c r="P19" s="230"/>
      <c r="Q19" s="230"/>
      <c r="R19" s="231"/>
      <c r="S19" s="231"/>
      <c r="T19" s="231"/>
      <c r="U19" s="231"/>
      <c r="V19" s="231"/>
      <c r="W19" s="231"/>
      <c r="X19" s="231"/>
      <c r="Y19" s="231"/>
      <c r="Z19" s="210"/>
      <c r="AA19" s="210"/>
      <c r="AB19" s="210"/>
      <c r="AC19" s="210"/>
      <c r="AD19" s="210"/>
      <c r="AE19" s="210"/>
      <c r="AF19" s="210"/>
      <c r="AG19" s="210" t="s">
        <v>265</v>
      </c>
      <c r="AH19" s="210">
        <v>0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3" x14ac:dyDescent="0.2">
      <c r="A20" s="227"/>
      <c r="B20" s="228"/>
      <c r="C20" s="258" t="s">
        <v>917</v>
      </c>
      <c r="D20" s="233"/>
      <c r="E20" s="234">
        <v>12.672000000000001</v>
      </c>
      <c r="F20" s="231"/>
      <c r="G20" s="231"/>
      <c r="H20" s="231"/>
      <c r="I20" s="231"/>
      <c r="J20" s="231"/>
      <c r="K20" s="231"/>
      <c r="L20" s="231"/>
      <c r="M20" s="231"/>
      <c r="N20" s="230"/>
      <c r="O20" s="230"/>
      <c r="P20" s="230"/>
      <c r="Q20" s="230"/>
      <c r="R20" s="231"/>
      <c r="S20" s="231"/>
      <c r="T20" s="231"/>
      <c r="U20" s="231"/>
      <c r="V20" s="231"/>
      <c r="W20" s="231"/>
      <c r="X20" s="231"/>
      <c r="Y20" s="231"/>
      <c r="Z20" s="210"/>
      <c r="AA20" s="210"/>
      <c r="AB20" s="210"/>
      <c r="AC20" s="210"/>
      <c r="AD20" s="210"/>
      <c r="AE20" s="210"/>
      <c r="AF20" s="210"/>
      <c r="AG20" s="210" t="s">
        <v>265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44">
        <v>6</v>
      </c>
      <c r="B21" s="245" t="s">
        <v>918</v>
      </c>
      <c r="C21" s="257" t="s">
        <v>919</v>
      </c>
      <c r="D21" s="246" t="s">
        <v>303</v>
      </c>
      <c r="E21" s="247">
        <v>49.467500000000001</v>
      </c>
      <c r="F21" s="248"/>
      <c r="G21" s="249">
        <f>ROUND(E21*F21,2)</f>
        <v>0</v>
      </c>
      <c r="H21" s="232"/>
      <c r="I21" s="231">
        <f>ROUND(E21*H21,2)</f>
        <v>0</v>
      </c>
      <c r="J21" s="232"/>
      <c r="K21" s="231">
        <f>ROUND(E21*J21,2)</f>
        <v>0</v>
      </c>
      <c r="L21" s="231">
        <v>21</v>
      </c>
      <c r="M21" s="231">
        <f>G21*(1+L21/100)</f>
        <v>0</v>
      </c>
      <c r="N21" s="230">
        <v>0.20523</v>
      </c>
      <c r="O21" s="230">
        <f>ROUND(E21*N21,2)</f>
        <v>10.15</v>
      </c>
      <c r="P21" s="230">
        <v>0</v>
      </c>
      <c r="Q21" s="230">
        <f>ROUND(E21*P21,2)</f>
        <v>0</v>
      </c>
      <c r="R21" s="231"/>
      <c r="S21" s="231" t="s">
        <v>259</v>
      </c>
      <c r="T21" s="231" t="s">
        <v>260</v>
      </c>
      <c r="U21" s="231">
        <v>0.59</v>
      </c>
      <c r="V21" s="231">
        <f>ROUND(E21*U21,2)</f>
        <v>29.19</v>
      </c>
      <c r="W21" s="231"/>
      <c r="X21" s="231" t="s">
        <v>261</v>
      </c>
      <c r="Y21" s="231" t="s">
        <v>262</v>
      </c>
      <c r="Z21" s="210"/>
      <c r="AA21" s="210"/>
      <c r="AB21" s="210"/>
      <c r="AC21" s="210"/>
      <c r="AD21" s="210"/>
      <c r="AE21" s="210"/>
      <c r="AF21" s="210"/>
      <c r="AG21" s="210" t="s">
        <v>263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2" x14ac:dyDescent="0.2">
      <c r="A22" s="227"/>
      <c r="B22" s="228"/>
      <c r="C22" s="258" t="s">
        <v>920</v>
      </c>
      <c r="D22" s="233"/>
      <c r="E22" s="234">
        <v>16.987500000000001</v>
      </c>
      <c r="F22" s="231"/>
      <c r="G22" s="231"/>
      <c r="H22" s="231"/>
      <c r="I22" s="231"/>
      <c r="J22" s="231"/>
      <c r="K22" s="231"/>
      <c r="L22" s="231"/>
      <c r="M22" s="231"/>
      <c r="N22" s="230"/>
      <c r="O22" s="230"/>
      <c r="P22" s="230"/>
      <c r="Q22" s="230"/>
      <c r="R22" s="231"/>
      <c r="S22" s="231"/>
      <c r="T22" s="231"/>
      <c r="U22" s="231"/>
      <c r="V22" s="231"/>
      <c r="W22" s="231"/>
      <c r="X22" s="231"/>
      <c r="Y22" s="231"/>
      <c r="Z22" s="210"/>
      <c r="AA22" s="210"/>
      <c r="AB22" s="210"/>
      <c r="AC22" s="210"/>
      <c r="AD22" s="210"/>
      <c r="AE22" s="210"/>
      <c r="AF22" s="210"/>
      <c r="AG22" s="210" t="s">
        <v>265</v>
      </c>
      <c r="AH22" s="210">
        <v>0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3" x14ac:dyDescent="0.2">
      <c r="A23" s="227"/>
      <c r="B23" s="228"/>
      <c r="C23" s="258" t="s">
        <v>921</v>
      </c>
      <c r="D23" s="233"/>
      <c r="E23" s="234">
        <v>32.479999999999997</v>
      </c>
      <c r="F23" s="231"/>
      <c r="G23" s="231"/>
      <c r="H23" s="231"/>
      <c r="I23" s="231"/>
      <c r="J23" s="231"/>
      <c r="K23" s="231"/>
      <c r="L23" s="231"/>
      <c r="M23" s="231"/>
      <c r="N23" s="230"/>
      <c r="O23" s="230"/>
      <c r="P23" s="230"/>
      <c r="Q23" s="230"/>
      <c r="R23" s="231"/>
      <c r="S23" s="231"/>
      <c r="T23" s="231"/>
      <c r="U23" s="231"/>
      <c r="V23" s="231"/>
      <c r="W23" s="231"/>
      <c r="X23" s="231"/>
      <c r="Y23" s="231"/>
      <c r="Z23" s="210"/>
      <c r="AA23" s="210"/>
      <c r="AB23" s="210"/>
      <c r="AC23" s="210"/>
      <c r="AD23" s="210"/>
      <c r="AE23" s="210"/>
      <c r="AF23" s="210"/>
      <c r="AG23" s="210" t="s">
        <v>265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44">
        <v>7</v>
      </c>
      <c r="B24" s="245" t="s">
        <v>534</v>
      </c>
      <c r="C24" s="257" t="s">
        <v>535</v>
      </c>
      <c r="D24" s="246" t="s">
        <v>311</v>
      </c>
      <c r="E24" s="247">
        <v>1.7587900000000001</v>
      </c>
      <c r="F24" s="248"/>
      <c r="G24" s="249">
        <f>ROUND(E24*F24,2)</f>
        <v>0</v>
      </c>
      <c r="H24" s="232"/>
      <c r="I24" s="231">
        <f>ROUND(E24*H24,2)</f>
        <v>0</v>
      </c>
      <c r="J24" s="232"/>
      <c r="K24" s="231">
        <f>ROUND(E24*J24,2)</f>
        <v>0</v>
      </c>
      <c r="L24" s="231">
        <v>21</v>
      </c>
      <c r="M24" s="231">
        <f>G24*(1+L24/100)</f>
        <v>0</v>
      </c>
      <c r="N24" s="230">
        <v>1.7090000000000001E-2</v>
      </c>
      <c r="O24" s="230">
        <f>ROUND(E24*N24,2)</f>
        <v>0.03</v>
      </c>
      <c r="P24" s="230">
        <v>0</v>
      </c>
      <c r="Q24" s="230">
        <f>ROUND(E24*P24,2)</f>
        <v>0</v>
      </c>
      <c r="R24" s="231"/>
      <c r="S24" s="231" t="s">
        <v>259</v>
      </c>
      <c r="T24" s="231" t="s">
        <v>260</v>
      </c>
      <c r="U24" s="231">
        <v>16.582999999999998</v>
      </c>
      <c r="V24" s="231">
        <f>ROUND(E24*U24,2)</f>
        <v>29.17</v>
      </c>
      <c r="W24" s="231"/>
      <c r="X24" s="231" t="s">
        <v>261</v>
      </c>
      <c r="Y24" s="231" t="s">
        <v>262</v>
      </c>
      <c r="Z24" s="210"/>
      <c r="AA24" s="210"/>
      <c r="AB24" s="210"/>
      <c r="AC24" s="210"/>
      <c r="AD24" s="210"/>
      <c r="AE24" s="210"/>
      <c r="AF24" s="210"/>
      <c r="AG24" s="210" t="s">
        <v>263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2" x14ac:dyDescent="0.2">
      <c r="A25" s="227"/>
      <c r="B25" s="228"/>
      <c r="C25" s="258" t="s">
        <v>922</v>
      </c>
      <c r="D25" s="233"/>
      <c r="E25" s="234">
        <v>0.39300000000000002</v>
      </c>
      <c r="F25" s="231"/>
      <c r="G25" s="231"/>
      <c r="H25" s="231"/>
      <c r="I25" s="231"/>
      <c r="J25" s="231"/>
      <c r="K25" s="231"/>
      <c r="L25" s="231"/>
      <c r="M25" s="231"/>
      <c r="N25" s="230"/>
      <c r="O25" s="230"/>
      <c r="P25" s="230"/>
      <c r="Q25" s="230"/>
      <c r="R25" s="231"/>
      <c r="S25" s="231"/>
      <c r="T25" s="231"/>
      <c r="U25" s="231"/>
      <c r="V25" s="231"/>
      <c r="W25" s="231"/>
      <c r="X25" s="231"/>
      <c r="Y25" s="231"/>
      <c r="Z25" s="210"/>
      <c r="AA25" s="210"/>
      <c r="AB25" s="210"/>
      <c r="AC25" s="210"/>
      <c r="AD25" s="210"/>
      <c r="AE25" s="210"/>
      <c r="AF25" s="210"/>
      <c r="AG25" s="210" t="s">
        <v>265</v>
      </c>
      <c r="AH25" s="210">
        <v>0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3" x14ac:dyDescent="0.2">
      <c r="A26" s="227"/>
      <c r="B26" s="228"/>
      <c r="C26" s="258" t="s">
        <v>923</v>
      </c>
      <c r="D26" s="233"/>
      <c r="E26" s="234">
        <v>0.16375000000000001</v>
      </c>
      <c r="F26" s="231"/>
      <c r="G26" s="231"/>
      <c r="H26" s="231"/>
      <c r="I26" s="231"/>
      <c r="J26" s="231"/>
      <c r="K26" s="231"/>
      <c r="L26" s="231"/>
      <c r="M26" s="231"/>
      <c r="N26" s="230"/>
      <c r="O26" s="230"/>
      <c r="P26" s="230"/>
      <c r="Q26" s="230"/>
      <c r="R26" s="231"/>
      <c r="S26" s="231"/>
      <c r="T26" s="231"/>
      <c r="U26" s="231"/>
      <c r="V26" s="231"/>
      <c r="W26" s="231"/>
      <c r="X26" s="231"/>
      <c r="Y26" s="231"/>
      <c r="Z26" s="210"/>
      <c r="AA26" s="210"/>
      <c r="AB26" s="210"/>
      <c r="AC26" s="210"/>
      <c r="AD26" s="210"/>
      <c r="AE26" s="210"/>
      <c r="AF26" s="210"/>
      <c r="AG26" s="210" t="s">
        <v>265</v>
      </c>
      <c r="AH26" s="210">
        <v>0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3" x14ac:dyDescent="0.2">
      <c r="A27" s="227"/>
      <c r="B27" s="228"/>
      <c r="C27" s="258" t="s">
        <v>924</v>
      </c>
      <c r="D27" s="233"/>
      <c r="E27" s="234">
        <v>0.13100000000000001</v>
      </c>
      <c r="F27" s="231"/>
      <c r="G27" s="231"/>
      <c r="H27" s="231"/>
      <c r="I27" s="231"/>
      <c r="J27" s="231"/>
      <c r="K27" s="231"/>
      <c r="L27" s="231"/>
      <c r="M27" s="231"/>
      <c r="N27" s="230"/>
      <c r="O27" s="230"/>
      <c r="P27" s="230"/>
      <c r="Q27" s="230"/>
      <c r="R27" s="231"/>
      <c r="S27" s="231"/>
      <c r="T27" s="231"/>
      <c r="U27" s="231"/>
      <c r="V27" s="231"/>
      <c r="W27" s="231"/>
      <c r="X27" s="231"/>
      <c r="Y27" s="231"/>
      <c r="Z27" s="210"/>
      <c r="AA27" s="210"/>
      <c r="AB27" s="210"/>
      <c r="AC27" s="210"/>
      <c r="AD27" s="210"/>
      <c r="AE27" s="210"/>
      <c r="AF27" s="210"/>
      <c r="AG27" s="210" t="s">
        <v>265</v>
      </c>
      <c r="AH27" s="210">
        <v>0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3" x14ac:dyDescent="0.2">
      <c r="A28" s="227"/>
      <c r="B28" s="228"/>
      <c r="C28" s="258" t="s">
        <v>925</v>
      </c>
      <c r="D28" s="233"/>
      <c r="E28" s="234">
        <v>0.16768</v>
      </c>
      <c r="F28" s="231"/>
      <c r="G28" s="231"/>
      <c r="H28" s="231"/>
      <c r="I28" s="231"/>
      <c r="J28" s="231"/>
      <c r="K28" s="231"/>
      <c r="L28" s="231"/>
      <c r="M28" s="231"/>
      <c r="N28" s="230"/>
      <c r="O28" s="230"/>
      <c r="P28" s="230"/>
      <c r="Q28" s="230"/>
      <c r="R28" s="231"/>
      <c r="S28" s="231"/>
      <c r="T28" s="231"/>
      <c r="U28" s="231"/>
      <c r="V28" s="231"/>
      <c r="W28" s="231"/>
      <c r="X28" s="231"/>
      <c r="Y28" s="231"/>
      <c r="Z28" s="210"/>
      <c r="AA28" s="210"/>
      <c r="AB28" s="210"/>
      <c r="AC28" s="210"/>
      <c r="AD28" s="210"/>
      <c r="AE28" s="210"/>
      <c r="AF28" s="210"/>
      <c r="AG28" s="210" t="s">
        <v>265</v>
      </c>
      <c r="AH28" s="210">
        <v>0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3" x14ac:dyDescent="0.2">
      <c r="A29" s="227"/>
      <c r="B29" s="228"/>
      <c r="C29" s="258" t="s">
        <v>926</v>
      </c>
      <c r="D29" s="233"/>
      <c r="E29" s="234">
        <v>0.33744000000000002</v>
      </c>
      <c r="F29" s="231"/>
      <c r="G29" s="231"/>
      <c r="H29" s="231"/>
      <c r="I29" s="231"/>
      <c r="J29" s="231"/>
      <c r="K29" s="231"/>
      <c r="L29" s="231"/>
      <c r="M29" s="231"/>
      <c r="N29" s="230"/>
      <c r="O29" s="230"/>
      <c r="P29" s="230"/>
      <c r="Q29" s="230"/>
      <c r="R29" s="231"/>
      <c r="S29" s="231"/>
      <c r="T29" s="231"/>
      <c r="U29" s="231"/>
      <c r="V29" s="231"/>
      <c r="W29" s="231"/>
      <c r="X29" s="231"/>
      <c r="Y29" s="231"/>
      <c r="Z29" s="210"/>
      <c r="AA29" s="210"/>
      <c r="AB29" s="210"/>
      <c r="AC29" s="210"/>
      <c r="AD29" s="210"/>
      <c r="AE29" s="210"/>
      <c r="AF29" s="210"/>
      <c r="AG29" s="210" t="s">
        <v>265</v>
      </c>
      <c r="AH29" s="210">
        <v>0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3" x14ac:dyDescent="0.2">
      <c r="A30" s="227"/>
      <c r="B30" s="228"/>
      <c r="C30" s="258" t="s">
        <v>927</v>
      </c>
      <c r="D30" s="233"/>
      <c r="E30" s="234">
        <v>0.26723999999999998</v>
      </c>
      <c r="F30" s="231"/>
      <c r="G30" s="231"/>
      <c r="H30" s="231"/>
      <c r="I30" s="231"/>
      <c r="J30" s="231"/>
      <c r="K30" s="231"/>
      <c r="L30" s="231"/>
      <c r="M30" s="231"/>
      <c r="N30" s="230"/>
      <c r="O30" s="230"/>
      <c r="P30" s="230"/>
      <c r="Q30" s="230"/>
      <c r="R30" s="231"/>
      <c r="S30" s="231"/>
      <c r="T30" s="231"/>
      <c r="U30" s="231"/>
      <c r="V30" s="231"/>
      <c r="W30" s="231"/>
      <c r="X30" s="231"/>
      <c r="Y30" s="231"/>
      <c r="Z30" s="210"/>
      <c r="AA30" s="210"/>
      <c r="AB30" s="210"/>
      <c r="AC30" s="210"/>
      <c r="AD30" s="210"/>
      <c r="AE30" s="210"/>
      <c r="AF30" s="210"/>
      <c r="AG30" s="210" t="s">
        <v>265</v>
      </c>
      <c r="AH30" s="210">
        <v>0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3" x14ac:dyDescent="0.2">
      <c r="A31" s="227"/>
      <c r="B31" s="228"/>
      <c r="C31" s="258" t="s">
        <v>928</v>
      </c>
      <c r="D31" s="233"/>
      <c r="E31" s="234">
        <v>0.29868</v>
      </c>
      <c r="F31" s="231"/>
      <c r="G31" s="231"/>
      <c r="H31" s="231"/>
      <c r="I31" s="231"/>
      <c r="J31" s="231"/>
      <c r="K31" s="231"/>
      <c r="L31" s="231"/>
      <c r="M31" s="231"/>
      <c r="N31" s="230"/>
      <c r="O31" s="230"/>
      <c r="P31" s="230"/>
      <c r="Q31" s="230"/>
      <c r="R31" s="231"/>
      <c r="S31" s="231"/>
      <c r="T31" s="231"/>
      <c r="U31" s="231"/>
      <c r="V31" s="231"/>
      <c r="W31" s="231"/>
      <c r="X31" s="231"/>
      <c r="Y31" s="231"/>
      <c r="Z31" s="210"/>
      <c r="AA31" s="210"/>
      <c r="AB31" s="210"/>
      <c r="AC31" s="210"/>
      <c r="AD31" s="210"/>
      <c r="AE31" s="210"/>
      <c r="AF31" s="210"/>
      <c r="AG31" s="210" t="s">
        <v>265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44">
        <v>8</v>
      </c>
      <c r="B32" s="245" t="s">
        <v>549</v>
      </c>
      <c r="C32" s="257" t="s">
        <v>550</v>
      </c>
      <c r="D32" s="246" t="s">
        <v>311</v>
      </c>
      <c r="E32" s="247">
        <v>1.4213499999999999</v>
      </c>
      <c r="F32" s="248"/>
      <c r="G32" s="249">
        <f>ROUND(E32*F32,2)</f>
        <v>0</v>
      </c>
      <c r="H32" s="232"/>
      <c r="I32" s="231">
        <f>ROUND(E32*H32,2)</f>
        <v>0</v>
      </c>
      <c r="J32" s="232"/>
      <c r="K32" s="231">
        <f>ROUND(E32*J32,2)</f>
        <v>0</v>
      </c>
      <c r="L32" s="231">
        <v>21</v>
      </c>
      <c r="M32" s="231">
        <f>G32*(1+L32/100)</f>
        <v>0</v>
      </c>
      <c r="N32" s="230">
        <v>1</v>
      </c>
      <c r="O32" s="230">
        <f>ROUND(E32*N32,2)</f>
        <v>1.42</v>
      </c>
      <c r="P32" s="230">
        <v>0</v>
      </c>
      <c r="Q32" s="230">
        <f>ROUND(E32*P32,2)</f>
        <v>0</v>
      </c>
      <c r="R32" s="231" t="s">
        <v>546</v>
      </c>
      <c r="S32" s="231" t="s">
        <v>259</v>
      </c>
      <c r="T32" s="231" t="s">
        <v>260</v>
      </c>
      <c r="U32" s="231">
        <v>0</v>
      </c>
      <c r="V32" s="231">
        <f>ROUND(E32*U32,2)</f>
        <v>0</v>
      </c>
      <c r="W32" s="231"/>
      <c r="X32" s="231" t="s">
        <v>547</v>
      </c>
      <c r="Y32" s="231" t="s">
        <v>262</v>
      </c>
      <c r="Z32" s="210"/>
      <c r="AA32" s="210"/>
      <c r="AB32" s="210"/>
      <c r="AC32" s="210"/>
      <c r="AD32" s="210"/>
      <c r="AE32" s="210"/>
      <c r="AF32" s="210"/>
      <c r="AG32" s="210" t="s">
        <v>548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2" x14ac:dyDescent="0.2">
      <c r="A33" s="227"/>
      <c r="B33" s="228"/>
      <c r="C33" s="258" t="s">
        <v>922</v>
      </c>
      <c r="D33" s="233"/>
      <c r="E33" s="234">
        <v>0.39300000000000002</v>
      </c>
      <c r="F33" s="231"/>
      <c r="G33" s="231"/>
      <c r="H33" s="231"/>
      <c r="I33" s="231"/>
      <c r="J33" s="231"/>
      <c r="K33" s="231"/>
      <c r="L33" s="231"/>
      <c r="M33" s="231"/>
      <c r="N33" s="230"/>
      <c r="O33" s="230"/>
      <c r="P33" s="230"/>
      <c r="Q33" s="230"/>
      <c r="R33" s="231"/>
      <c r="S33" s="231"/>
      <c r="T33" s="231"/>
      <c r="U33" s="231"/>
      <c r="V33" s="231"/>
      <c r="W33" s="231"/>
      <c r="X33" s="231"/>
      <c r="Y33" s="231"/>
      <c r="Z33" s="210"/>
      <c r="AA33" s="210"/>
      <c r="AB33" s="210"/>
      <c r="AC33" s="210"/>
      <c r="AD33" s="210"/>
      <c r="AE33" s="210"/>
      <c r="AF33" s="210"/>
      <c r="AG33" s="210" t="s">
        <v>265</v>
      </c>
      <c r="AH33" s="210">
        <v>0</v>
      </c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3" x14ac:dyDescent="0.2">
      <c r="A34" s="227"/>
      <c r="B34" s="228"/>
      <c r="C34" s="258" t="s">
        <v>923</v>
      </c>
      <c r="D34" s="233"/>
      <c r="E34" s="234">
        <v>0.16375000000000001</v>
      </c>
      <c r="F34" s="231"/>
      <c r="G34" s="231"/>
      <c r="H34" s="231"/>
      <c r="I34" s="231"/>
      <c r="J34" s="231"/>
      <c r="K34" s="231"/>
      <c r="L34" s="231"/>
      <c r="M34" s="231"/>
      <c r="N34" s="230"/>
      <c r="O34" s="230"/>
      <c r="P34" s="230"/>
      <c r="Q34" s="230"/>
      <c r="R34" s="231"/>
      <c r="S34" s="231"/>
      <c r="T34" s="231"/>
      <c r="U34" s="231"/>
      <c r="V34" s="231"/>
      <c r="W34" s="231"/>
      <c r="X34" s="231"/>
      <c r="Y34" s="231"/>
      <c r="Z34" s="210"/>
      <c r="AA34" s="210"/>
      <c r="AB34" s="210"/>
      <c r="AC34" s="210"/>
      <c r="AD34" s="210"/>
      <c r="AE34" s="210"/>
      <c r="AF34" s="210"/>
      <c r="AG34" s="210" t="s">
        <v>265</v>
      </c>
      <c r="AH34" s="210">
        <v>0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3" x14ac:dyDescent="0.2">
      <c r="A35" s="227"/>
      <c r="B35" s="228"/>
      <c r="C35" s="258" t="s">
        <v>924</v>
      </c>
      <c r="D35" s="233"/>
      <c r="E35" s="234">
        <v>0.13100000000000001</v>
      </c>
      <c r="F35" s="231"/>
      <c r="G35" s="231"/>
      <c r="H35" s="231"/>
      <c r="I35" s="231"/>
      <c r="J35" s="231"/>
      <c r="K35" s="231"/>
      <c r="L35" s="231"/>
      <c r="M35" s="231"/>
      <c r="N35" s="230"/>
      <c r="O35" s="230"/>
      <c r="P35" s="230"/>
      <c r="Q35" s="230"/>
      <c r="R35" s="231"/>
      <c r="S35" s="231"/>
      <c r="T35" s="231"/>
      <c r="U35" s="231"/>
      <c r="V35" s="231"/>
      <c r="W35" s="231"/>
      <c r="X35" s="231"/>
      <c r="Y35" s="231"/>
      <c r="Z35" s="210"/>
      <c r="AA35" s="210"/>
      <c r="AB35" s="210"/>
      <c r="AC35" s="210"/>
      <c r="AD35" s="210"/>
      <c r="AE35" s="210"/>
      <c r="AF35" s="210"/>
      <c r="AG35" s="210" t="s">
        <v>265</v>
      </c>
      <c r="AH35" s="210">
        <v>0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3" x14ac:dyDescent="0.2">
      <c r="A36" s="227"/>
      <c r="B36" s="228"/>
      <c r="C36" s="258" t="s">
        <v>925</v>
      </c>
      <c r="D36" s="233"/>
      <c r="E36" s="234">
        <v>0.16768</v>
      </c>
      <c r="F36" s="231"/>
      <c r="G36" s="231"/>
      <c r="H36" s="231"/>
      <c r="I36" s="231"/>
      <c r="J36" s="231"/>
      <c r="K36" s="231"/>
      <c r="L36" s="231"/>
      <c r="M36" s="231"/>
      <c r="N36" s="230"/>
      <c r="O36" s="230"/>
      <c r="P36" s="230"/>
      <c r="Q36" s="230"/>
      <c r="R36" s="231"/>
      <c r="S36" s="231"/>
      <c r="T36" s="231"/>
      <c r="U36" s="231"/>
      <c r="V36" s="231"/>
      <c r="W36" s="231"/>
      <c r="X36" s="231"/>
      <c r="Y36" s="231"/>
      <c r="Z36" s="210"/>
      <c r="AA36" s="210"/>
      <c r="AB36" s="210"/>
      <c r="AC36" s="210"/>
      <c r="AD36" s="210"/>
      <c r="AE36" s="210"/>
      <c r="AF36" s="210"/>
      <c r="AG36" s="210" t="s">
        <v>265</v>
      </c>
      <c r="AH36" s="210">
        <v>0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3" x14ac:dyDescent="0.2">
      <c r="A37" s="227"/>
      <c r="B37" s="228"/>
      <c r="C37" s="258" t="s">
        <v>927</v>
      </c>
      <c r="D37" s="233"/>
      <c r="E37" s="234">
        <v>0.26723999999999998</v>
      </c>
      <c r="F37" s="231"/>
      <c r="G37" s="231"/>
      <c r="H37" s="231"/>
      <c r="I37" s="231"/>
      <c r="J37" s="231"/>
      <c r="K37" s="231"/>
      <c r="L37" s="231"/>
      <c r="M37" s="231"/>
      <c r="N37" s="230"/>
      <c r="O37" s="230"/>
      <c r="P37" s="230"/>
      <c r="Q37" s="230"/>
      <c r="R37" s="231"/>
      <c r="S37" s="231"/>
      <c r="T37" s="231"/>
      <c r="U37" s="231"/>
      <c r="V37" s="231"/>
      <c r="W37" s="231"/>
      <c r="X37" s="231"/>
      <c r="Y37" s="231"/>
      <c r="Z37" s="210"/>
      <c r="AA37" s="210"/>
      <c r="AB37" s="210"/>
      <c r="AC37" s="210"/>
      <c r="AD37" s="210"/>
      <c r="AE37" s="210"/>
      <c r="AF37" s="210"/>
      <c r="AG37" s="210" t="s">
        <v>265</v>
      </c>
      <c r="AH37" s="210">
        <v>0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3" x14ac:dyDescent="0.2">
      <c r="A38" s="227"/>
      <c r="B38" s="228"/>
      <c r="C38" s="258" t="s">
        <v>928</v>
      </c>
      <c r="D38" s="233"/>
      <c r="E38" s="234">
        <v>0.29868</v>
      </c>
      <c r="F38" s="231"/>
      <c r="G38" s="231"/>
      <c r="H38" s="231"/>
      <c r="I38" s="231"/>
      <c r="J38" s="231"/>
      <c r="K38" s="231"/>
      <c r="L38" s="231"/>
      <c r="M38" s="231"/>
      <c r="N38" s="230"/>
      <c r="O38" s="230"/>
      <c r="P38" s="230"/>
      <c r="Q38" s="230"/>
      <c r="R38" s="231"/>
      <c r="S38" s="231"/>
      <c r="T38" s="231"/>
      <c r="U38" s="231"/>
      <c r="V38" s="231"/>
      <c r="W38" s="231"/>
      <c r="X38" s="231"/>
      <c r="Y38" s="231"/>
      <c r="Z38" s="210"/>
      <c r="AA38" s="210"/>
      <c r="AB38" s="210"/>
      <c r="AC38" s="210"/>
      <c r="AD38" s="210"/>
      <c r="AE38" s="210"/>
      <c r="AF38" s="210"/>
      <c r="AG38" s="210" t="s">
        <v>265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44">
        <v>9</v>
      </c>
      <c r="B39" s="245" t="s">
        <v>551</v>
      </c>
      <c r="C39" s="257" t="s">
        <v>552</v>
      </c>
      <c r="D39" s="246" t="s">
        <v>311</v>
      </c>
      <c r="E39" s="247">
        <v>0.33744000000000002</v>
      </c>
      <c r="F39" s="248"/>
      <c r="G39" s="249">
        <f>ROUND(E39*F39,2)</f>
        <v>0</v>
      </c>
      <c r="H39" s="232"/>
      <c r="I39" s="231">
        <f>ROUND(E39*H39,2)</f>
        <v>0</v>
      </c>
      <c r="J39" s="232"/>
      <c r="K39" s="231">
        <f>ROUND(E39*J39,2)</f>
        <v>0</v>
      </c>
      <c r="L39" s="231">
        <v>21</v>
      </c>
      <c r="M39" s="231">
        <f>G39*(1+L39/100)</f>
        <v>0</v>
      </c>
      <c r="N39" s="230">
        <v>1</v>
      </c>
      <c r="O39" s="230">
        <f>ROUND(E39*N39,2)</f>
        <v>0.34</v>
      </c>
      <c r="P39" s="230">
        <v>0</v>
      </c>
      <c r="Q39" s="230">
        <f>ROUND(E39*P39,2)</f>
        <v>0</v>
      </c>
      <c r="R39" s="231" t="s">
        <v>546</v>
      </c>
      <c r="S39" s="231" t="s">
        <v>259</v>
      </c>
      <c r="T39" s="231" t="s">
        <v>260</v>
      </c>
      <c r="U39" s="231">
        <v>0</v>
      </c>
      <c r="V39" s="231">
        <f>ROUND(E39*U39,2)</f>
        <v>0</v>
      </c>
      <c r="W39" s="231"/>
      <c r="X39" s="231" t="s">
        <v>547</v>
      </c>
      <c r="Y39" s="231" t="s">
        <v>262</v>
      </c>
      <c r="Z39" s="210"/>
      <c r="AA39" s="210"/>
      <c r="AB39" s="210"/>
      <c r="AC39" s="210"/>
      <c r="AD39" s="210"/>
      <c r="AE39" s="210"/>
      <c r="AF39" s="210"/>
      <c r="AG39" s="210" t="s">
        <v>548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2" x14ac:dyDescent="0.2">
      <c r="A40" s="227"/>
      <c r="B40" s="228"/>
      <c r="C40" s="258" t="s">
        <v>926</v>
      </c>
      <c r="D40" s="233"/>
      <c r="E40" s="234">
        <v>0.33744000000000002</v>
      </c>
      <c r="F40" s="231"/>
      <c r="G40" s="231"/>
      <c r="H40" s="231"/>
      <c r="I40" s="231"/>
      <c r="J40" s="231"/>
      <c r="K40" s="231"/>
      <c r="L40" s="231"/>
      <c r="M40" s="231"/>
      <c r="N40" s="230"/>
      <c r="O40" s="230"/>
      <c r="P40" s="230"/>
      <c r="Q40" s="230"/>
      <c r="R40" s="231"/>
      <c r="S40" s="231"/>
      <c r="T40" s="231"/>
      <c r="U40" s="231"/>
      <c r="V40" s="231"/>
      <c r="W40" s="231"/>
      <c r="X40" s="231"/>
      <c r="Y40" s="231"/>
      <c r="Z40" s="210"/>
      <c r="AA40" s="210"/>
      <c r="AB40" s="210"/>
      <c r="AC40" s="210"/>
      <c r="AD40" s="210"/>
      <c r="AE40" s="210"/>
      <c r="AF40" s="210"/>
      <c r="AG40" s="210" t="s">
        <v>265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ht="22.5" outlineLevel="1" x14ac:dyDescent="0.2">
      <c r="A41" s="244">
        <v>10</v>
      </c>
      <c r="B41" s="245" t="s">
        <v>558</v>
      </c>
      <c r="C41" s="257" t="s">
        <v>559</v>
      </c>
      <c r="D41" s="246" t="s">
        <v>258</v>
      </c>
      <c r="E41" s="247">
        <v>1.34348</v>
      </c>
      <c r="F41" s="248"/>
      <c r="G41" s="249">
        <f>ROUND(E41*F41,2)</f>
        <v>0</v>
      </c>
      <c r="H41" s="232"/>
      <c r="I41" s="231">
        <f>ROUND(E41*H41,2)</f>
        <v>0</v>
      </c>
      <c r="J41" s="232"/>
      <c r="K41" s="231">
        <f>ROUND(E41*J41,2)</f>
        <v>0</v>
      </c>
      <c r="L41" s="231">
        <v>21</v>
      </c>
      <c r="M41" s="231">
        <f>G41*(1+L41/100)</f>
        <v>0</v>
      </c>
      <c r="N41" s="230">
        <v>1.7676000000000001</v>
      </c>
      <c r="O41" s="230">
        <f>ROUND(E41*N41,2)</f>
        <v>2.37</v>
      </c>
      <c r="P41" s="230">
        <v>0</v>
      </c>
      <c r="Q41" s="230">
        <f>ROUND(E41*P41,2)</f>
        <v>0</v>
      </c>
      <c r="R41" s="231"/>
      <c r="S41" s="231" t="s">
        <v>259</v>
      </c>
      <c r="T41" s="231" t="s">
        <v>260</v>
      </c>
      <c r="U41" s="231">
        <v>6.8680000000000003</v>
      </c>
      <c r="V41" s="231">
        <f>ROUND(E41*U41,2)</f>
        <v>9.23</v>
      </c>
      <c r="W41" s="231"/>
      <c r="X41" s="231" t="s">
        <v>261</v>
      </c>
      <c r="Y41" s="231" t="s">
        <v>262</v>
      </c>
      <c r="Z41" s="210"/>
      <c r="AA41" s="210"/>
      <c r="AB41" s="210"/>
      <c r="AC41" s="210"/>
      <c r="AD41" s="210"/>
      <c r="AE41" s="210"/>
      <c r="AF41" s="210"/>
      <c r="AG41" s="210" t="s">
        <v>263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2" x14ac:dyDescent="0.2">
      <c r="A42" s="227"/>
      <c r="B42" s="228"/>
      <c r="C42" s="258" t="s">
        <v>467</v>
      </c>
      <c r="D42" s="233"/>
      <c r="E42" s="234"/>
      <c r="F42" s="231"/>
      <c r="G42" s="231"/>
      <c r="H42" s="231"/>
      <c r="I42" s="231"/>
      <c r="J42" s="231"/>
      <c r="K42" s="231"/>
      <c r="L42" s="231"/>
      <c r="M42" s="231"/>
      <c r="N42" s="230"/>
      <c r="O42" s="230"/>
      <c r="P42" s="230"/>
      <c r="Q42" s="230"/>
      <c r="R42" s="231"/>
      <c r="S42" s="231"/>
      <c r="T42" s="231"/>
      <c r="U42" s="231"/>
      <c r="V42" s="231"/>
      <c r="W42" s="231"/>
      <c r="X42" s="231"/>
      <c r="Y42" s="231"/>
      <c r="Z42" s="210"/>
      <c r="AA42" s="210"/>
      <c r="AB42" s="210"/>
      <c r="AC42" s="210"/>
      <c r="AD42" s="210"/>
      <c r="AE42" s="210"/>
      <c r="AF42" s="210"/>
      <c r="AG42" s="210" t="s">
        <v>265</v>
      </c>
      <c r="AH42" s="210">
        <v>0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3" x14ac:dyDescent="0.2">
      <c r="A43" s="227"/>
      <c r="B43" s="228"/>
      <c r="C43" s="258" t="s">
        <v>929</v>
      </c>
      <c r="D43" s="233"/>
      <c r="E43" s="234">
        <v>0.94499999999999995</v>
      </c>
      <c r="F43" s="231"/>
      <c r="G43" s="231"/>
      <c r="H43" s="231"/>
      <c r="I43" s="231"/>
      <c r="J43" s="231"/>
      <c r="K43" s="231"/>
      <c r="L43" s="231"/>
      <c r="M43" s="231"/>
      <c r="N43" s="230"/>
      <c r="O43" s="230"/>
      <c r="P43" s="230"/>
      <c r="Q43" s="230"/>
      <c r="R43" s="231"/>
      <c r="S43" s="231"/>
      <c r="T43" s="231"/>
      <c r="U43" s="231"/>
      <c r="V43" s="231"/>
      <c r="W43" s="231"/>
      <c r="X43" s="231"/>
      <c r="Y43" s="231"/>
      <c r="Z43" s="210"/>
      <c r="AA43" s="210"/>
      <c r="AB43" s="210"/>
      <c r="AC43" s="210"/>
      <c r="AD43" s="210"/>
      <c r="AE43" s="210"/>
      <c r="AF43" s="210"/>
      <c r="AG43" s="210" t="s">
        <v>265</v>
      </c>
      <c r="AH43" s="210">
        <v>0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3" x14ac:dyDescent="0.2">
      <c r="A44" s="227"/>
      <c r="B44" s="228"/>
      <c r="C44" s="258" t="s">
        <v>467</v>
      </c>
      <c r="D44" s="233"/>
      <c r="E44" s="234"/>
      <c r="F44" s="231"/>
      <c r="G44" s="231"/>
      <c r="H44" s="231"/>
      <c r="I44" s="231"/>
      <c r="J44" s="231"/>
      <c r="K44" s="231"/>
      <c r="L44" s="231"/>
      <c r="M44" s="231"/>
      <c r="N44" s="230"/>
      <c r="O44" s="230"/>
      <c r="P44" s="230"/>
      <c r="Q44" s="230"/>
      <c r="R44" s="231"/>
      <c r="S44" s="231"/>
      <c r="T44" s="231"/>
      <c r="U44" s="231"/>
      <c r="V44" s="231"/>
      <c r="W44" s="231"/>
      <c r="X44" s="231"/>
      <c r="Y44" s="231"/>
      <c r="Z44" s="210"/>
      <c r="AA44" s="210"/>
      <c r="AB44" s="210"/>
      <c r="AC44" s="210"/>
      <c r="AD44" s="210"/>
      <c r="AE44" s="210"/>
      <c r="AF44" s="210"/>
      <c r="AG44" s="210" t="s">
        <v>265</v>
      </c>
      <c r="AH44" s="210">
        <v>0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3" x14ac:dyDescent="0.2">
      <c r="A45" s="227"/>
      <c r="B45" s="228"/>
      <c r="C45" s="258" t="s">
        <v>930</v>
      </c>
      <c r="D45" s="233"/>
      <c r="E45" s="234">
        <v>0.19688</v>
      </c>
      <c r="F45" s="231"/>
      <c r="G45" s="231"/>
      <c r="H45" s="231"/>
      <c r="I45" s="231"/>
      <c r="J45" s="231"/>
      <c r="K45" s="231"/>
      <c r="L45" s="231"/>
      <c r="M45" s="231"/>
      <c r="N45" s="230"/>
      <c r="O45" s="230"/>
      <c r="P45" s="230"/>
      <c r="Q45" s="230"/>
      <c r="R45" s="231"/>
      <c r="S45" s="231"/>
      <c r="T45" s="231"/>
      <c r="U45" s="231"/>
      <c r="V45" s="231"/>
      <c r="W45" s="231"/>
      <c r="X45" s="231"/>
      <c r="Y45" s="231"/>
      <c r="Z45" s="210"/>
      <c r="AA45" s="210"/>
      <c r="AB45" s="210"/>
      <c r="AC45" s="210"/>
      <c r="AD45" s="210"/>
      <c r="AE45" s="210"/>
      <c r="AF45" s="210"/>
      <c r="AG45" s="210" t="s">
        <v>265</v>
      </c>
      <c r="AH45" s="210">
        <v>0</v>
      </c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3" x14ac:dyDescent="0.2">
      <c r="A46" s="227"/>
      <c r="B46" s="228"/>
      <c r="C46" s="258" t="s">
        <v>392</v>
      </c>
      <c r="D46" s="233"/>
      <c r="E46" s="234"/>
      <c r="F46" s="231"/>
      <c r="G46" s="231"/>
      <c r="H46" s="231"/>
      <c r="I46" s="231"/>
      <c r="J46" s="231"/>
      <c r="K46" s="231"/>
      <c r="L46" s="231"/>
      <c r="M46" s="231"/>
      <c r="N46" s="230"/>
      <c r="O46" s="230"/>
      <c r="P46" s="230"/>
      <c r="Q46" s="230"/>
      <c r="R46" s="231"/>
      <c r="S46" s="231"/>
      <c r="T46" s="231"/>
      <c r="U46" s="231"/>
      <c r="V46" s="231"/>
      <c r="W46" s="231"/>
      <c r="X46" s="231"/>
      <c r="Y46" s="231"/>
      <c r="Z46" s="210"/>
      <c r="AA46" s="210"/>
      <c r="AB46" s="210"/>
      <c r="AC46" s="210"/>
      <c r="AD46" s="210"/>
      <c r="AE46" s="210"/>
      <c r="AF46" s="210"/>
      <c r="AG46" s="210" t="s">
        <v>265</v>
      </c>
      <c r="AH46" s="210">
        <v>0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3" x14ac:dyDescent="0.2">
      <c r="A47" s="227"/>
      <c r="B47" s="228"/>
      <c r="C47" s="258" t="s">
        <v>560</v>
      </c>
      <c r="D47" s="233"/>
      <c r="E47" s="234">
        <v>0.2016</v>
      </c>
      <c r="F47" s="231"/>
      <c r="G47" s="231"/>
      <c r="H47" s="231"/>
      <c r="I47" s="231"/>
      <c r="J47" s="231"/>
      <c r="K47" s="231"/>
      <c r="L47" s="231"/>
      <c r="M47" s="231"/>
      <c r="N47" s="230"/>
      <c r="O47" s="230"/>
      <c r="P47" s="230"/>
      <c r="Q47" s="230"/>
      <c r="R47" s="231"/>
      <c r="S47" s="231"/>
      <c r="T47" s="231"/>
      <c r="U47" s="231"/>
      <c r="V47" s="231"/>
      <c r="W47" s="231"/>
      <c r="X47" s="231"/>
      <c r="Y47" s="231"/>
      <c r="Z47" s="210"/>
      <c r="AA47" s="210"/>
      <c r="AB47" s="210"/>
      <c r="AC47" s="210"/>
      <c r="AD47" s="210"/>
      <c r="AE47" s="210"/>
      <c r="AF47" s="210"/>
      <c r="AG47" s="210" t="s">
        <v>265</v>
      </c>
      <c r="AH47" s="210">
        <v>0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ht="22.5" outlineLevel="1" x14ac:dyDescent="0.2">
      <c r="A48" s="244">
        <v>11</v>
      </c>
      <c r="B48" s="245" t="s">
        <v>567</v>
      </c>
      <c r="C48" s="257" t="s">
        <v>568</v>
      </c>
      <c r="D48" s="246" t="s">
        <v>303</v>
      </c>
      <c r="E48" s="247">
        <v>11.182</v>
      </c>
      <c r="F48" s="248"/>
      <c r="G48" s="249">
        <f>ROUND(E48*F48,2)</f>
        <v>0</v>
      </c>
      <c r="H48" s="232"/>
      <c r="I48" s="231">
        <f>ROUND(E48*H48,2)</f>
        <v>0</v>
      </c>
      <c r="J48" s="232"/>
      <c r="K48" s="231">
        <f>ROUND(E48*J48,2)</f>
        <v>0</v>
      </c>
      <c r="L48" s="231">
        <v>21</v>
      </c>
      <c r="M48" s="231">
        <f>G48*(1+L48/100)</f>
        <v>0</v>
      </c>
      <c r="N48" s="230">
        <v>0.16339999999999999</v>
      </c>
      <c r="O48" s="230">
        <f>ROUND(E48*N48,2)</f>
        <v>1.83</v>
      </c>
      <c r="P48" s="230">
        <v>0</v>
      </c>
      <c r="Q48" s="230">
        <f>ROUND(E48*P48,2)</f>
        <v>0</v>
      </c>
      <c r="R48" s="231"/>
      <c r="S48" s="231" t="s">
        <v>259</v>
      </c>
      <c r="T48" s="231" t="s">
        <v>260</v>
      </c>
      <c r="U48" s="231">
        <v>1.2225999999999999</v>
      </c>
      <c r="V48" s="231">
        <f>ROUND(E48*U48,2)</f>
        <v>13.67</v>
      </c>
      <c r="W48" s="231"/>
      <c r="X48" s="231" t="s">
        <v>261</v>
      </c>
      <c r="Y48" s="231" t="s">
        <v>262</v>
      </c>
      <c r="Z48" s="210"/>
      <c r="AA48" s="210"/>
      <c r="AB48" s="210"/>
      <c r="AC48" s="210"/>
      <c r="AD48" s="210"/>
      <c r="AE48" s="210"/>
      <c r="AF48" s="210"/>
      <c r="AG48" s="210" t="s">
        <v>263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2" x14ac:dyDescent="0.2">
      <c r="A49" s="227"/>
      <c r="B49" s="228"/>
      <c r="C49" s="258" t="s">
        <v>931</v>
      </c>
      <c r="D49" s="233"/>
      <c r="E49" s="234">
        <v>3</v>
      </c>
      <c r="F49" s="231"/>
      <c r="G49" s="231"/>
      <c r="H49" s="231"/>
      <c r="I49" s="231"/>
      <c r="J49" s="231"/>
      <c r="K49" s="231"/>
      <c r="L49" s="231"/>
      <c r="M49" s="231"/>
      <c r="N49" s="230"/>
      <c r="O49" s="230"/>
      <c r="P49" s="230"/>
      <c r="Q49" s="230"/>
      <c r="R49" s="231"/>
      <c r="S49" s="231"/>
      <c r="T49" s="231"/>
      <c r="U49" s="231"/>
      <c r="V49" s="231"/>
      <c r="W49" s="231"/>
      <c r="X49" s="231"/>
      <c r="Y49" s="231"/>
      <c r="Z49" s="210"/>
      <c r="AA49" s="210"/>
      <c r="AB49" s="210"/>
      <c r="AC49" s="210"/>
      <c r="AD49" s="210"/>
      <c r="AE49" s="210"/>
      <c r="AF49" s="210"/>
      <c r="AG49" s="210" t="s">
        <v>265</v>
      </c>
      <c r="AH49" s="210">
        <v>0</v>
      </c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3" x14ac:dyDescent="0.2">
      <c r="A50" s="227"/>
      <c r="B50" s="228"/>
      <c r="C50" s="258" t="s">
        <v>932</v>
      </c>
      <c r="D50" s="233"/>
      <c r="E50" s="234">
        <v>2.387</v>
      </c>
      <c r="F50" s="231"/>
      <c r="G50" s="231"/>
      <c r="H50" s="231"/>
      <c r="I50" s="231"/>
      <c r="J50" s="231"/>
      <c r="K50" s="231"/>
      <c r="L50" s="231"/>
      <c r="M50" s="231"/>
      <c r="N50" s="230"/>
      <c r="O50" s="230"/>
      <c r="P50" s="230"/>
      <c r="Q50" s="230"/>
      <c r="R50" s="231"/>
      <c r="S50" s="231"/>
      <c r="T50" s="231"/>
      <c r="U50" s="231"/>
      <c r="V50" s="231"/>
      <c r="W50" s="231"/>
      <c r="X50" s="231"/>
      <c r="Y50" s="231"/>
      <c r="Z50" s="210"/>
      <c r="AA50" s="210"/>
      <c r="AB50" s="210"/>
      <c r="AC50" s="210"/>
      <c r="AD50" s="210"/>
      <c r="AE50" s="210"/>
      <c r="AF50" s="210"/>
      <c r="AG50" s="210" t="s">
        <v>265</v>
      </c>
      <c r="AH50" s="210">
        <v>0</v>
      </c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3" x14ac:dyDescent="0.2">
      <c r="A51" s="227"/>
      <c r="B51" s="228"/>
      <c r="C51" s="258" t="s">
        <v>933</v>
      </c>
      <c r="D51" s="233"/>
      <c r="E51" s="234">
        <v>1.375</v>
      </c>
      <c r="F51" s="231"/>
      <c r="G51" s="231"/>
      <c r="H51" s="231"/>
      <c r="I51" s="231"/>
      <c r="J51" s="231"/>
      <c r="K51" s="231"/>
      <c r="L51" s="231"/>
      <c r="M51" s="231"/>
      <c r="N51" s="230"/>
      <c r="O51" s="230"/>
      <c r="P51" s="230"/>
      <c r="Q51" s="230"/>
      <c r="R51" s="231"/>
      <c r="S51" s="231"/>
      <c r="T51" s="231"/>
      <c r="U51" s="231"/>
      <c r="V51" s="231"/>
      <c r="W51" s="231"/>
      <c r="X51" s="231"/>
      <c r="Y51" s="231"/>
      <c r="Z51" s="210"/>
      <c r="AA51" s="210"/>
      <c r="AB51" s="210"/>
      <c r="AC51" s="210"/>
      <c r="AD51" s="210"/>
      <c r="AE51" s="210"/>
      <c r="AF51" s="210"/>
      <c r="AG51" s="210" t="s">
        <v>265</v>
      </c>
      <c r="AH51" s="210">
        <v>0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3" x14ac:dyDescent="0.2">
      <c r="A52" s="227"/>
      <c r="B52" s="228"/>
      <c r="C52" s="258" t="s">
        <v>934</v>
      </c>
      <c r="D52" s="233"/>
      <c r="E52" s="234">
        <v>1.1000000000000001</v>
      </c>
      <c r="F52" s="231"/>
      <c r="G52" s="231"/>
      <c r="H52" s="231"/>
      <c r="I52" s="231"/>
      <c r="J52" s="231"/>
      <c r="K52" s="231"/>
      <c r="L52" s="231"/>
      <c r="M52" s="231"/>
      <c r="N52" s="230"/>
      <c r="O52" s="230"/>
      <c r="P52" s="230"/>
      <c r="Q52" s="230"/>
      <c r="R52" s="231"/>
      <c r="S52" s="231"/>
      <c r="T52" s="231"/>
      <c r="U52" s="231"/>
      <c r="V52" s="231"/>
      <c r="W52" s="231"/>
      <c r="X52" s="231"/>
      <c r="Y52" s="231"/>
      <c r="Z52" s="210"/>
      <c r="AA52" s="210"/>
      <c r="AB52" s="210"/>
      <c r="AC52" s="210"/>
      <c r="AD52" s="210"/>
      <c r="AE52" s="210"/>
      <c r="AF52" s="210"/>
      <c r="AG52" s="210" t="s">
        <v>265</v>
      </c>
      <c r="AH52" s="210">
        <v>0</v>
      </c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3" x14ac:dyDescent="0.2">
      <c r="A53" s="227"/>
      <c r="B53" s="228"/>
      <c r="C53" s="258" t="s">
        <v>935</v>
      </c>
      <c r="D53" s="233"/>
      <c r="E53" s="234">
        <v>1.28</v>
      </c>
      <c r="F53" s="231"/>
      <c r="G53" s="231"/>
      <c r="H53" s="231"/>
      <c r="I53" s="231"/>
      <c r="J53" s="231"/>
      <c r="K53" s="231"/>
      <c r="L53" s="231"/>
      <c r="M53" s="231"/>
      <c r="N53" s="230"/>
      <c r="O53" s="230"/>
      <c r="P53" s="230"/>
      <c r="Q53" s="230"/>
      <c r="R53" s="231"/>
      <c r="S53" s="231"/>
      <c r="T53" s="231"/>
      <c r="U53" s="231"/>
      <c r="V53" s="231"/>
      <c r="W53" s="231"/>
      <c r="X53" s="231"/>
      <c r="Y53" s="231"/>
      <c r="Z53" s="210"/>
      <c r="AA53" s="210"/>
      <c r="AB53" s="210"/>
      <c r="AC53" s="210"/>
      <c r="AD53" s="210"/>
      <c r="AE53" s="210"/>
      <c r="AF53" s="210"/>
      <c r="AG53" s="210" t="s">
        <v>265</v>
      </c>
      <c r="AH53" s="210">
        <v>0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3" x14ac:dyDescent="0.2">
      <c r="A54" s="227"/>
      <c r="B54" s="228"/>
      <c r="C54" s="258" t="s">
        <v>936</v>
      </c>
      <c r="D54" s="233"/>
      <c r="E54" s="234">
        <v>2.04</v>
      </c>
      <c r="F54" s="231"/>
      <c r="G54" s="231"/>
      <c r="H54" s="231"/>
      <c r="I54" s="231"/>
      <c r="J54" s="231"/>
      <c r="K54" s="231"/>
      <c r="L54" s="231"/>
      <c r="M54" s="231"/>
      <c r="N54" s="230"/>
      <c r="O54" s="230"/>
      <c r="P54" s="230"/>
      <c r="Q54" s="230"/>
      <c r="R54" s="231"/>
      <c r="S54" s="231"/>
      <c r="T54" s="231"/>
      <c r="U54" s="231"/>
      <c r="V54" s="231"/>
      <c r="W54" s="231"/>
      <c r="X54" s="231"/>
      <c r="Y54" s="231"/>
      <c r="Z54" s="210"/>
      <c r="AA54" s="210"/>
      <c r="AB54" s="210"/>
      <c r="AC54" s="210"/>
      <c r="AD54" s="210"/>
      <c r="AE54" s="210"/>
      <c r="AF54" s="210"/>
      <c r="AG54" s="210" t="s">
        <v>265</v>
      </c>
      <c r="AH54" s="210">
        <v>0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">
      <c r="A55" s="244">
        <v>12</v>
      </c>
      <c r="B55" s="245" t="s">
        <v>578</v>
      </c>
      <c r="C55" s="257" t="s">
        <v>579</v>
      </c>
      <c r="D55" s="246" t="s">
        <v>345</v>
      </c>
      <c r="E55" s="247">
        <v>12</v>
      </c>
      <c r="F55" s="248"/>
      <c r="G55" s="249">
        <f>ROUND(E55*F55,2)</f>
        <v>0</v>
      </c>
      <c r="H55" s="232"/>
      <c r="I55" s="231">
        <f>ROUND(E55*H55,2)</f>
        <v>0</v>
      </c>
      <c r="J55" s="232"/>
      <c r="K55" s="231">
        <f>ROUND(E55*J55,2)</f>
        <v>0</v>
      </c>
      <c r="L55" s="231">
        <v>21</v>
      </c>
      <c r="M55" s="231">
        <f>G55*(1+L55/100)</f>
        <v>0</v>
      </c>
      <c r="N55" s="230">
        <v>6.3E-3</v>
      </c>
      <c r="O55" s="230">
        <f>ROUND(E55*N55,2)</f>
        <v>0.08</v>
      </c>
      <c r="P55" s="230">
        <v>0</v>
      </c>
      <c r="Q55" s="230">
        <f>ROUND(E55*P55,2)</f>
        <v>0</v>
      </c>
      <c r="R55" s="231"/>
      <c r="S55" s="231" t="s">
        <v>259</v>
      </c>
      <c r="T55" s="231" t="s">
        <v>260</v>
      </c>
      <c r="U55" s="231">
        <v>0.11</v>
      </c>
      <c r="V55" s="231">
        <f>ROUND(E55*U55,2)</f>
        <v>1.32</v>
      </c>
      <c r="W55" s="231"/>
      <c r="X55" s="231" t="s">
        <v>261</v>
      </c>
      <c r="Y55" s="231" t="s">
        <v>262</v>
      </c>
      <c r="Z55" s="210"/>
      <c r="AA55" s="210"/>
      <c r="AB55" s="210"/>
      <c r="AC55" s="210"/>
      <c r="AD55" s="210"/>
      <c r="AE55" s="210"/>
      <c r="AF55" s="210"/>
      <c r="AG55" s="210" t="s">
        <v>263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2" x14ac:dyDescent="0.2">
      <c r="A56" s="227"/>
      <c r="B56" s="228"/>
      <c r="C56" s="258" t="s">
        <v>71</v>
      </c>
      <c r="D56" s="233"/>
      <c r="E56" s="234">
        <v>12</v>
      </c>
      <c r="F56" s="231"/>
      <c r="G56" s="231"/>
      <c r="H56" s="231"/>
      <c r="I56" s="231"/>
      <c r="J56" s="231"/>
      <c r="K56" s="231"/>
      <c r="L56" s="231"/>
      <c r="M56" s="231"/>
      <c r="N56" s="230"/>
      <c r="O56" s="230"/>
      <c r="P56" s="230"/>
      <c r="Q56" s="230"/>
      <c r="R56" s="231"/>
      <c r="S56" s="231"/>
      <c r="T56" s="231"/>
      <c r="U56" s="231"/>
      <c r="V56" s="231"/>
      <c r="W56" s="231"/>
      <c r="X56" s="231"/>
      <c r="Y56" s="231"/>
      <c r="Z56" s="210"/>
      <c r="AA56" s="210"/>
      <c r="AB56" s="210"/>
      <c r="AC56" s="210"/>
      <c r="AD56" s="210"/>
      <c r="AE56" s="210"/>
      <c r="AF56" s="210"/>
      <c r="AG56" s="210" t="s">
        <v>265</v>
      </c>
      <c r="AH56" s="210">
        <v>0</v>
      </c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x14ac:dyDescent="0.2">
      <c r="A57" s="237" t="s">
        <v>254</v>
      </c>
      <c r="B57" s="238" t="s">
        <v>146</v>
      </c>
      <c r="C57" s="256" t="s">
        <v>147</v>
      </c>
      <c r="D57" s="239"/>
      <c r="E57" s="240"/>
      <c r="F57" s="241"/>
      <c r="G57" s="242">
        <f>SUMIF(AG58:AG60,"&lt;&gt;NOR",G58:G60)</f>
        <v>0</v>
      </c>
      <c r="H57" s="236"/>
      <c r="I57" s="236">
        <f>SUM(I58:I60)</f>
        <v>0</v>
      </c>
      <c r="J57" s="236"/>
      <c r="K57" s="236">
        <f>SUM(K58:K60)</f>
        <v>0</v>
      </c>
      <c r="L57" s="236"/>
      <c r="M57" s="236">
        <f>SUM(M58:M60)</f>
        <v>0</v>
      </c>
      <c r="N57" s="235"/>
      <c r="O57" s="235">
        <f>SUM(O58:O60)</f>
        <v>0.46</v>
      </c>
      <c r="P57" s="235"/>
      <c r="Q57" s="235">
        <f>SUM(Q58:Q60)</f>
        <v>0</v>
      </c>
      <c r="R57" s="236"/>
      <c r="S57" s="236"/>
      <c r="T57" s="236"/>
      <c r="U57" s="236"/>
      <c r="V57" s="236">
        <f>SUM(V58:V60)</f>
        <v>21.82</v>
      </c>
      <c r="W57" s="236"/>
      <c r="X57" s="236"/>
      <c r="Y57" s="236"/>
      <c r="AG57" t="s">
        <v>255</v>
      </c>
    </row>
    <row r="58" spans="1:60" outlineLevel="1" x14ac:dyDescent="0.2">
      <c r="A58" s="244">
        <v>13</v>
      </c>
      <c r="B58" s="245" t="s">
        <v>937</v>
      </c>
      <c r="C58" s="257" t="s">
        <v>938</v>
      </c>
      <c r="D58" s="246" t="s">
        <v>303</v>
      </c>
      <c r="E58" s="247">
        <v>18.2</v>
      </c>
      <c r="F58" s="248"/>
      <c r="G58" s="249">
        <f>ROUND(E58*F58,2)</f>
        <v>0</v>
      </c>
      <c r="H58" s="232"/>
      <c r="I58" s="231">
        <f>ROUND(E58*H58,2)</f>
        <v>0</v>
      </c>
      <c r="J58" s="232"/>
      <c r="K58" s="231">
        <f>ROUND(E58*J58,2)</f>
        <v>0</v>
      </c>
      <c r="L58" s="231">
        <v>21</v>
      </c>
      <c r="M58" s="231">
        <f>G58*(1+L58/100)</f>
        <v>0</v>
      </c>
      <c r="N58" s="230">
        <v>2.5229999999999999E-2</v>
      </c>
      <c r="O58" s="230">
        <f>ROUND(E58*N58,2)</f>
        <v>0.46</v>
      </c>
      <c r="P58" s="230">
        <v>0</v>
      </c>
      <c r="Q58" s="230">
        <f>ROUND(E58*P58,2)</f>
        <v>0</v>
      </c>
      <c r="R58" s="231"/>
      <c r="S58" s="231" t="s">
        <v>259</v>
      </c>
      <c r="T58" s="231" t="s">
        <v>260</v>
      </c>
      <c r="U58" s="231">
        <v>0.99</v>
      </c>
      <c r="V58" s="231">
        <f>ROUND(E58*U58,2)</f>
        <v>18.02</v>
      </c>
      <c r="W58" s="231"/>
      <c r="X58" s="231" t="s">
        <v>261</v>
      </c>
      <c r="Y58" s="231" t="s">
        <v>262</v>
      </c>
      <c r="Z58" s="210"/>
      <c r="AA58" s="210"/>
      <c r="AB58" s="210"/>
      <c r="AC58" s="210"/>
      <c r="AD58" s="210"/>
      <c r="AE58" s="210"/>
      <c r="AF58" s="210"/>
      <c r="AG58" s="210" t="s">
        <v>263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2" x14ac:dyDescent="0.2">
      <c r="A59" s="227"/>
      <c r="B59" s="228"/>
      <c r="C59" s="258" t="s">
        <v>939</v>
      </c>
      <c r="D59" s="233"/>
      <c r="E59" s="234">
        <v>18.2</v>
      </c>
      <c r="F59" s="231"/>
      <c r="G59" s="231"/>
      <c r="H59" s="231"/>
      <c r="I59" s="231"/>
      <c r="J59" s="231"/>
      <c r="K59" s="231"/>
      <c r="L59" s="231"/>
      <c r="M59" s="231"/>
      <c r="N59" s="230"/>
      <c r="O59" s="230"/>
      <c r="P59" s="230"/>
      <c r="Q59" s="230"/>
      <c r="R59" s="231"/>
      <c r="S59" s="231"/>
      <c r="T59" s="231"/>
      <c r="U59" s="231"/>
      <c r="V59" s="231"/>
      <c r="W59" s="231"/>
      <c r="X59" s="231"/>
      <c r="Y59" s="231"/>
      <c r="Z59" s="210"/>
      <c r="AA59" s="210"/>
      <c r="AB59" s="210"/>
      <c r="AC59" s="210"/>
      <c r="AD59" s="210"/>
      <c r="AE59" s="210"/>
      <c r="AF59" s="210"/>
      <c r="AG59" s="210" t="s">
        <v>265</v>
      </c>
      <c r="AH59" s="210">
        <v>0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">
      <c r="A60" s="250">
        <v>14</v>
      </c>
      <c r="B60" s="251" t="s">
        <v>940</v>
      </c>
      <c r="C60" s="259" t="s">
        <v>941</v>
      </c>
      <c r="D60" s="252" t="s">
        <v>345</v>
      </c>
      <c r="E60" s="253">
        <v>1</v>
      </c>
      <c r="F60" s="254"/>
      <c r="G60" s="255">
        <f>ROUND(E60*F60,2)</f>
        <v>0</v>
      </c>
      <c r="H60" s="232"/>
      <c r="I60" s="231">
        <f>ROUND(E60*H60,2)</f>
        <v>0</v>
      </c>
      <c r="J60" s="232"/>
      <c r="K60" s="231">
        <f>ROUND(E60*J60,2)</f>
        <v>0</v>
      </c>
      <c r="L60" s="231">
        <v>21</v>
      </c>
      <c r="M60" s="231">
        <f>G60*(1+L60/100)</f>
        <v>0</v>
      </c>
      <c r="N60" s="230">
        <v>0</v>
      </c>
      <c r="O60" s="230">
        <f>ROUND(E60*N60,2)</f>
        <v>0</v>
      </c>
      <c r="P60" s="230">
        <v>0</v>
      </c>
      <c r="Q60" s="230">
        <f>ROUND(E60*P60,2)</f>
        <v>0</v>
      </c>
      <c r="R60" s="231"/>
      <c r="S60" s="231" t="s">
        <v>260</v>
      </c>
      <c r="T60" s="231" t="s">
        <v>260</v>
      </c>
      <c r="U60" s="231">
        <v>3.8</v>
      </c>
      <c r="V60" s="231">
        <f>ROUND(E60*U60,2)</f>
        <v>3.8</v>
      </c>
      <c r="W60" s="231"/>
      <c r="X60" s="231" t="s">
        <v>261</v>
      </c>
      <c r="Y60" s="231" t="s">
        <v>262</v>
      </c>
      <c r="Z60" s="210"/>
      <c r="AA60" s="210"/>
      <c r="AB60" s="210"/>
      <c r="AC60" s="210"/>
      <c r="AD60" s="210"/>
      <c r="AE60" s="210"/>
      <c r="AF60" s="210"/>
      <c r="AG60" s="210" t="s">
        <v>263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x14ac:dyDescent="0.2">
      <c r="A61" s="237" t="s">
        <v>254</v>
      </c>
      <c r="B61" s="238" t="s">
        <v>148</v>
      </c>
      <c r="C61" s="256" t="s">
        <v>149</v>
      </c>
      <c r="D61" s="239"/>
      <c r="E61" s="240"/>
      <c r="F61" s="241"/>
      <c r="G61" s="242">
        <f>SUMIF(AG62:AG71,"&lt;&gt;NOR",G62:G71)</f>
        <v>0</v>
      </c>
      <c r="H61" s="236"/>
      <c r="I61" s="236">
        <f>SUM(I62:I71)</f>
        <v>0</v>
      </c>
      <c r="J61" s="236"/>
      <c r="K61" s="236">
        <f>SUM(K62:K71)</f>
        <v>0</v>
      </c>
      <c r="L61" s="236"/>
      <c r="M61" s="236">
        <f>SUM(M62:M71)</f>
        <v>0</v>
      </c>
      <c r="N61" s="235"/>
      <c r="O61" s="235">
        <f>SUM(O62:O71)</f>
        <v>0.3</v>
      </c>
      <c r="P61" s="235"/>
      <c r="Q61" s="235">
        <f>SUM(Q62:Q71)</f>
        <v>0</v>
      </c>
      <c r="R61" s="236"/>
      <c r="S61" s="236"/>
      <c r="T61" s="236"/>
      <c r="U61" s="236"/>
      <c r="V61" s="236">
        <f>SUM(V62:V71)</f>
        <v>5.35</v>
      </c>
      <c r="W61" s="236"/>
      <c r="X61" s="236"/>
      <c r="Y61" s="236"/>
      <c r="AG61" t="s">
        <v>255</v>
      </c>
    </row>
    <row r="62" spans="1:60" outlineLevel="1" x14ac:dyDescent="0.2">
      <c r="A62" s="244">
        <v>15</v>
      </c>
      <c r="B62" s="245" t="s">
        <v>942</v>
      </c>
      <c r="C62" s="257" t="s">
        <v>943</v>
      </c>
      <c r="D62" s="246" t="s">
        <v>311</v>
      </c>
      <c r="E62" s="247">
        <v>0.29415000000000002</v>
      </c>
      <c r="F62" s="248"/>
      <c r="G62" s="249">
        <f>ROUND(E62*F62,2)</f>
        <v>0</v>
      </c>
      <c r="H62" s="232"/>
      <c r="I62" s="231">
        <f>ROUND(E62*H62,2)</f>
        <v>0</v>
      </c>
      <c r="J62" s="232"/>
      <c r="K62" s="231">
        <f>ROUND(E62*J62,2)</f>
        <v>0</v>
      </c>
      <c r="L62" s="231">
        <v>21</v>
      </c>
      <c r="M62" s="231">
        <f>G62*(1+L62/100)</f>
        <v>0</v>
      </c>
      <c r="N62" s="230">
        <v>1.9009999999999999E-2</v>
      </c>
      <c r="O62" s="230">
        <f>ROUND(E62*N62,2)</f>
        <v>0.01</v>
      </c>
      <c r="P62" s="230">
        <v>0</v>
      </c>
      <c r="Q62" s="230">
        <f>ROUND(E62*P62,2)</f>
        <v>0</v>
      </c>
      <c r="R62" s="231"/>
      <c r="S62" s="231" t="s">
        <v>259</v>
      </c>
      <c r="T62" s="231" t="s">
        <v>260</v>
      </c>
      <c r="U62" s="231">
        <v>18.175000000000001</v>
      </c>
      <c r="V62" s="231">
        <f>ROUND(E62*U62,2)</f>
        <v>5.35</v>
      </c>
      <c r="W62" s="231"/>
      <c r="X62" s="231" t="s">
        <v>261</v>
      </c>
      <c r="Y62" s="231" t="s">
        <v>262</v>
      </c>
      <c r="Z62" s="210"/>
      <c r="AA62" s="210"/>
      <c r="AB62" s="210"/>
      <c r="AC62" s="210"/>
      <c r="AD62" s="210"/>
      <c r="AE62" s="210"/>
      <c r="AF62" s="210"/>
      <c r="AG62" s="210" t="s">
        <v>263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2" x14ac:dyDescent="0.2">
      <c r="A63" s="227"/>
      <c r="B63" s="228"/>
      <c r="C63" s="258" t="s">
        <v>467</v>
      </c>
      <c r="D63" s="233"/>
      <c r="E63" s="234"/>
      <c r="F63" s="231"/>
      <c r="G63" s="231"/>
      <c r="H63" s="231"/>
      <c r="I63" s="231"/>
      <c r="J63" s="231"/>
      <c r="K63" s="231"/>
      <c r="L63" s="231"/>
      <c r="M63" s="231"/>
      <c r="N63" s="230"/>
      <c r="O63" s="230"/>
      <c r="P63" s="230"/>
      <c r="Q63" s="230"/>
      <c r="R63" s="231"/>
      <c r="S63" s="231"/>
      <c r="T63" s="231"/>
      <c r="U63" s="231"/>
      <c r="V63" s="231"/>
      <c r="W63" s="231"/>
      <c r="X63" s="231"/>
      <c r="Y63" s="231"/>
      <c r="Z63" s="210"/>
      <c r="AA63" s="210"/>
      <c r="AB63" s="210"/>
      <c r="AC63" s="210"/>
      <c r="AD63" s="210"/>
      <c r="AE63" s="210"/>
      <c r="AF63" s="210"/>
      <c r="AG63" s="210" t="s">
        <v>265</v>
      </c>
      <c r="AH63" s="210">
        <v>0</v>
      </c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3" x14ac:dyDescent="0.2">
      <c r="A64" s="227"/>
      <c r="B64" s="228"/>
      <c r="C64" s="258" t="s">
        <v>944</v>
      </c>
      <c r="D64" s="233"/>
      <c r="E64" s="234">
        <v>0.17538000000000001</v>
      </c>
      <c r="F64" s="231"/>
      <c r="G64" s="231"/>
      <c r="H64" s="231"/>
      <c r="I64" s="231"/>
      <c r="J64" s="231"/>
      <c r="K64" s="231"/>
      <c r="L64" s="231"/>
      <c r="M64" s="231"/>
      <c r="N64" s="230"/>
      <c r="O64" s="230"/>
      <c r="P64" s="230"/>
      <c r="Q64" s="230"/>
      <c r="R64" s="231"/>
      <c r="S64" s="231"/>
      <c r="T64" s="231"/>
      <c r="U64" s="231"/>
      <c r="V64" s="231"/>
      <c r="W64" s="231"/>
      <c r="X64" s="231"/>
      <c r="Y64" s="231"/>
      <c r="Z64" s="210"/>
      <c r="AA64" s="210"/>
      <c r="AB64" s="210"/>
      <c r="AC64" s="210"/>
      <c r="AD64" s="210"/>
      <c r="AE64" s="210"/>
      <c r="AF64" s="210"/>
      <c r="AG64" s="210" t="s">
        <v>265</v>
      </c>
      <c r="AH64" s="210">
        <v>0</v>
      </c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3" x14ac:dyDescent="0.2">
      <c r="A65" s="227"/>
      <c r="B65" s="228"/>
      <c r="C65" s="258" t="s">
        <v>945</v>
      </c>
      <c r="D65" s="233"/>
      <c r="E65" s="234">
        <v>6.105E-2</v>
      </c>
      <c r="F65" s="231"/>
      <c r="G65" s="231"/>
      <c r="H65" s="231"/>
      <c r="I65" s="231"/>
      <c r="J65" s="231"/>
      <c r="K65" s="231"/>
      <c r="L65" s="231"/>
      <c r="M65" s="231"/>
      <c r="N65" s="230"/>
      <c r="O65" s="230"/>
      <c r="P65" s="230"/>
      <c r="Q65" s="230"/>
      <c r="R65" s="231"/>
      <c r="S65" s="231"/>
      <c r="T65" s="231"/>
      <c r="U65" s="231"/>
      <c r="V65" s="231"/>
      <c r="W65" s="231"/>
      <c r="X65" s="231"/>
      <c r="Y65" s="231"/>
      <c r="Z65" s="210"/>
      <c r="AA65" s="210"/>
      <c r="AB65" s="210"/>
      <c r="AC65" s="210"/>
      <c r="AD65" s="210"/>
      <c r="AE65" s="210"/>
      <c r="AF65" s="210"/>
      <c r="AG65" s="210" t="s">
        <v>265</v>
      </c>
      <c r="AH65" s="210">
        <v>0</v>
      </c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3" x14ac:dyDescent="0.2">
      <c r="A66" s="227"/>
      <c r="B66" s="228"/>
      <c r="C66" s="258" t="s">
        <v>946</v>
      </c>
      <c r="D66" s="233"/>
      <c r="E66" s="234">
        <v>5.772E-2</v>
      </c>
      <c r="F66" s="231"/>
      <c r="G66" s="231"/>
      <c r="H66" s="231"/>
      <c r="I66" s="231"/>
      <c r="J66" s="231"/>
      <c r="K66" s="231"/>
      <c r="L66" s="231"/>
      <c r="M66" s="231"/>
      <c r="N66" s="230"/>
      <c r="O66" s="230"/>
      <c r="P66" s="230"/>
      <c r="Q66" s="230"/>
      <c r="R66" s="231"/>
      <c r="S66" s="231"/>
      <c r="T66" s="231"/>
      <c r="U66" s="231"/>
      <c r="V66" s="231"/>
      <c r="W66" s="231"/>
      <c r="X66" s="231"/>
      <c r="Y66" s="231"/>
      <c r="Z66" s="210"/>
      <c r="AA66" s="210"/>
      <c r="AB66" s="210"/>
      <c r="AC66" s="210"/>
      <c r="AD66" s="210"/>
      <c r="AE66" s="210"/>
      <c r="AF66" s="210"/>
      <c r="AG66" s="210" t="s">
        <v>265</v>
      </c>
      <c r="AH66" s="210">
        <v>0</v>
      </c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">
      <c r="A67" s="244">
        <v>16</v>
      </c>
      <c r="B67" s="245" t="s">
        <v>556</v>
      </c>
      <c r="C67" s="257" t="s">
        <v>557</v>
      </c>
      <c r="D67" s="246" t="s">
        <v>311</v>
      </c>
      <c r="E67" s="247">
        <v>0.29415000000000002</v>
      </c>
      <c r="F67" s="248"/>
      <c r="G67" s="249">
        <f>ROUND(E67*F67,2)</f>
        <v>0</v>
      </c>
      <c r="H67" s="232"/>
      <c r="I67" s="231">
        <f>ROUND(E67*H67,2)</f>
        <v>0</v>
      </c>
      <c r="J67" s="232"/>
      <c r="K67" s="231">
        <f>ROUND(E67*J67,2)</f>
        <v>0</v>
      </c>
      <c r="L67" s="231">
        <v>21</v>
      </c>
      <c r="M67" s="231">
        <f>G67*(1+L67/100)</f>
        <v>0</v>
      </c>
      <c r="N67" s="230">
        <v>1</v>
      </c>
      <c r="O67" s="230">
        <f>ROUND(E67*N67,2)</f>
        <v>0.28999999999999998</v>
      </c>
      <c r="P67" s="230">
        <v>0</v>
      </c>
      <c r="Q67" s="230">
        <f>ROUND(E67*P67,2)</f>
        <v>0</v>
      </c>
      <c r="R67" s="231" t="s">
        <v>546</v>
      </c>
      <c r="S67" s="231" t="s">
        <v>259</v>
      </c>
      <c r="T67" s="231" t="s">
        <v>260</v>
      </c>
      <c r="U67" s="231">
        <v>0</v>
      </c>
      <c r="V67" s="231">
        <f>ROUND(E67*U67,2)</f>
        <v>0</v>
      </c>
      <c r="W67" s="231"/>
      <c r="X67" s="231" t="s">
        <v>547</v>
      </c>
      <c r="Y67" s="231" t="s">
        <v>262</v>
      </c>
      <c r="Z67" s="210"/>
      <c r="AA67" s="210"/>
      <c r="AB67" s="210"/>
      <c r="AC67" s="210"/>
      <c r="AD67" s="210"/>
      <c r="AE67" s="210"/>
      <c r="AF67" s="210"/>
      <c r="AG67" s="210" t="s">
        <v>548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2" x14ac:dyDescent="0.2">
      <c r="A68" s="227"/>
      <c r="B68" s="228"/>
      <c r="C68" s="258" t="s">
        <v>467</v>
      </c>
      <c r="D68" s="233"/>
      <c r="E68" s="234"/>
      <c r="F68" s="231"/>
      <c r="G68" s="231"/>
      <c r="H68" s="231"/>
      <c r="I68" s="231"/>
      <c r="J68" s="231"/>
      <c r="K68" s="231"/>
      <c r="L68" s="231"/>
      <c r="M68" s="231"/>
      <c r="N68" s="230"/>
      <c r="O68" s="230"/>
      <c r="P68" s="230"/>
      <c r="Q68" s="230"/>
      <c r="R68" s="231"/>
      <c r="S68" s="231"/>
      <c r="T68" s="231"/>
      <c r="U68" s="231"/>
      <c r="V68" s="231"/>
      <c r="W68" s="231"/>
      <c r="X68" s="231"/>
      <c r="Y68" s="231"/>
      <c r="Z68" s="210"/>
      <c r="AA68" s="210"/>
      <c r="AB68" s="210"/>
      <c r="AC68" s="210"/>
      <c r="AD68" s="210"/>
      <c r="AE68" s="210"/>
      <c r="AF68" s="210"/>
      <c r="AG68" s="210" t="s">
        <v>265</v>
      </c>
      <c r="AH68" s="210">
        <v>0</v>
      </c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3" x14ac:dyDescent="0.2">
      <c r="A69" s="227"/>
      <c r="B69" s="228"/>
      <c r="C69" s="258" t="s">
        <v>944</v>
      </c>
      <c r="D69" s="233"/>
      <c r="E69" s="234">
        <v>0.17538000000000001</v>
      </c>
      <c r="F69" s="231"/>
      <c r="G69" s="231"/>
      <c r="H69" s="231"/>
      <c r="I69" s="231"/>
      <c r="J69" s="231"/>
      <c r="K69" s="231"/>
      <c r="L69" s="231"/>
      <c r="M69" s="231"/>
      <c r="N69" s="230"/>
      <c r="O69" s="230"/>
      <c r="P69" s="230"/>
      <c r="Q69" s="230"/>
      <c r="R69" s="231"/>
      <c r="S69" s="231"/>
      <c r="T69" s="231"/>
      <c r="U69" s="231"/>
      <c r="V69" s="231"/>
      <c r="W69" s="231"/>
      <c r="X69" s="231"/>
      <c r="Y69" s="231"/>
      <c r="Z69" s="210"/>
      <c r="AA69" s="210"/>
      <c r="AB69" s="210"/>
      <c r="AC69" s="210"/>
      <c r="AD69" s="210"/>
      <c r="AE69" s="210"/>
      <c r="AF69" s="210"/>
      <c r="AG69" s="210" t="s">
        <v>265</v>
      </c>
      <c r="AH69" s="210">
        <v>0</v>
      </c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3" x14ac:dyDescent="0.2">
      <c r="A70" s="227"/>
      <c r="B70" s="228"/>
      <c r="C70" s="258" t="s">
        <v>945</v>
      </c>
      <c r="D70" s="233"/>
      <c r="E70" s="234">
        <v>6.105E-2</v>
      </c>
      <c r="F70" s="231"/>
      <c r="G70" s="231"/>
      <c r="H70" s="231"/>
      <c r="I70" s="231"/>
      <c r="J70" s="231"/>
      <c r="K70" s="231"/>
      <c r="L70" s="231"/>
      <c r="M70" s="231"/>
      <c r="N70" s="230"/>
      <c r="O70" s="230"/>
      <c r="P70" s="230"/>
      <c r="Q70" s="230"/>
      <c r="R70" s="231"/>
      <c r="S70" s="231"/>
      <c r="T70" s="231"/>
      <c r="U70" s="231"/>
      <c r="V70" s="231"/>
      <c r="W70" s="231"/>
      <c r="X70" s="231"/>
      <c r="Y70" s="231"/>
      <c r="Z70" s="210"/>
      <c r="AA70" s="210"/>
      <c r="AB70" s="210"/>
      <c r="AC70" s="210"/>
      <c r="AD70" s="210"/>
      <c r="AE70" s="210"/>
      <c r="AF70" s="210"/>
      <c r="AG70" s="210" t="s">
        <v>265</v>
      </c>
      <c r="AH70" s="210">
        <v>0</v>
      </c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3" x14ac:dyDescent="0.2">
      <c r="A71" s="227"/>
      <c r="B71" s="228"/>
      <c r="C71" s="258" t="s">
        <v>946</v>
      </c>
      <c r="D71" s="233"/>
      <c r="E71" s="234">
        <v>5.772E-2</v>
      </c>
      <c r="F71" s="231"/>
      <c r="G71" s="231"/>
      <c r="H71" s="231"/>
      <c r="I71" s="231"/>
      <c r="J71" s="231"/>
      <c r="K71" s="231"/>
      <c r="L71" s="231"/>
      <c r="M71" s="231"/>
      <c r="N71" s="230"/>
      <c r="O71" s="230"/>
      <c r="P71" s="230"/>
      <c r="Q71" s="230"/>
      <c r="R71" s="231"/>
      <c r="S71" s="231"/>
      <c r="T71" s="231"/>
      <c r="U71" s="231"/>
      <c r="V71" s="231"/>
      <c r="W71" s="231"/>
      <c r="X71" s="231"/>
      <c r="Y71" s="231"/>
      <c r="Z71" s="210"/>
      <c r="AA71" s="210"/>
      <c r="AB71" s="210"/>
      <c r="AC71" s="210"/>
      <c r="AD71" s="210"/>
      <c r="AE71" s="210"/>
      <c r="AF71" s="210"/>
      <c r="AG71" s="210" t="s">
        <v>265</v>
      </c>
      <c r="AH71" s="210">
        <v>0</v>
      </c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ht="25.5" x14ac:dyDescent="0.2">
      <c r="A72" s="237" t="s">
        <v>254</v>
      </c>
      <c r="B72" s="238" t="s">
        <v>150</v>
      </c>
      <c r="C72" s="256" t="s">
        <v>151</v>
      </c>
      <c r="D72" s="239"/>
      <c r="E72" s="240"/>
      <c r="F72" s="241"/>
      <c r="G72" s="242">
        <f>SUMIF(AG73:AG76,"&lt;&gt;NOR",G73:G76)</f>
        <v>0</v>
      </c>
      <c r="H72" s="236"/>
      <c r="I72" s="236">
        <f>SUM(I73:I76)</f>
        <v>0</v>
      </c>
      <c r="J72" s="236"/>
      <c r="K72" s="236">
        <f>SUM(K73:K76)</f>
        <v>0</v>
      </c>
      <c r="L72" s="236"/>
      <c r="M72" s="236">
        <f>SUM(M73:M76)</f>
        <v>0</v>
      </c>
      <c r="N72" s="235"/>
      <c r="O72" s="235">
        <f>SUM(O73:O76)</f>
        <v>0.38</v>
      </c>
      <c r="P72" s="235"/>
      <c r="Q72" s="235">
        <f>SUM(Q73:Q76)</f>
        <v>0</v>
      </c>
      <c r="R72" s="236"/>
      <c r="S72" s="236"/>
      <c r="T72" s="236"/>
      <c r="U72" s="236"/>
      <c r="V72" s="236">
        <f>SUM(V73:V76)</f>
        <v>24.189999999999998</v>
      </c>
      <c r="W72" s="236"/>
      <c r="X72" s="236"/>
      <c r="Y72" s="236"/>
      <c r="AG72" t="s">
        <v>255</v>
      </c>
    </row>
    <row r="73" spans="1:60" ht="22.5" outlineLevel="1" x14ac:dyDescent="0.2">
      <c r="A73" s="244">
        <v>17</v>
      </c>
      <c r="B73" s="245" t="s">
        <v>624</v>
      </c>
      <c r="C73" s="257" t="s">
        <v>625</v>
      </c>
      <c r="D73" s="246" t="s">
        <v>303</v>
      </c>
      <c r="E73" s="247">
        <v>13.26</v>
      </c>
      <c r="F73" s="248"/>
      <c r="G73" s="249">
        <f>ROUND(E73*F73,2)</f>
        <v>0</v>
      </c>
      <c r="H73" s="232"/>
      <c r="I73" s="231">
        <f>ROUND(E73*H73,2)</f>
        <v>0</v>
      </c>
      <c r="J73" s="232"/>
      <c r="K73" s="231">
        <f>ROUND(E73*J73,2)</f>
        <v>0</v>
      </c>
      <c r="L73" s="231">
        <v>21</v>
      </c>
      <c r="M73" s="231">
        <f>G73*(1+L73/100)</f>
        <v>0</v>
      </c>
      <c r="N73" s="230">
        <v>1.61E-2</v>
      </c>
      <c r="O73" s="230">
        <f>ROUND(E73*N73,2)</f>
        <v>0.21</v>
      </c>
      <c r="P73" s="230">
        <v>0</v>
      </c>
      <c r="Q73" s="230">
        <f>ROUND(E73*P73,2)</f>
        <v>0</v>
      </c>
      <c r="R73" s="231"/>
      <c r="S73" s="231" t="s">
        <v>259</v>
      </c>
      <c r="T73" s="231" t="s">
        <v>260</v>
      </c>
      <c r="U73" s="231">
        <v>0.95</v>
      </c>
      <c r="V73" s="231">
        <f>ROUND(E73*U73,2)</f>
        <v>12.6</v>
      </c>
      <c r="W73" s="231"/>
      <c r="X73" s="231" t="s">
        <v>261</v>
      </c>
      <c r="Y73" s="231" t="s">
        <v>262</v>
      </c>
      <c r="Z73" s="210"/>
      <c r="AA73" s="210"/>
      <c r="AB73" s="210"/>
      <c r="AC73" s="210"/>
      <c r="AD73" s="210"/>
      <c r="AE73" s="210"/>
      <c r="AF73" s="210"/>
      <c r="AG73" s="210" t="s">
        <v>263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2" x14ac:dyDescent="0.2">
      <c r="A74" s="227"/>
      <c r="B74" s="228"/>
      <c r="C74" s="258" t="s">
        <v>947</v>
      </c>
      <c r="D74" s="233"/>
      <c r="E74" s="234">
        <v>13.26</v>
      </c>
      <c r="F74" s="231"/>
      <c r="G74" s="231"/>
      <c r="H74" s="231"/>
      <c r="I74" s="231"/>
      <c r="J74" s="231"/>
      <c r="K74" s="231"/>
      <c r="L74" s="231"/>
      <c r="M74" s="231"/>
      <c r="N74" s="230"/>
      <c r="O74" s="230"/>
      <c r="P74" s="230"/>
      <c r="Q74" s="230"/>
      <c r="R74" s="231"/>
      <c r="S74" s="231"/>
      <c r="T74" s="231"/>
      <c r="U74" s="231"/>
      <c r="V74" s="231"/>
      <c r="W74" s="231"/>
      <c r="X74" s="231"/>
      <c r="Y74" s="231"/>
      <c r="Z74" s="210"/>
      <c r="AA74" s="210"/>
      <c r="AB74" s="210"/>
      <c r="AC74" s="210"/>
      <c r="AD74" s="210"/>
      <c r="AE74" s="210"/>
      <c r="AF74" s="210"/>
      <c r="AG74" s="210" t="s">
        <v>265</v>
      </c>
      <c r="AH74" s="210">
        <v>0</v>
      </c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">
      <c r="A75" s="244">
        <v>18</v>
      </c>
      <c r="B75" s="245" t="s">
        <v>948</v>
      </c>
      <c r="C75" s="257" t="s">
        <v>949</v>
      </c>
      <c r="D75" s="246" t="s">
        <v>303</v>
      </c>
      <c r="E75" s="247">
        <v>12.2</v>
      </c>
      <c r="F75" s="248"/>
      <c r="G75" s="249">
        <f>ROUND(E75*F75,2)</f>
        <v>0</v>
      </c>
      <c r="H75" s="232"/>
      <c r="I75" s="231">
        <f>ROUND(E75*H75,2)</f>
        <v>0</v>
      </c>
      <c r="J75" s="232"/>
      <c r="K75" s="231">
        <f>ROUND(E75*J75,2)</f>
        <v>0</v>
      </c>
      <c r="L75" s="231">
        <v>21</v>
      </c>
      <c r="M75" s="231">
        <f>G75*(1+L75/100)</f>
        <v>0</v>
      </c>
      <c r="N75" s="230">
        <v>1.375E-2</v>
      </c>
      <c r="O75" s="230">
        <f>ROUND(E75*N75,2)</f>
        <v>0.17</v>
      </c>
      <c r="P75" s="230">
        <v>0</v>
      </c>
      <c r="Q75" s="230">
        <f>ROUND(E75*P75,2)</f>
        <v>0</v>
      </c>
      <c r="R75" s="231"/>
      <c r="S75" s="231" t="s">
        <v>259</v>
      </c>
      <c r="T75" s="231" t="s">
        <v>260</v>
      </c>
      <c r="U75" s="231">
        <v>0.95</v>
      </c>
      <c r="V75" s="231">
        <f>ROUND(E75*U75,2)</f>
        <v>11.59</v>
      </c>
      <c r="W75" s="231"/>
      <c r="X75" s="231" t="s">
        <v>261</v>
      </c>
      <c r="Y75" s="231" t="s">
        <v>262</v>
      </c>
      <c r="Z75" s="210"/>
      <c r="AA75" s="210"/>
      <c r="AB75" s="210"/>
      <c r="AC75" s="210"/>
      <c r="AD75" s="210"/>
      <c r="AE75" s="210"/>
      <c r="AF75" s="210"/>
      <c r="AG75" s="210" t="s">
        <v>263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2" x14ac:dyDescent="0.2">
      <c r="A76" s="227"/>
      <c r="B76" s="228"/>
      <c r="C76" s="258" t="s">
        <v>950</v>
      </c>
      <c r="D76" s="233"/>
      <c r="E76" s="234">
        <v>12.2</v>
      </c>
      <c r="F76" s="231"/>
      <c r="G76" s="231"/>
      <c r="H76" s="231"/>
      <c r="I76" s="231"/>
      <c r="J76" s="231"/>
      <c r="K76" s="231"/>
      <c r="L76" s="231"/>
      <c r="M76" s="231"/>
      <c r="N76" s="230"/>
      <c r="O76" s="230"/>
      <c r="P76" s="230"/>
      <c r="Q76" s="230"/>
      <c r="R76" s="231"/>
      <c r="S76" s="231"/>
      <c r="T76" s="231"/>
      <c r="U76" s="231"/>
      <c r="V76" s="231"/>
      <c r="W76" s="231"/>
      <c r="X76" s="231"/>
      <c r="Y76" s="231"/>
      <c r="Z76" s="210"/>
      <c r="AA76" s="210"/>
      <c r="AB76" s="210"/>
      <c r="AC76" s="210"/>
      <c r="AD76" s="210"/>
      <c r="AE76" s="210"/>
      <c r="AF76" s="210"/>
      <c r="AG76" s="210" t="s">
        <v>265</v>
      </c>
      <c r="AH76" s="210">
        <v>0</v>
      </c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x14ac:dyDescent="0.2">
      <c r="A77" s="237" t="s">
        <v>254</v>
      </c>
      <c r="B77" s="238" t="s">
        <v>154</v>
      </c>
      <c r="C77" s="256" t="s">
        <v>155</v>
      </c>
      <c r="D77" s="239"/>
      <c r="E77" s="240"/>
      <c r="F77" s="241"/>
      <c r="G77" s="242">
        <f>SUMIF(AG78:AG81,"&lt;&gt;NOR",G78:G81)</f>
        <v>0</v>
      </c>
      <c r="H77" s="236"/>
      <c r="I77" s="236">
        <f>SUM(I78:I81)</f>
        <v>0</v>
      </c>
      <c r="J77" s="236"/>
      <c r="K77" s="236">
        <f>SUM(K78:K81)</f>
        <v>0</v>
      </c>
      <c r="L77" s="236"/>
      <c r="M77" s="236">
        <f>SUM(M78:M81)</f>
        <v>0</v>
      </c>
      <c r="N77" s="235"/>
      <c r="O77" s="235">
        <f>SUM(O78:O81)</f>
        <v>1.32</v>
      </c>
      <c r="P77" s="235"/>
      <c r="Q77" s="235">
        <f>SUM(Q78:Q81)</f>
        <v>0</v>
      </c>
      <c r="R77" s="236"/>
      <c r="S77" s="236"/>
      <c r="T77" s="236"/>
      <c r="U77" s="236"/>
      <c r="V77" s="236">
        <f>SUM(V78:V81)</f>
        <v>23.22</v>
      </c>
      <c r="W77" s="236"/>
      <c r="X77" s="236"/>
      <c r="Y77" s="236"/>
      <c r="AG77" t="s">
        <v>255</v>
      </c>
    </row>
    <row r="78" spans="1:60" outlineLevel="1" x14ac:dyDescent="0.2">
      <c r="A78" s="244">
        <v>19</v>
      </c>
      <c r="B78" s="245" t="s">
        <v>642</v>
      </c>
      <c r="C78" s="257" t="s">
        <v>643</v>
      </c>
      <c r="D78" s="246" t="s">
        <v>303</v>
      </c>
      <c r="E78" s="247">
        <v>27.643999999999998</v>
      </c>
      <c r="F78" s="248"/>
      <c r="G78" s="249">
        <f>ROUND(E78*F78,2)</f>
        <v>0</v>
      </c>
      <c r="H78" s="232"/>
      <c r="I78" s="231">
        <f>ROUND(E78*H78,2)</f>
        <v>0</v>
      </c>
      <c r="J78" s="232"/>
      <c r="K78" s="231">
        <f>ROUND(E78*J78,2)</f>
        <v>0</v>
      </c>
      <c r="L78" s="231">
        <v>21</v>
      </c>
      <c r="M78" s="231">
        <f>G78*(1+L78/100)</f>
        <v>0</v>
      </c>
      <c r="N78" s="230">
        <v>4.7660000000000001E-2</v>
      </c>
      <c r="O78" s="230">
        <f>ROUND(E78*N78,2)</f>
        <v>1.32</v>
      </c>
      <c r="P78" s="230">
        <v>0</v>
      </c>
      <c r="Q78" s="230">
        <f>ROUND(E78*P78,2)</f>
        <v>0</v>
      </c>
      <c r="R78" s="231"/>
      <c r="S78" s="231" t="s">
        <v>259</v>
      </c>
      <c r="T78" s="231" t="s">
        <v>260</v>
      </c>
      <c r="U78" s="231">
        <v>0.84</v>
      </c>
      <c r="V78" s="231">
        <f>ROUND(E78*U78,2)</f>
        <v>23.22</v>
      </c>
      <c r="W78" s="231"/>
      <c r="X78" s="231" t="s">
        <v>261</v>
      </c>
      <c r="Y78" s="231" t="s">
        <v>262</v>
      </c>
      <c r="Z78" s="210"/>
      <c r="AA78" s="210"/>
      <c r="AB78" s="210"/>
      <c r="AC78" s="210"/>
      <c r="AD78" s="210"/>
      <c r="AE78" s="210"/>
      <c r="AF78" s="210"/>
      <c r="AG78" s="210" t="s">
        <v>263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2" x14ac:dyDescent="0.2">
      <c r="A79" s="227"/>
      <c r="B79" s="228"/>
      <c r="C79" s="258" t="s">
        <v>645</v>
      </c>
      <c r="D79" s="233"/>
      <c r="E79" s="234"/>
      <c r="F79" s="231"/>
      <c r="G79" s="231"/>
      <c r="H79" s="231"/>
      <c r="I79" s="231"/>
      <c r="J79" s="231"/>
      <c r="K79" s="231"/>
      <c r="L79" s="231"/>
      <c r="M79" s="231"/>
      <c r="N79" s="230"/>
      <c r="O79" s="230"/>
      <c r="P79" s="230"/>
      <c r="Q79" s="230"/>
      <c r="R79" s="231"/>
      <c r="S79" s="231"/>
      <c r="T79" s="231"/>
      <c r="U79" s="231"/>
      <c r="V79" s="231"/>
      <c r="W79" s="231"/>
      <c r="X79" s="231"/>
      <c r="Y79" s="231"/>
      <c r="Z79" s="210"/>
      <c r="AA79" s="210"/>
      <c r="AB79" s="210"/>
      <c r="AC79" s="210"/>
      <c r="AD79" s="210"/>
      <c r="AE79" s="210"/>
      <c r="AF79" s="210"/>
      <c r="AG79" s="210" t="s">
        <v>265</v>
      </c>
      <c r="AH79" s="210">
        <v>0</v>
      </c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3" x14ac:dyDescent="0.2">
      <c r="A80" s="227"/>
      <c r="B80" s="228"/>
      <c r="C80" s="258" t="s">
        <v>951</v>
      </c>
      <c r="D80" s="233"/>
      <c r="E80" s="234">
        <v>25.344000000000001</v>
      </c>
      <c r="F80" s="231"/>
      <c r="G80" s="231"/>
      <c r="H80" s="231"/>
      <c r="I80" s="231"/>
      <c r="J80" s="231"/>
      <c r="K80" s="231"/>
      <c r="L80" s="231"/>
      <c r="M80" s="231"/>
      <c r="N80" s="230"/>
      <c r="O80" s="230"/>
      <c r="P80" s="230"/>
      <c r="Q80" s="230"/>
      <c r="R80" s="231"/>
      <c r="S80" s="231"/>
      <c r="T80" s="231"/>
      <c r="U80" s="231"/>
      <c r="V80" s="231"/>
      <c r="W80" s="231"/>
      <c r="X80" s="231"/>
      <c r="Y80" s="231"/>
      <c r="Z80" s="210"/>
      <c r="AA80" s="210"/>
      <c r="AB80" s="210"/>
      <c r="AC80" s="210"/>
      <c r="AD80" s="210"/>
      <c r="AE80" s="210"/>
      <c r="AF80" s="210"/>
      <c r="AG80" s="210" t="s">
        <v>265</v>
      </c>
      <c r="AH80" s="210">
        <v>0</v>
      </c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3" x14ac:dyDescent="0.2">
      <c r="A81" s="227"/>
      <c r="B81" s="228"/>
      <c r="C81" s="258" t="s">
        <v>952</v>
      </c>
      <c r="D81" s="233"/>
      <c r="E81" s="234">
        <v>2.2999999999999998</v>
      </c>
      <c r="F81" s="231"/>
      <c r="G81" s="231"/>
      <c r="H81" s="231"/>
      <c r="I81" s="231"/>
      <c r="J81" s="231"/>
      <c r="K81" s="231"/>
      <c r="L81" s="231"/>
      <c r="M81" s="231"/>
      <c r="N81" s="230"/>
      <c r="O81" s="230"/>
      <c r="P81" s="230"/>
      <c r="Q81" s="230"/>
      <c r="R81" s="231"/>
      <c r="S81" s="231"/>
      <c r="T81" s="231"/>
      <c r="U81" s="231"/>
      <c r="V81" s="231"/>
      <c r="W81" s="231"/>
      <c r="X81" s="231"/>
      <c r="Y81" s="231"/>
      <c r="Z81" s="210"/>
      <c r="AA81" s="210"/>
      <c r="AB81" s="210"/>
      <c r="AC81" s="210"/>
      <c r="AD81" s="210"/>
      <c r="AE81" s="210"/>
      <c r="AF81" s="210"/>
      <c r="AG81" s="210" t="s">
        <v>265</v>
      </c>
      <c r="AH81" s="210">
        <v>0</v>
      </c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x14ac:dyDescent="0.2">
      <c r="A82" s="237" t="s">
        <v>254</v>
      </c>
      <c r="B82" s="238" t="s">
        <v>156</v>
      </c>
      <c r="C82" s="256" t="s">
        <v>157</v>
      </c>
      <c r="D82" s="239"/>
      <c r="E82" s="240"/>
      <c r="F82" s="241"/>
      <c r="G82" s="242">
        <f>SUMIF(AG83:AG88,"&lt;&gt;NOR",G83:G88)</f>
        <v>0</v>
      </c>
      <c r="H82" s="236"/>
      <c r="I82" s="236">
        <f>SUM(I83:I88)</f>
        <v>0</v>
      </c>
      <c r="J82" s="236"/>
      <c r="K82" s="236">
        <f>SUM(K83:K88)</f>
        <v>0</v>
      </c>
      <c r="L82" s="236"/>
      <c r="M82" s="236">
        <f>SUM(M83:M88)</f>
        <v>0</v>
      </c>
      <c r="N82" s="235"/>
      <c r="O82" s="235">
        <f>SUM(O83:O88)</f>
        <v>2.0099999999999998</v>
      </c>
      <c r="P82" s="235"/>
      <c r="Q82" s="235">
        <f>SUM(Q83:Q88)</f>
        <v>0</v>
      </c>
      <c r="R82" s="236"/>
      <c r="S82" s="236"/>
      <c r="T82" s="236"/>
      <c r="U82" s="236"/>
      <c r="V82" s="236">
        <f>SUM(V83:V88)</f>
        <v>9.43</v>
      </c>
      <c r="W82" s="236"/>
      <c r="X82" s="236"/>
      <c r="Y82" s="236"/>
      <c r="AG82" t="s">
        <v>255</v>
      </c>
    </row>
    <row r="83" spans="1:60" outlineLevel="1" x14ac:dyDescent="0.2">
      <c r="A83" s="244">
        <v>20</v>
      </c>
      <c r="B83" s="245" t="s">
        <v>648</v>
      </c>
      <c r="C83" s="257" t="s">
        <v>649</v>
      </c>
      <c r="D83" s="246" t="s">
        <v>303</v>
      </c>
      <c r="E83" s="247">
        <v>17.00375</v>
      </c>
      <c r="F83" s="248"/>
      <c r="G83" s="249">
        <f>ROUND(E83*F83,2)</f>
        <v>0</v>
      </c>
      <c r="H83" s="232"/>
      <c r="I83" s="231">
        <f>ROUND(E83*H83,2)</f>
        <v>0</v>
      </c>
      <c r="J83" s="232"/>
      <c r="K83" s="231">
        <f>ROUND(E83*J83,2)</f>
        <v>0</v>
      </c>
      <c r="L83" s="231">
        <v>21</v>
      </c>
      <c r="M83" s="231">
        <f>G83*(1+L83/100)</f>
        <v>0</v>
      </c>
      <c r="N83" s="230">
        <v>0.11799999999999999</v>
      </c>
      <c r="O83" s="230">
        <f>ROUND(E83*N83,2)</f>
        <v>2.0099999999999998</v>
      </c>
      <c r="P83" s="230">
        <v>0</v>
      </c>
      <c r="Q83" s="230">
        <f>ROUND(E83*P83,2)</f>
        <v>0</v>
      </c>
      <c r="R83" s="231"/>
      <c r="S83" s="231" t="s">
        <v>324</v>
      </c>
      <c r="T83" s="231" t="s">
        <v>325</v>
      </c>
      <c r="U83" s="231">
        <v>0.443</v>
      </c>
      <c r="V83" s="231">
        <f>ROUND(E83*U83,2)</f>
        <v>7.53</v>
      </c>
      <c r="W83" s="231"/>
      <c r="X83" s="231" t="s">
        <v>261</v>
      </c>
      <c r="Y83" s="231" t="s">
        <v>262</v>
      </c>
      <c r="Z83" s="210"/>
      <c r="AA83" s="210"/>
      <c r="AB83" s="210"/>
      <c r="AC83" s="210"/>
      <c r="AD83" s="210"/>
      <c r="AE83" s="210"/>
      <c r="AF83" s="210"/>
      <c r="AG83" s="210" t="s">
        <v>263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2" x14ac:dyDescent="0.2">
      <c r="A84" s="227"/>
      <c r="B84" s="228"/>
      <c r="C84" s="258" t="s">
        <v>726</v>
      </c>
      <c r="D84" s="233"/>
      <c r="E84" s="234">
        <v>17.00375</v>
      </c>
      <c r="F84" s="231"/>
      <c r="G84" s="231"/>
      <c r="H84" s="231"/>
      <c r="I84" s="231"/>
      <c r="J84" s="231"/>
      <c r="K84" s="231"/>
      <c r="L84" s="231"/>
      <c r="M84" s="231"/>
      <c r="N84" s="230"/>
      <c r="O84" s="230"/>
      <c r="P84" s="230"/>
      <c r="Q84" s="230"/>
      <c r="R84" s="231"/>
      <c r="S84" s="231"/>
      <c r="T84" s="231"/>
      <c r="U84" s="231"/>
      <c r="V84" s="231"/>
      <c r="W84" s="231"/>
      <c r="X84" s="231"/>
      <c r="Y84" s="231"/>
      <c r="Z84" s="210"/>
      <c r="AA84" s="210"/>
      <c r="AB84" s="210"/>
      <c r="AC84" s="210"/>
      <c r="AD84" s="210"/>
      <c r="AE84" s="210"/>
      <c r="AF84" s="210"/>
      <c r="AG84" s="210" t="s">
        <v>265</v>
      </c>
      <c r="AH84" s="210">
        <v>0</v>
      </c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">
      <c r="A85" s="244">
        <v>21</v>
      </c>
      <c r="B85" s="245" t="s">
        <v>651</v>
      </c>
      <c r="C85" s="257" t="s">
        <v>652</v>
      </c>
      <c r="D85" s="246" t="s">
        <v>303</v>
      </c>
      <c r="E85" s="247">
        <v>17.00375</v>
      </c>
      <c r="F85" s="248"/>
      <c r="G85" s="249">
        <f>ROUND(E85*F85,2)</f>
        <v>0</v>
      </c>
      <c r="H85" s="232"/>
      <c r="I85" s="231">
        <f>ROUND(E85*H85,2)</f>
        <v>0</v>
      </c>
      <c r="J85" s="232"/>
      <c r="K85" s="231">
        <f>ROUND(E85*J85,2)</f>
        <v>0</v>
      </c>
      <c r="L85" s="231">
        <v>21</v>
      </c>
      <c r="M85" s="231">
        <f>G85*(1+L85/100)</f>
        <v>0</v>
      </c>
      <c r="N85" s="230">
        <v>3.0000000000000001E-5</v>
      </c>
      <c r="O85" s="230">
        <f>ROUND(E85*N85,2)</f>
        <v>0</v>
      </c>
      <c r="P85" s="230">
        <v>0</v>
      </c>
      <c r="Q85" s="230">
        <f>ROUND(E85*P85,2)</f>
        <v>0</v>
      </c>
      <c r="R85" s="231"/>
      <c r="S85" s="231" t="s">
        <v>259</v>
      </c>
      <c r="T85" s="231" t="s">
        <v>260</v>
      </c>
      <c r="U85" s="231">
        <v>7.0000000000000007E-2</v>
      </c>
      <c r="V85" s="231">
        <f>ROUND(E85*U85,2)</f>
        <v>1.19</v>
      </c>
      <c r="W85" s="231"/>
      <c r="X85" s="231" t="s">
        <v>261</v>
      </c>
      <c r="Y85" s="231" t="s">
        <v>262</v>
      </c>
      <c r="Z85" s="210"/>
      <c r="AA85" s="210"/>
      <c r="AB85" s="210"/>
      <c r="AC85" s="210"/>
      <c r="AD85" s="210"/>
      <c r="AE85" s="210"/>
      <c r="AF85" s="210"/>
      <c r="AG85" s="210" t="s">
        <v>263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2" x14ac:dyDescent="0.2">
      <c r="A86" s="227"/>
      <c r="B86" s="228"/>
      <c r="C86" s="258" t="s">
        <v>726</v>
      </c>
      <c r="D86" s="233"/>
      <c r="E86" s="234">
        <v>17.00375</v>
      </c>
      <c r="F86" s="231"/>
      <c r="G86" s="231"/>
      <c r="H86" s="231"/>
      <c r="I86" s="231"/>
      <c r="J86" s="231"/>
      <c r="K86" s="231"/>
      <c r="L86" s="231"/>
      <c r="M86" s="231"/>
      <c r="N86" s="230"/>
      <c r="O86" s="230"/>
      <c r="P86" s="230"/>
      <c r="Q86" s="230"/>
      <c r="R86" s="231"/>
      <c r="S86" s="231"/>
      <c r="T86" s="231"/>
      <c r="U86" s="231"/>
      <c r="V86" s="231"/>
      <c r="W86" s="231"/>
      <c r="X86" s="231"/>
      <c r="Y86" s="231"/>
      <c r="Z86" s="210"/>
      <c r="AA86" s="210"/>
      <c r="AB86" s="210"/>
      <c r="AC86" s="210"/>
      <c r="AD86" s="210"/>
      <c r="AE86" s="210"/>
      <c r="AF86" s="210"/>
      <c r="AG86" s="210" t="s">
        <v>265</v>
      </c>
      <c r="AH86" s="210">
        <v>0</v>
      </c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ht="22.5" outlineLevel="1" x14ac:dyDescent="0.2">
      <c r="A87" s="244">
        <v>22</v>
      </c>
      <c r="B87" s="245" t="s">
        <v>665</v>
      </c>
      <c r="C87" s="257" t="s">
        <v>666</v>
      </c>
      <c r="D87" s="246" t="s">
        <v>334</v>
      </c>
      <c r="E87" s="247">
        <v>14.2</v>
      </c>
      <c r="F87" s="248"/>
      <c r="G87" s="249">
        <f>ROUND(E87*F87,2)</f>
        <v>0</v>
      </c>
      <c r="H87" s="232"/>
      <c r="I87" s="231">
        <f>ROUND(E87*H87,2)</f>
        <v>0</v>
      </c>
      <c r="J87" s="232"/>
      <c r="K87" s="231">
        <f>ROUND(E87*J87,2)</f>
        <v>0</v>
      </c>
      <c r="L87" s="231">
        <v>21</v>
      </c>
      <c r="M87" s="231">
        <f>G87*(1+L87/100)</f>
        <v>0</v>
      </c>
      <c r="N87" s="230">
        <v>0</v>
      </c>
      <c r="O87" s="230">
        <f>ROUND(E87*N87,2)</f>
        <v>0</v>
      </c>
      <c r="P87" s="230">
        <v>0</v>
      </c>
      <c r="Q87" s="230">
        <f>ROUND(E87*P87,2)</f>
        <v>0</v>
      </c>
      <c r="R87" s="231"/>
      <c r="S87" s="231" t="s">
        <v>259</v>
      </c>
      <c r="T87" s="231" t="s">
        <v>260</v>
      </c>
      <c r="U87" s="231">
        <v>0.05</v>
      </c>
      <c r="V87" s="231">
        <f>ROUND(E87*U87,2)</f>
        <v>0.71</v>
      </c>
      <c r="W87" s="231"/>
      <c r="X87" s="231" t="s">
        <v>261</v>
      </c>
      <c r="Y87" s="231" t="s">
        <v>262</v>
      </c>
      <c r="Z87" s="210"/>
      <c r="AA87" s="210"/>
      <c r="AB87" s="210"/>
      <c r="AC87" s="210"/>
      <c r="AD87" s="210"/>
      <c r="AE87" s="210"/>
      <c r="AF87" s="210"/>
      <c r="AG87" s="210" t="s">
        <v>263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2" x14ac:dyDescent="0.2">
      <c r="A88" s="227"/>
      <c r="B88" s="228"/>
      <c r="C88" s="258" t="s">
        <v>953</v>
      </c>
      <c r="D88" s="233"/>
      <c r="E88" s="234">
        <v>14.2</v>
      </c>
      <c r="F88" s="231"/>
      <c r="G88" s="231"/>
      <c r="H88" s="231"/>
      <c r="I88" s="231"/>
      <c r="J88" s="231"/>
      <c r="K88" s="231"/>
      <c r="L88" s="231"/>
      <c r="M88" s="231"/>
      <c r="N88" s="230"/>
      <c r="O88" s="230"/>
      <c r="P88" s="230"/>
      <c r="Q88" s="230"/>
      <c r="R88" s="231"/>
      <c r="S88" s="231"/>
      <c r="T88" s="231"/>
      <c r="U88" s="231"/>
      <c r="V88" s="231"/>
      <c r="W88" s="231"/>
      <c r="X88" s="231"/>
      <c r="Y88" s="231"/>
      <c r="Z88" s="210"/>
      <c r="AA88" s="210"/>
      <c r="AB88" s="210"/>
      <c r="AC88" s="210"/>
      <c r="AD88" s="210"/>
      <c r="AE88" s="210"/>
      <c r="AF88" s="210"/>
      <c r="AG88" s="210" t="s">
        <v>265</v>
      </c>
      <c r="AH88" s="210">
        <v>0</v>
      </c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x14ac:dyDescent="0.2">
      <c r="A89" s="237" t="s">
        <v>254</v>
      </c>
      <c r="B89" s="238" t="s">
        <v>160</v>
      </c>
      <c r="C89" s="256" t="s">
        <v>161</v>
      </c>
      <c r="D89" s="239"/>
      <c r="E89" s="240"/>
      <c r="F89" s="241"/>
      <c r="G89" s="242">
        <f>SUMIF(AG90:AG91,"&lt;&gt;NOR",G90:G91)</f>
        <v>0</v>
      </c>
      <c r="H89" s="236"/>
      <c r="I89" s="236">
        <f>SUM(I90:I91)</f>
        <v>0</v>
      </c>
      <c r="J89" s="236"/>
      <c r="K89" s="236">
        <f>SUM(K90:K91)</f>
        <v>0</v>
      </c>
      <c r="L89" s="236"/>
      <c r="M89" s="236">
        <f>SUM(M90:M91)</f>
        <v>0</v>
      </c>
      <c r="N89" s="235"/>
      <c r="O89" s="235">
        <f>SUM(O90:O91)</f>
        <v>0.03</v>
      </c>
      <c r="P89" s="235"/>
      <c r="Q89" s="235">
        <f>SUM(Q90:Q91)</f>
        <v>0</v>
      </c>
      <c r="R89" s="236"/>
      <c r="S89" s="236"/>
      <c r="T89" s="236"/>
      <c r="U89" s="236"/>
      <c r="V89" s="236">
        <f>SUM(V90:V91)</f>
        <v>1.86</v>
      </c>
      <c r="W89" s="236"/>
      <c r="X89" s="236"/>
      <c r="Y89" s="236"/>
      <c r="AG89" t="s">
        <v>255</v>
      </c>
    </row>
    <row r="90" spans="1:60" ht="33.75" outlineLevel="1" x14ac:dyDescent="0.2">
      <c r="A90" s="244">
        <v>23</v>
      </c>
      <c r="B90" s="245" t="s">
        <v>954</v>
      </c>
      <c r="C90" s="257" t="s">
        <v>955</v>
      </c>
      <c r="D90" s="246" t="s">
        <v>345</v>
      </c>
      <c r="E90" s="247">
        <v>1</v>
      </c>
      <c r="F90" s="248"/>
      <c r="G90" s="249">
        <f>ROUND(E90*F90,2)</f>
        <v>0</v>
      </c>
      <c r="H90" s="232"/>
      <c r="I90" s="231">
        <f>ROUND(E90*H90,2)</f>
        <v>0</v>
      </c>
      <c r="J90" s="232"/>
      <c r="K90" s="231">
        <f>ROUND(E90*J90,2)</f>
        <v>0</v>
      </c>
      <c r="L90" s="231">
        <v>21</v>
      </c>
      <c r="M90" s="231">
        <f>G90*(1+L90/100)</f>
        <v>0</v>
      </c>
      <c r="N90" s="230">
        <v>3.1669999999999997E-2</v>
      </c>
      <c r="O90" s="230">
        <f>ROUND(E90*N90,2)</f>
        <v>0.03</v>
      </c>
      <c r="P90" s="230">
        <v>0</v>
      </c>
      <c r="Q90" s="230">
        <f>ROUND(E90*P90,2)</f>
        <v>0</v>
      </c>
      <c r="R90" s="231"/>
      <c r="S90" s="231" t="s">
        <v>259</v>
      </c>
      <c r="T90" s="231" t="s">
        <v>260</v>
      </c>
      <c r="U90" s="231">
        <v>1.86</v>
      </c>
      <c r="V90" s="231">
        <f>ROUND(E90*U90,2)</f>
        <v>1.86</v>
      </c>
      <c r="W90" s="231"/>
      <c r="X90" s="231" t="s">
        <v>261</v>
      </c>
      <c r="Y90" s="231" t="s">
        <v>262</v>
      </c>
      <c r="Z90" s="210"/>
      <c r="AA90" s="210"/>
      <c r="AB90" s="210"/>
      <c r="AC90" s="210"/>
      <c r="AD90" s="210"/>
      <c r="AE90" s="210"/>
      <c r="AF90" s="210"/>
      <c r="AG90" s="210" t="s">
        <v>263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2" x14ac:dyDescent="0.2">
      <c r="A91" s="227"/>
      <c r="B91" s="228"/>
      <c r="C91" s="258" t="s">
        <v>956</v>
      </c>
      <c r="D91" s="233"/>
      <c r="E91" s="234">
        <v>1</v>
      </c>
      <c r="F91" s="231"/>
      <c r="G91" s="231"/>
      <c r="H91" s="231"/>
      <c r="I91" s="231"/>
      <c r="J91" s="231"/>
      <c r="K91" s="231"/>
      <c r="L91" s="231"/>
      <c r="M91" s="231"/>
      <c r="N91" s="230"/>
      <c r="O91" s="230"/>
      <c r="P91" s="230"/>
      <c r="Q91" s="230"/>
      <c r="R91" s="231"/>
      <c r="S91" s="231"/>
      <c r="T91" s="231"/>
      <c r="U91" s="231"/>
      <c r="V91" s="231"/>
      <c r="W91" s="231"/>
      <c r="X91" s="231"/>
      <c r="Y91" s="231"/>
      <c r="Z91" s="210"/>
      <c r="AA91" s="210"/>
      <c r="AB91" s="210"/>
      <c r="AC91" s="210"/>
      <c r="AD91" s="210"/>
      <c r="AE91" s="210"/>
      <c r="AF91" s="210"/>
      <c r="AG91" s="210" t="s">
        <v>265</v>
      </c>
      <c r="AH91" s="210">
        <v>0</v>
      </c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x14ac:dyDescent="0.2">
      <c r="A92" s="237" t="s">
        <v>254</v>
      </c>
      <c r="B92" s="238" t="s">
        <v>164</v>
      </c>
      <c r="C92" s="256" t="s">
        <v>165</v>
      </c>
      <c r="D92" s="239"/>
      <c r="E92" s="240"/>
      <c r="F92" s="241"/>
      <c r="G92" s="242">
        <f>SUMIF(AG93:AG93,"&lt;&gt;NOR",G93:G93)</f>
        <v>0</v>
      </c>
      <c r="H92" s="236"/>
      <c r="I92" s="236">
        <f>SUM(I93:I93)</f>
        <v>0</v>
      </c>
      <c r="J92" s="236"/>
      <c r="K92" s="236">
        <f>SUM(K93:K93)</f>
        <v>0</v>
      </c>
      <c r="L92" s="236"/>
      <c r="M92" s="236">
        <f>SUM(M93:M93)</f>
        <v>0</v>
      </c>
      <c r="N92" s="235"/>
      <c r="O92" s="235">
        <f>SUM(O93:O93)</f>
        <v>0.06</v>
      </c>
      <c r="P92" s="235"/>
      <c r="Q92" s="235">
        <f>SUM(Q93:Q93)</f>
        <v>0</v>
      </c>
      <c r="R92" s="236"/>
      <c r="S92" s="236"/>
      <c r="T92" s="236"/>
      <c r="U92" s="236"/>
      <c r="V92" s="236">
        <f>SUM(V93:V93)</f>
        <v>8.85</v>
      </c>
      <c r="W92" s="236"/>
      <c r="X92" s="236"/>
      <c r="Y92" s="236"/>
      <c r="AG92" t="s">
        <v>255</v>
      </c>
    </row>
    <row r="93" spans="1:60" outlineLevel="1" x14ac:dyDescent="0.2">
      <c r="A93" s="250">
        <v>24</v>
      </c>
      <c r="B93" s="251" t="s">
        <v>672</v>
      </c>
      <c r="C93" s="259" t="s">
        <v>673</v>
      </c>
      <c r="D93" s="252" t="s">
        <v>303</v>
      </c>
      <c r="E93" s="253">
        <v>50</v>
      </c>
      <c r="F93" s="254"/>
      <c r="G93" s="255">
        <f>ROUND(E93*F93,2)</f>
        <v>0</v>
      </c>
      <c r="H93" s="232"/>
      <c r="I93" s="231">
        <f>ROUND(E93*H93,2)</f>
        <v>0</v>
      </c>
      <c r="J93" s="232"/>
      <c r="K93" s="231">
        <f>ROUND(E93*J93,2)</f>
        <v>0</v>
      </c>
      <c r="L93" s="231">
        <v>21</v>
      </c>
      <c r="M93" s="231">
        <f>G93*(1+L93/100)</f>
        <v>0</v>
      </c>
      <c r="N93" s="230">
        <v>1.2099999999999999E-3</v>
      </c>
      <c r="O93" s="230">
        <f>ROUND(E93*N93,2)</f>
        <v>0.06</v>
      </c>
      <c r="P93" s="230">
        <v>0</v>
      </c>
      <c r="Q93" s="230">
        <f>ROUND(E93*P93,2)</f>
        <v>0</v>
      </c>
      <c r="R93" s="231"/>
      <c r="S93" s="231" t="s">
        <v>259</v>
      </c>
      <c r="T93" s="231" t="s">
        <v>260</v>
      </c>
      <c r="U93" s="231">
        <v>0.17699999999999999</v>
      </c>
      <c r="V93" s="231">
        <f>ROUND(E93*U93,2)</f>
        <v>8.85</v>
      </c>
      <c r="W93" s="231"/>
      <c r="X93" s="231" t="s">
        <v>261</v>
      </c>
      <c r="Y93" s="231" t="s">
        <v>262</v>
      </c>
      <c r="Z93" s="210"/>
      <c r="AA93" s="210"/>
      <c r="AB93" s="210"/>
      <c r="AC93" s="210"/>
      <c r="AD93" s="210"/>
      <c r="AE93" s="210"/>
      <c r="AF93" s="210"/>
      <c r="AG93" s="210" t="s">
        <v>263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ht="25.5" x14ac:dyDescent="0.2">
      <c r="A94" s="237" t="s">
        <v>254</v>
      </c>
      <c r="B94" s="238" t="s">
        <v>166</v>
      </c>
      <c r="C94" s="256" t="s">
        <v>167</v>
      </c>
      <c r="D94" s="239"/>
      <c r="E94" s="240"/>
      <c r="F94" s="241"/>
      <c r="G94" s="242">
        <f>SUMIF(AG95:AG95,"&lt;&gt;NOR",G95:G95)</f>
        <v>0</v>
      </c>
      <c r="H94" s="236"/>
      <c r="I94" s="236">
        <f>SUM(I95:I95)</f>
        <v>0</v>
      </c>
      <c r="J94" s="236"/>
      <c r="K94" s="236">
        <f>SUM(K95:K95)</f>
        <v>0</v>
      </c>
      <c r="L94" s="236"/>
      <c r="M94" s="236">
        <f>SUM(M95:M95)</f>
        <v>0</v>
      </c>
      <c r="N94" s="235"/>
      <c r="O94" s="235">
        <f>SUM(O95:O95)</f>
        <v>0</v>
      </c>
      <c r="P94" s="235"/>
      <c r="Q94" s="235">
        <f>SUM(Q95:Q95)</f>
        <v>0</v>
      </c>
      <c r="R94" s="236"/>
      <c r="S94" s="236"/>
      <c r="T94" s="236"/>
      <c r="U94" s="236"/>
      <c r="V94" s="236">
        <f>SUM(V95:V95)</f>
        <v>15.4</v>
      </c>
      <c r="W94" s="236"/>
      <c r="X94" s="236"/>
      <c r="Y94" s="236"/>
      <c r="AG94" t="s">
        <v>255</v>
      </c>
    </row>
    <row r="95" spans="1:60" outlineLevel="1" x14ac:dyDescent="0.2">
      <c r="A95" s="250">
        <v>25</v>
      </c>
      <c r="B95" s="251" t="s">
        <v>680</v>
      </c>
      <c r="C95" s="259" t="s">
        <v>681</v>
      </c>
      <c r="D95" s="252" t="s">
        <v>303</v>
      </c>
      <c r="E95" s="253">
        <v>50</v>
      </c>
      <c r="F95" s="254"/>
      <c r="G95" s="255">
        <f>ROUND(E95*F95,2)</f>
        <v>0</v>
      </c>
      <c r="H95" s="232"/>
      <c r="I95" s="231">
        <f>ROUND(E95*H95,2)</f>
        <v>0</v>
      </c>
      <c r="J95" s="232"/>
      <c r="K95" s="231">
        <f>ROUND(E95*J95,2)</f>
        <v>0</v>
      </c>
      <c r="L95" s="231">
        <v>21</v>
      </c>
      <c r="M95" s="231">
        <f>G95*(1+L95/100)</f>
        <v>0</v>
      </c>
      <c r="N95" s="230">
        <v>4.0000000000000003E-5</v>
      </c>
      <c r="O95" s="230">
        <f>ROUND(E95*N95,2)</f>
        <v>0</v>
      </c>
      <c r="P95" s="230">
        <v>0</v>
      </c>
      <c r="Q95" s="230">
        <f>ROUND(E95*P95,2)</f>
        <v>0</v>
      </c>
      <c r="R95" s="231"/>
      <c r="S95" s="231" t="s">
        <v>259</v>
      </c>
      <c r="T95" s="231" t="s">
        <v>260</v>
      </c>
      <c r="U95" s="231">
        <v>0.308</v>
      </c>
      <c r="V95" s="231">
        <f>ROUND(E95*U95,2)</f>
        <v>15.4</v>
      </c>
      <c r="W95" s="231"/>
      <c r="X95" s="231" t="s">
        <v>261</v>
      </c>
      <c r="Y95" s="231" t="s">
        <v>262</v>
      </c>
      <c r="Z95" s="210"/>
      <c r="AA95" s="210"/>
      <c r="AB95" s="210"/>
      <c r="AC95" s="210"/>
      <c r="AD95" s="210"/>
      <c r="AE95" s="210"/>
      <c r="AF95" s="210"/>
      <c r="AG95" s="210" t="s">
        <v>263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x14ac:dyDescent="0.2">
      <c r="A96" s="237" t="s">
        <v>254</v>
      </c>
      <c r="B96" s="238" t="s">
        <v>172</v>
      </c>
      <c r="C96" s="256" t="s">
        <v>173</v>
      </c>
      <c r="D96" s="239"/>
      <c r="E96" s="240"/>
      <c r="F96" s="241"/>
      <c r="G96" s="242">
        <f>SUMIF(AG97:AG97,"&lt;&gt;NOR",G97:G97)</f>
        <v>0</v>
      </c>
      <c r="H96" s="236"/>
      <c r="I96" s="236">
        <f>SUM(I97:I97)</f>
        <v>0</v>
      </c>
      <c r="J96" s="236"/>
      <c r="K96" s="236">
        <f>SUM(K97:K97)</f>
        <v>0</v>
      </c>
      <c r="L96" s="236"/>
      <c r="M96" s="236">
        <f>SUM(M97:M97)</f>
        <v>0</v>
      </c>
      <c r="N96" s="235"/>
      <c r="O96" s="235">
        <f>SUM(O97:O97)</f>
        <v>0</v>
      </c>
      <c r="P96" s="235"/>
      <c r="Q96" s="235">
        <f>SUM(Q97:Q97)</f>
        <v>0</v>
      </c>
      <c r="R96" s="236"/>
      <c r="S96" s="236"/>
      <c r="T96" s="236"/>
      <c r="U96" s="236"/>
      <c r="V96" s="236">
        <f>SUM(V97:V97)</f>
        <v>133.76</v>
      </c>
      <c r="W96" s="236"/>
      <c r="X96" s="236"/>
      <c r="Y96" s="236"/>
      <c r="AG96" t="s">
        <v>255</v>
      </c>
    </row>
    <row r="97" spans="1:60" outlineLevel="1" x14ac:dyDescent="0.2">
      <c r="A97" s="250">
        <v>26</v>
      </c>
      <c r="B97" s="251" t="s">
        <v>684</v>
      </c>
      <c r="C97" s="259" t="s">
        <v>685</v>
      </c>
      <c r="D97" s="252" t="s">
        <v>311</v>
      </c>
      <c r="E97" s="253">
        <v>70.69811</v>
      </c>
      <c r="F97" s="254"/>
      <c r="G97" s="255">
        <f>ROUND(E97*F97,2)</f>
        <v>0</v>
      </c>
      <c r="H97" s="232"/>
      <c r="I97" s="231">
        <f>ROUND(E97*H97,2)</f>
        <v>0</v>
      </c>
      <c r="J97" s="232"/>
      <c r="K97" s="231">
        <f>ROUND(E97*J97,2)</f>
        <v>0</v>
      </c>
      <c r="L97" s="231">
        <v>21</v>
      </c>
      <c r="M97" s="231">
        <f>G97*(1+L97/100)</f>
        <v>0</v>
      </c>
      <c r="N97" s="230">
        <v>0</v>
      </c>
      <c r="O97" s="230">
        <f>ROUND(E97*N97,2)</f>
        <v>0</v>
      </c>
      <c r="P97" s="230">
        <v>0</v>
      </c>
      <c r="Q97" s="230">
        <f>ROUND(E97*P97,2)</f>
        <v>0</v>
      </c>
      <c r="R97" s="231"/>
      <c r="S97" s="231" t="s">
        <v>259</v>
      </c>
      <c r="T97" s="231" t="s">
        <v>260</v>
      </c>
      <c r="U97" s="231">
        <v>1.8919999999999999</v>
      </c>
      <c r="V97" s="231">
        <f>ROUND(E97*U97,2)</f>
        <v>133.76</v>
      </c>
      <c r="W97" s="231"/>
      <c r="X97" s="231" t="s">
        <v>686</v>
      </c>
      <c r="Y97" s="231" t="s">
        <v>262</v>
      </c>
      <c r="Z97" s="210"/>
      <c r="AA97" s="210"/>
      <c r="AB97" s="210"/>
      <c r="AC97" s="210"/>
      <c r="AD97" s="210"/>
      <c r="AE97" s="210"/>
      <c r="AF97" s="210"/>
      <c r="AG97" s="210" t="s">
        <v>687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x14ac:dyDescent="0.2">
      <c r="A98" s="237" t="s">
        <v>254</v>
      </c>
      <c r="B98" s="238" t="s">
        <v>175</v>
      </c>
      <c r="C98" s="256" t="s">
        <v>176</v>
      </c>
      <c r="D98" s="239"/>
      <c r="E98" s="240"/>
      <c r="F98" s="241"/>
      <c r="G98" s="242">
        <f>SUMIF(AG99:AG114,"&lt;&gt;NOR",G99:G114)</f>
        <v>0</v>
      </c>
      <c r="H98" s="236"/>
      <c r="I98" s="236">
        <f>SUM(I99:I114)</f>
        <v>0</v>
      </c>
      <c r="J98" s="236"/>
      <c r="K98" s="236">
        <f>SUM(K99:K114)</f>
        <v>0</v>
      </c>
      <c r="L98" s="236"/>
      <c r="M98" s="236">
        <f>SUM(M99:M114)</f>
        <v>0</v>
      </c>
      <c r="N98" s="235"/>
      <c r="O98" s="235">
        <f>SUM(O99:O114)</f>
        <v>0.19</v>
      </c>
      <c r="P98" s="235"/>
      <c r="Q98" s="235">
        <f>SUM(Q99:Q114)</f>
        <v>0</v>
      </c>
      <c r="R98" s="236"/>
      <c r="S98" s="236"/>
      <c r="T98" s="236"/>
      <c r="U98" s="236"/>
      <c r="V98" s="236">
        <f>SUM(V99:V114)</f>
        <v>11.579999999999998</v>
      </c>
      <c r="W98" s="236"/>
      <c r="X98" s="236"/>
      <c r="Y98" s="236"/>
      <c r="AG98" t="s">
        <v>255</v>
      </c>
    </row>
    <row r="99" spans="1:60" ht="33.75" outlineLevel="1" x14ac:dyDescent="0.2">
      <c r="A99" s="244">
        <v>27</v>
      </c>
      <c r="B99" s="245" t="s">
        <v>699</v>
      </c>
      <c r="C99" s="257" t="s">
        <v>700</v>
      </c>
      <c r="D99" s="246" t="s">
        <v>303</v>
      </c>
      <c r="E99" s="247">
        <v>17.00375</v>
      </c>
      <c r="F99" s="248"/>
      <c r="G99" s="249">
        <f>ROUND(E99*F99,2)</f>
        <v>0</v>
      </c>
      <c r="H99" s="232"/>
      <c r="I99" s="231">
        <f>ROUND(E99*H99,2)</f>
        <v>0</v>
      </c>
      <c r="J99" s="232"/>
      <c r="K99" s="231">
        <f>ROUND(E99*J99,2)</f>
        <v>0</v>
      </c>
      <c r="L99" s="231">
        <v>21</v>
      </c>
      <c r="M99" s="231">
        <f>G99*(1+L99/100)</f>
        <v>0</v>
      </c>
      <c r="N99" s="230">
        <v>3.3E-4</v>
      </c>
      <c r="O99" s="230">
        <f>ROUND(E99*N99,2)</f>
        <v>0.01</v>
      </c>
      <c r="P99" s="230">
        <v>0</v>
      </c>
      <c r="Q99" s="230">
        <f>ROUND(E99*P99,2)</f>
        <v>0</v>
      </c>
      <c r="R99" s="231"/>
      <c r="S99" s="231" t="s">
        <v>259</v>
      </c>
      <c r="T99" s="231" t="s">
        <v>260</v>
      </c>
      <c r="U99" s="231">
        <v>2.75E-2</v>
      </c>
      <c r="V99" s="231">
        <f>ROUND(E99*U99,2)</f>
        <v>0.47</v>
      </c>
      <c r="W99" s="231"/>
      <c r="X99" s="231" t="s">
        <v>261</v>
      </c>
      <c r="Y99" s="231" t="s">
        <v>262</v>
      </c>
      <c r="Z99" s="210"/>
      <c r="AA99" s="210"/>
      <c r="AB99" s="210"/>
      <c r="AC99" s="210"/>
      <c r="AD99" s="210"/>
      <c r="AE99" s="210"/>
      <c r="AF99" s="210"/>
      <c r="AG99" s="210" t="s">
        <v>263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2" x14ac:dyDescent="0.2">
      <c r="A100" s="227"/>
      <c r="B100" s="228"/>
      <c r="C100" s="258" t="s">
        <v>726</v>
      </c>
      <c r="D100" s="233"/>
      <c r="E100" s="234">
        <v>17.00375</v>
      </c>
      <c r="F100" s="231"/>
      <c r="G100" s="231"/>
      <c r="H100" s="231"/>
      <c r="I100" s="231"/>
      <c r="J100" s="231"/>
      <c r="K100" s="231"/>
      <c r="L100" s="231"/>
      <c r="M100" s="231"/>
      <c r="N100" s="230"/>
      <c r="O100" s="230"/>
      <c r="P100" s="230"/>
      <c r="Q100" s="230"/>
      <c r="R100" s="231"/>
      <c r="S100" s="231"/>
      <c r="T100" s="231"/>
      <c r="U100" s="231"/>
      <c r="V100" s="231"/>
      <c r="W100" s="231"/>
      <c r="X100" s="231"/>
      <c r="Y100" s="231"/>
      <c r="Z100" s="210"/>
      <c r="AA100" s="210"/>
      <c r="AB100" s="210"/>
      <c r="AC100" s="210"/>
      <c r="AD100" s="210"/>
      <c r="AE100" s="210"/>
      <c r="AF100" s="210"/>
      <c r="AG100" s="210" t="s">
        <v>265</v>
      </c>
      <c r="AH100" s="210">
        <v>0</v>
      </c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ht="33.75" outlineLevel="1" x14ac:dyDescent="0.2">
      <c r="A101" s="244">
        <v>28</v>
      </c>
      <c r="B101" s="245" t="s">
        <v>701</v>
      </c>
      <c r="C101" s="257" t="s">
        <v>702</v>
      </c>
      <c r="D101" s="246" t="s">
        <v>303</v>
      </c>
      <c r="E101" s="247">
        <v>17.00375</v>
      </c>
      <c r="F101" s="248"/>
      <c r="G101" s="249">
        <f>ROUND(E101*F101,2)</f>
        <v>0</v>
      </c>
      <c r="H101" s="232"/>
      <c r="I101" s="231">
        <f>ROUND(E101*H101,2)</f>
        <v>0</v>
      </c>
      <c r="J101" s="232"/>
      <c r="K101" s="231">
        <f>ROUND(E101*J101,2)</f>
        <v>0</v>
      </c>
      <c r="L101" s="231">
        <v>21</v>
      </c>
      <c r="M101" s="231">
        <f>G101*(1+L101/100)</f>
        <v>0</v>
      </c>
      <c r="N101" s="230">
        <v>4.0999999999999999E-4</v>
      </c>
      <c r="O101" s="230">
        <f>ROUND(E101*N101,2)</f>
        <v>0.01</v>
      </c>
      <c r="P101" s="230">
        <v>0</v>
      </c>
      <c r="Q101" s="230">
        <f>ROUND(E101*P101,2)</f>
        <v>0</v>
      </c>
      <c r="R101" s="231"/>
      <c r="S101" s="231" t="s">
        <v>259</v>
      </c>
      <c r="T101" s="231" t="s">
        <v>260</v>
      </c>
      <c r="U101" s="231">
        <v>0.22991</v>
      </c>
      <c r="V101" s="231">
        <f>ROUND(E101*U101,2)</f>
        <v>3.91</v>
      </c>
      <c r="W101" s="231"/>
      <c r="X101" s="231" t="s">
        <v>261</v>
      </c>
      <c r="Y101" s="231" t="s">
        <v>262</v>
      </c>
      <c r="Z101" s="210"/>
      <c r="AA101" s="210"/>
      <c r="AB101" s="210"/>
      <c r="AC101" s="210"/>
      <c r="AD101" s="210"/>
      <c r="AE101" s="210"/>
      <c r="AF101" s="210"/>
      <c r="AG101" s="210" t="s">
        <v>263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2" x14ac:dyDescent="0.2">
      <c r="A102" s="227"/>
      <c r="B102" s="228"/>
      <c r="C102" s="258" t="s">
        <v>726</v>
      </c>
      <c r="D102" s="233"/>
      <c r="E102" s="234">
        <v>17.00375</v>
      </c>
      <c r="F102" s="231"/>
      <c r="G102" s="231"/>
      <c r="H102" s="231"/>
      <c r="I102" s="231"/>
      <c r="J102" s="231"/>
      <c r="K102" s="231"/>
      <c r="L102" s="231"/>
      <c r="M102" s="231"/>
      <c r="N102" s="230"/>
      <c r="O102" s="230"/>
      <c r="P102" s="230"/>
      <c r="Q102" s="230"/>
      <c r="R102" s="231"/>
      <c r="S102" s="231"/>
      <c r="T102" s="231"/>
      <c r="U102" s="231"/>
      <c r="V102" s="231"/>
      <c r="W102" s="231"/>
      <c r="X102" s="231"/>
      <c r="Y102" s="231"/>
      <c r="Z102" s="210"/>
      <c r="AA102" s="210"/>
      <c r="AB102" s="210"/>
      <c r="AC102" s="210"/>
      <c r="AD102" s="210"/>
      <c r="AE102" s="210"/>
      <c r="AF102" s="210"/>
      <c r="AG102" s="210" t="s">
        <v>265</v>
      </c>
      <c r="AH102" s="210">
        <v>0</v>
      </c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ht="33.75" outlineLevel="1" x14ac:dyDescent="0.2">
      <c r="A103" s="244">
        <v>29</v>
      </c>
      <c r="B103" s="245" t="s">
        <v>957</v>
      </c>
      <c r="C103" s="257" t="s">
        <v>958</v>
      </c>
      <c r="D103" s="246" t="s">
        <v>303</v>
      </c>
      <c r="E103" s="247">
        <v>13.5</v>
      </c>
      <c r="F103" s="248"/>
      <c r="G103" s="249">
        <f>ROUND(E103*F103,2)</f>
        <v>0</v>
      </c>
      <c r="H103" s="232"/>
      <c r="I103" s="231">
        <f>ROUND(E103*H103,2)</f>
        <v>0</v>
      </c>
      <c r="J103" s="232"/>
      <c r="K103" s="231">
        <f>ROUND(E103*J103,2)</f>
        <v>0</v>
      </c>
      <c r="L103" s="231">
        <v>21</v>
      </c>
      <c r="M103" s="231">
        <f>G103*(1+L103/100)</f>
        <v>0</v>
      </c>
      <c r="N103" s="230">
        <v>5.1999999999999995E-4</v>
      </c>
      <c r="O103" s="230">
        <f>ROUND(E103*N103,2)</f>
        <v>0.01</v>
      </c>
      <c r="P103" s="230">
        <v>0</v>
      </c>
      <c r="Q103" s="230">
        <f>ROUND(E103*P103,2)</f>
        <v>0</v>
      </c>
      <c r="R103" s="231"/>
      <c r="S103" s="231" t="s">
        <v>259</v>
      </c>
      <c r="T103" s="231" t="s">
        <v>260</v>
      </c>
      <c r="U103" s="231">
        <v>4.9000000000000002E-2</v>
      </c>
      <c r="V103" s="231">
        <f>ROUND(E103*U103,2)</f>
        <v>0.66</v>
      </c>
      <c r="W103" s="231"/>
      <c r="X103" s="231" t="s">
        <v>261</v>
      </c>
      <c r="Y103" s="231" t="s">
        <v>262</v>
      </c>
      <c r="Z103" s="210"/>
      <c r="AA103" s="210"/>
      <c r="AB103" s="210"/>
      <c r="AC103" s="210"/>
      <c r="AD103" s="210"/>
      <c r="AE103" s="210"/>
      <c r="AF103" s="210"/>
      <c r="AG103" s="210" t="s">
        <v>263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2" x14ac:dyDescent="0.2">
      <c r="A104" s="227"/>
      <c r="B104" s="228"/>
      <c r="C104" s="258" t="s">
        <v>959</v>
      </c>
      <c r="D104" s="233"/>
      <c r="E104" s="234">
        <v>13.5</v>
      </c>
      <c r="F104" s="231"/>
      <c r="G104" s="231"/>
      <c r="H104" s="231"/>
      <c r="I104" s="231"/>
      <c r="J104" s="231"/>
      <c r="K104" s="231"/>
      <c r="L104" s="231"/>
      <c r="M104" s="231"/>
      <c r="N104" s="230"/>
      <c r="O104" s="230"/>
      <c r="P104" s="230"/>
      <c r="Q104" s="230"/>
      <c r="R104" s="231"/>
      <c r="S104" s="231"/>
      <c r="T104" s="231"/>
      <c r="U104" s="231"/>
      <c r="V104" s="231"/>
      <c r="W104" s="231"/>
      <c r="X104" s="231"/>
      <c r="Y104" s="231"/>
      <c r="Z104" s="210"/>
      <c r="AA104" s="210"/>
      <c r="AB104" s="210"/>
      <c r="AC104" s="210"/>
      <c r="AD104" s="210"/>
      <c r="AE104" s="210"/>
      <c r="AF104" s="210"/>
      <c r="AG104" s="210" t="s">
        <v>265</v>
      </c>
      <c r="AH104" s="210">
        <v>0</v>
      </c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ht="33.75" outlineLevel="1" x14ac:dyDescent="0.2">
      <c r="A105" s="244">
        <v>30</v>
      </c>
      <c r="B105" s="245" t="s">
        <v>960</v>
      </c>
      <c r="C105" s="257" t="s">
        <v>961</v>
      </c>
      <c r="D105" s="246" t="s">
        <v>303</v>
      </c>
      <c r="E105" s="247">
        <v>13.5</v>
      </c>
      <c r="F105" s="248"/>
      <c r="G105" s="249">
        <f>ROUND(E105*F105,2)</f>
        <v>0</v>
      </c>
      <c r="H105" s="232"/>
      <c r="I105" s="231">
        <f>ROUND(E105*H105,2)</f>
        <v>0</v>
      </c>
      <c r="J105" s="232"/>
      <c r="K105" s="231">
        <f>ROUND(E105*J105,2)</f>
        <v>0</v>
      </c>
      <c r="L105" s="231">
        <v>21</v>
      </c>
      <c r="M105" s="231">
        <f>G105*(1+L105/100)</f>
        <v>0</v>
      </c>
      <c r="N105" s="230">
        <v>5.8E-4</v>
      </c>
      <c r="O105" s="230">
        <f>ROUND(E105*N105,2)</f>
        <v>0.01</v>
      </c>
      <c r="P105" s="230">
        <v>0</v>
      </c>
      <c r="Q105" s="230">
        <f>ROUND(E105*P105,2)</f>
        <v>0</v>
      </c>
      <c r="R105" s="231"/>
      <c r="S105" s="231" t="s">
        <v>259</v>
      </c>
      <c r="T105" s="231" t="s">
        <v>260</v>
      </c>
      <c r="U105" s="231">
        <v>0.26600000000000001</v>
      </c>
      <c r="V105" s="231">
        <f>ROUND(E105*U105,2)</f>
        <v>3.59</v>
      </c>
      <c r="W105" s="231"/>
      <c r="X105" s="231" t="s">
        <v>261</v>
      </c>
      <c r="Y105" s="231" t="s">
        <v>262</v>
      </c>
      <c r="Z105" s="210"/>
      <c r="AA105" s="210"/>
      <c r="AB105" s="210"/>
      <c r="AC105" s="210"/>
      <c r="AD105" s="210"/>
      <c r="AE105" s="210"/>
      <c r="AF105" s="210"/>
      <c r="AG105" s="210" t="s">
        <v>263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2" x14ac:dyDescent="0.2">
      <c r="A106" s="227"/>
      <c r="B106" s="228"/>
      <c r="C106" s="258" t="s">
        <v>959</v>
      </c>
      <c r="D106" s="233"/>
      <c r="E106" s="234">
        <v>13.5</v>
      </c>
      <c r="F106" s="231"/>
      <c r="G106" s="231"/>
      <c r="H106" s="231"/>
      <c r="I106" s="231"/>
      <c r="J106" s="231"/>
      <c r="K106" s="231"/>
      <c r="L106" s="231"/>
      <c r="M106" s="231"/>
      <c r="N106" s="230"/>
      <c r="O106" s="230"/>
      <c r="P106" s="230"/>
      <c r="Q106" s="230"/>
      <c r="R106" s="231"/>
      <c r="S106" s="231"/>
      <c r="T106" s="231"/>
      <c r="U106" s="231"/>
      <c r="V106" s="231"/>
      <c r="W106" s="231"/>
      <c r="X106" s="231"/>
      <c r="Y106" s="231"/>
      <c r="Z106" s="210"/>
      <c r="AA106" s="210"/>
      <c r="AB106" s="210"/>
      <c r="AC106" s="210"/>
      <c r="AD106" s="210"/>
      <c r="AE106" s="210"/>
      <c r="AF106" s="210"/>
      <c r="AG106" s="210" t="s">
        <v>265</v>
      </c>
      <c r="AH106" s="210">
        <v>0</v>
      </c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1" x14ac:dyDescent="0.2">
      <c r="A107" s="244">
        <v>31</v>
      </c>
      <c r="B107" s="245" t="s">
        <v>703</v>
      </c>
      <c r="C107" s="257" t="s">
        <v>704</v>
      </c>
      <c r="D107" s="246" t="s">
        <v>303</v>
      </c>
      <c r="E107" s="247">
        <v>33.554130000000001</v>
      </c>
      <c r="F107" s="248"/>
      <c r="G107" s="249">
        <f>ROUND(E107*F107,2)</f>
        <v>0</v>
      </c>
      <c r="H107" s="232"/>
      <c r="I107" s="231">
        <f>ROUND(E107*H107,2)</f>
        <v>0</v>
      </c>
      <c r="J107" s="232"/>
      <c r="K107" s="231">
        <f>ROUND(E107*J107,2)</f>
        <v>0</v>
      </c>
      <c r="L107" s="231">
        <v>21</v>
      </c>
      <c r="M107" s="231">
        <f>G107*(1+L107/100)</f>
        <v>0</v>
      </c>
      <c r="N107" s="230">
        <v>4.4999999999999997E-3</v>
      </c>
      <c r="O107" s="230">
        <f>ROUND(E107*N107,2)</f>
        <v>0.15</v>
      </c>
      <c r="P107" s="230">
        <v>0</v>
      </c>
      <c r="Q107" s="230">
        <f>ROUND(E107*P107,2)</f>
        <v>0</v>
      </c>
      <c r="R107" s="231" t="s">
        <v>546</v>
      </c>
      <c r="S107" s="231" t="s">
        <v>259</v>
      </c>
      <c r="T107" s="231" t="s">
        <v>260</v>
      </c>
      <c r="U107" s="231">
        <v>0</v>
      </c>
      <c r="V107" s="231">
        <f>ROUND(E107*U107,2)</f>
        <v>0</v>
      </c>
      <c r="W107" s="231"/>
      <c r="X107" s="231" t="s">
        <v>547</v>
      </c>
      <c r="Y107" s="231" t="s">
        <v>262</v>
      </c>
      <c r="Z107" s="210"/>
      <c r="AA107" s="210"/>
      <c r="AB107" s="210"/>
      <c r="AC107" s="210"/>
      <c r="AD107" s="210"/>
      <c r="AE107" s="210"/>
      <c r="AF107" s="210"/>
      <c r="AG107" s="210" t="s">
        <v>548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2" x14ac:dyDescent="0.2">
      <c r="A108" s="227"/>
      <c r="B108" s="228"/>
      <c r="C108" s="258" t="s">
        <v>962</v>
      </c>
      <c r="D108" s="233"/>
      <c r="E108" s="234">
        <v>18.704129999999999</v>
      </c>
      <c r="F108" s="231"/>
      <c r="G108" s="231"/>
      <c r="H108" s="231"/>
      <c r="I108" s="231"/>
      <c r="J108" s="231"/>
      <c r="K108" s="231"/>
      <c r="L108" s="231"/>
      <c r="M108" s="231"/>
      <c r="N108" s="230"/>
      <c r="O108" s="230"/>
      <c r="P108" s="230"/>
      <c r="Q108" s="230"/>
      <c r="R108" s="231"/>
      <c r="S108" s="231"/>
      <c r="T108" s="231"/>
      <c r="U108" s="231"/>
      <c r="V108" s="231"/>
      <c r="W108" s="231"/>
      <c r="X108" s="231"/>
      <c r="Y108" s="231"/>
      <c r="Z108" s="210"/>
      <c r="AA108" s="210"/>
      <c r="AB108" s="210"/>
      <c r="AC108" s="210"/>
      <c r="AD108" s="210"/>
      <c r="AE108" s="210"/>
      <c r="AF108" s="210"/>
      <c r="AG108" s="210" t="s">
        <v>265</v>
      </c>
      <c r="AH108" s="210">
        <v>0</v>
      </c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3" x14ac:dyDescent="0.2">
      <c r="A109" s="227"/>
      <c r="B109" s="228"/>
      <c r="C109" s="258" t="s">
        <v>963</v>
      </c>
      <c r="D109" s="233"/>
      <c r="E109" s="234">
        <v>14.85</v>
      </c>
      <c r="F109" s="231"/>
      <c r="G109" s="231"/>
      <c r="H109" s="231"/>
      <c r="I109" s="231"/>
      <c r="J109" s="231"/>
      <c r="K109" s="231"/>
      <c r="L109" s="231"/>
      <c r="M109" s="231"/>
      <c r="N109" s="230"/>
      <c r="O109" s="230"/>
      <c r="P109" s="230"/>
      <c r="Q109" s="230"/>
      <c r="R109" s="231"/>
      <c r="S109" s="231"/>
      <c r="T109" s="231"/>
      <c r="U109" s="231"/>
      <c r="V109" s="231"/>
      <c r="W109" s="231"/>
      <c r="X109" s="231"/>
      <c r="Y109" s="231"/>
      <c r="Z109" s="210"/>
      <c r="AA109" s="210"/>
      <c r="AB109" s="210"/>
      <c r="AC109" s="210"/>
      <c r="AD109" s="210"/>
      <c r="AE109" s="210"/>
      <c r="AF109" s="210"/>
      <c r="AG109" s="210" t="s">
        <v>265</v>
      </c>
      <c r="AH109" s="210">
        <v>0</v>
      </c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1" x14ac:dyDescent="0.2">
      <c r="A110" s="244">
        <v>32</v>
      </c>
      <c r="B110" s="245" t="s">
        <v>964</v>
      </c>
      <c r="C110" s="257" t="s">
        <v>965</v>
      </c>
      <c r="D110" s="246" t="s">
        <v>303</v>
      </c>
      <c r="E110" s="247">
        <v>13.5</v>
      </c>
      <c r="F110" s="248"/>
      <c r="G110" s="249">
        <f>ROUND(E110*F110,2)</f>
        <v>0</v>
      </c>
      <c r="H110" s="232"/>
      <c r="I110" s="231">
        <f>ROUND(E110*H110,2)</f>
        <v>0</v>
      </c>
      <c r="J110" s="232"/>
      <c r="K110" s="231">
        <f>ROUND(E110*J110,2)</f>
        <v>0</v>
      </c>
      <c r="L110" s="231">
        <v>21</v>
      </c>
      <c r="M110" s="231">
        <f>G110*(1+L110/100)</f>
        <v>0</v>
      </c>
      <c r="N110" s="230">
        <v>1.7000000000000001E-4</v>
      </c>
      <c r="O110" s="230">
        <f>ROUND(E110*N110,2)</f>
        <v>0</v>
      </c>
      <c r="P110" s="230">
        <v>0</v>
      </c>
      <c r="Q110" s="230">
        <f>ROUND(E110*P110,2)</f>
        <v>0</v>
      </c>
      <c r="R110" s="231"/>
      <c r="S110" s="231" t="s">
        <v>259</v>
      </c>
      <c r="T110" s="231" t="s">
        <v>260</v>
      </c>
      <c r="U110" s="231">
        <v>0.16</v>
      </c>
      <c r="V110" s="231">
        <f>ROUND(E110*U110,2)</f>
        <v>2.16</v>
      </c>
      <c r="W110" s="231"/>
      <c r="X110" s="231" t="s">
        <v>261</v>
      </c>
      <c r="Y110" s="231" t="s">
        <v>262</v>
      </c>
      <c r="Z110" s="210"/>
      <c r="AA110" s="210"/>
      <c r="AB110" s="210"/>
      <c r="AC110" s="210"/>
      <c r="AD110" s="210"/>
      <c r="AE110" s="210"/>
      <c r="AF110" s="210"/>
      <c r="AG110" s="210" t="s">
        <v>263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2" x14ac:dyDescent="0.2">
      <c r="A111" s="227"/>
      <c r="B111" s="228"/>
      <c r="C111" s="258" t="s">
        <v>959</v>
      </c>
      <c r="D111" s="233"/>
      <c r="E111" s="234">
        <v>13.5</v>
      </c>
      <c r="F111" s="231"/>
      <c r="G111" s="231"/>
      <c r="H111" s="231"/>
      <c r="I111" s="231"/>
      <c r="J111" s="231"/>
      <c r="K111" s="231"/>
      <c r="L111" s="231"/>
      <c r="M111" s="231"/>
      <c r="N111" s="230"/>
      <c r="O111" s="230"/>
      <c r="P111" s="230"/>
      <c r="Q111" s="230"/>
      <c r="R111" s="231"/>
      <c r="S111" s="231"/>
      <c r="T111" s="231"/>
      <c r="U111" s="231"/>
      <c r="V111" s="231"/>
      <c r="W111" s="231"/>
      <c r="X111" s="231"/>
      <c r="Y111" s="231"/>
      <c r="Z111" s="210"/>
      <c r="AA111" s="210"/>
      <c r="AB111" s="210"/>
      <c r="AC111" s="210"/>
      <c r="AD111" s="210"/>
      <c r="AE111" s="210"/>
      <c r="AF111" s="210"/>
      <c r="AG111" s="210" t="s">
        <v>265</v>
      </c>
      <c r="AH111" s="210">
        <v>0</v>
      </c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ht="22.5" outlineLevel="1" x14ac:dyDescent="0.2">
      <c r="A112" s="244">
        <v>33</v>
      </c>
      <c r="B112" s="245" t="s">
        <v>966</v>
      </c>
      <c r="C112" s="257" t="s">
        <v>967</v>
      </c>
      <c r="D112" s="246" t="s">
        <v>334</v>
      </c>
      <c r="E112" s="247">
        <v>5</v>
      </c>
      <c r="F112" s="248"/>
      <c r="G112" s="249">
        <f>ROUND(E112*F112,2)</f>
        <v>0</v>
      </c>
      <c r="H112" s="232"/>
      <c r="I112" s="231">
        <f>ROUND(E112*H112,2)</f>
        <v>0</v>
      </c>
      <c r="J112" s="232"/>
      <c r="K112" s="231">
        <f>ROUND(E112*J112,2)</f>
        <v>0</v>
      </c>
      <c r="L112" s="231">
        <v>21</v>
      </c>
      <c r="M112" s="231">
        <f>G112*(1+L112/100)</f>
        <v>0</v>
      </c>
      <c r="N112" s="230">
        <v>5.2999999999999998E-4</v>
      </c>
      <c r="O112" s="230">
        <f>ROUND(E112*N112,2)</f>
        <v>0</v>
      </c>
      <c r="P112" s="230">
        <v>0</v>
      </c>
      <c r="Q112" s="230">
        <f>ROUND(E112*P112,2)</f>
        <v>0</v>
      </c>
      <c r="R112" s="231"/>
      <c r="S112" s="231" t="s">
        <v>259</v>
      </c>
      <c r="T112" s="231" t="s">
        <v>260</v>
      </c>
      <c r="U112" s="231">
        <v>0.1</v>
      </c>
      <c r="V112" s="231">
        <f>ROUND(E112*U112,2)</f>
        <v>0.5</v>
      </c>
      <c r="W112" s="231"/>
      <c r="X112" s="231" t="s">
        <v>261</v>
      </c>
      <c r="Y112" s="231" t="s">
        <v>262</v>
      </c>
      <c r="Z112" s="210"/>
      <c r="AA112" s="210"/>
      <c r="AB112" s="210"/>
      <c r="AC112" s="210"/>
      <c r="AD112" s="210"/>
      <c r="AE112" s="210"/>
      <c r="AF112" s="210"/>
      <c r="AG112" s="210" t="s">
        <v>263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2" x14ac:dyDescent="0.2">
      <c r="A113" s="227"/>
      <c r="B113" s="228"/>
      <c r="C113" s="258" t="s">
        <v>968</v>
      </c>
      <c r="D113" s="233"/>
      <c r="E113" s="234">
        <v>5</v>
      </c>
      <c r="F113" s="231"/>
      <c r="G113" s="231"/>
      <c r="H113" s="231"/>
      <c r="I113" s="231"/>
      <c r="J113" s="231"/>
      <c r="K113" s="231"/>
      <c r="L113" s="231"/>
      <c r="M113" s="231"/>
      <c r="N113" s="230"/>
      <c r="O113" s="230"/>
      <c r="P113" s="230"/>
      <c r="Q113" s="230"/>
      <c r="R113" s="231"/>
      <c r="S113" s="231"/>
      <c r="T113" s="231"/>
      <c r="U113" s="231"/>
      <c r="V113" s="231"/>
      <c r="W113" s="231"/>
      <c r="X113" s="231"/>
      <c r="Y113" s="231"/>
      <c r="Z113" s="210"/>
      <c r="AA113" s="210"/>
      <c r="AB113" s="210"/>
      <c r="AC113" s="210"/>
      <c r="AD113" s="210"/>
      <c r="AE113" s="210"/>
      <c r="AF113" s="210"/>
      <c r="AG113" s="210" t="s">
        <v>265</v>
      </c>
      <c r="AH113" s="210">
        <v>0</v>
      </c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1" x14ac:dyDescent="0.2">
      <c r="A114" s="250">
        <v>34</v>
      </c>
      <c r="B114" s="251" t="s">
        <v>706</v>
      </c>
      <c r="C114" s="259" t="s">
        <v>707</v>
      </c>
      <c r="D114" s="252" t="s">
        <v>311</v>
      </c>
      <c r="E114" s="253">
        <v>0.18337000000000001</v>
      </c>
      <c r="F114" s="254"/>
      <c r="G114" s="255">
        <f>ROUND(E114*F114,2)</f>
        <v>0</v>
      </c>
      <c r="H114" s="232"/>
      <c r="I114" s="231">
        <f>ROUND(E114*H114,2)</f>
        <v>0</v>
      </c>
      <c r="J114" s="232"/>
      <c r="K114" s="231">
        <f>ROUND(E114*J114,2)</f>
        <v>0</v>
      </c>
      <c r="L114" s="231">
        <v>21</v>
      </c>
      <c r="M114" s="231">
        <f>G114*(1+L114/100)</f>
        <v>0</v>
      </c>
      <c r="N114" s="230">
        <v>0</v>
      </c>
      <c r="O114" s="230">
        <f>ROUND(E114*N114,2)</f>
        <v>0</v>
      </c>
      <c r="P114" s="230">
        <v>0</v>
      </c>
      <c r="Q114" s="230">
        <f>ROUND(E114*P114,2)</f>
        <v>0</v>
      </c>
      <c r="R114" s="231"/>
      <c r="S114" s="231" t="s">
        <v>259</v>
      </c>
      <c r="T114" s="231" t="s">
        <v>260</v>
      </c>
      <c r="U114" s="231">
        <v>1.5669999999999999</v>
      </c>
      <c r="V114" s="231">
        <f>ROUND(E114*U114,2)</f>
        <v>0.28999999999999998</v>
      </c>
      <c r="W114" s="231"/>
      <c r="X114" s="231" t="s">
        <v>686</v>
      </c>
      <c r="Y114" s="231" t="s">
        <v>262</v>
      </c>
      <c r="Z114" s="210"/>
      <c r="AA114" s="210"/>
      <c r="AB114" s="210"/>
      <c r="AC114" s="210"/>
      <c r="AD114" s="210"/>
      <c r="AE114" s="210"/>
      <c r="AF114" s="210"/>
      <c r="AG114" s="210" t="s">
        <v>687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x14ac:dyDescent="0.2">
      <c r="A115" s="237" t="s">
        <v>254</v>
      </c>
      <c r="B115" s="238" t="s">
        <v>177</v>
      </c>
      <c r="C115" s="256" t="s">
        <v>178</v>
      </c>
      <c r="D115" s="239"/>
      <c r="E115" s="240"/>
      <c r="F115" s="241"/>
      <c r="G115" s="242">
        <f>SUMIF(AG116:AG125,"&lt;&gt;NOR",G116:G125)</f>
        <v>0</v>
      </c>
      <c r="H115" s="236"/>
      <c r="I115" s="236">
        <f>SUM(I116:I125)</f>
        <v>0</v>
      </c>
      <c r="J115" s="236"/>
      <c r="K115" s="236">
        <f>SUM(K116:K125)</f>
        <v>0</v>
      </c>
      <c r="L115" s="236"/>
      <c r="M115" s="236">
        <f>SUM(M116:M125)</f>
        <v>0</v>
      </c>
      <c r="N115" s="235"/>
      <c r="O115" s="235">
        <f>SUM(O116:O125)</f>
        <v>0.46</v>
      </c>
      <c r="P115" s="235"/>
      <c r="Q115" s="235">
        <f>SUM(Q116:Q125)</f>
        <v>0</v>
      </c>
      <c r="R115" s="236"/>
      <c r="S115" s="236"/>
      <c r="T115" s="236"/>
      <c r="U115" s="236"/>
      <c r="V115" s="236">
        <f>SUM(V116:V125)</f>
        <v>24.45</v>
      </c>
      <c r="W115" s="236"/>
      <c r="X115" s="236"/>
      <c r="Y115" s="236"/>
      <c r="AG115" t="s">
        <v>255</v>
      </c>
    </row>
    <row r="116" spans="1:60" ht="22.5" outlineLevel="1" x14ac:dyDescent="0.2">
      <c r="A116" s="244">
        <v>35</v>
      </c>
      <c r="B116" s="245" t="s">
        <v>727</v>
      </c>
      <c r="C116" s="257" t="s">
        <v>728</v>
      </c>
      <c r="D116" s="246" t="s">
        <v>303</v>
      </c>
      <c r="E116" s="247">
        <v>295.15375</v>
      </c>
      <c r="F116" s="248"/>
      <c r="G116" s="249">
        <f>ROUND(E116*F116,2)</f>
        <v>0</v>
      </c>
      <c r="H116" s="232"/>
      <c r="I116" s="231">
        <f>ROUND(E116*H116,2)</f>
        <v>0</v>
      </c>
      <c r="J116" s="232"/>
      <c r="K116" s="231">
        <f>ROUND(E116*J116,2)</f>
        <v>0</v>
      </c>
      <c r="L116" s="231">
        <v>21</v>
      </c>
      <c r="M116" s="231">
        <f>G116*(1+L116/100)</f>
        <v>0</v>
      </c>
      <c r="N116" s="230">
        <v>0</v>
      </c>
      <c r="O116" s="230">
        <f>ROUND(E116*N116,2)</f>
        <v>0</v>
      </c>
      <c r="P116" s="230">
        <v>0</v>
      </c>
      <c r="Q116" s="230">
        <f>ROUND(E116*P116,2)</f>
        <v>0</v>
      </c>
      <c r="R116" s="231"/>
      <c r="S116" s="231" t="s">
        <v>259</v>
      </c>
      <c r="T116" s="231" t="s">
        <v>260</v>
      </c>
      <c r="U116" s="231">
        <v>0.08</v>
      </c>
      <c r="V116" s="231">
        <f>ROUND(E116*U116,2)</f>
        <v>23.61</v>
      </c>
      <c r="W116" s="231"/>
      <c r="X116" s="231" t="s">
        <v>261</v>
      </c>
      <c r="Y116" s="231" t="s">
        <v>262</v>
      </c>
      <c r="Z116" s="210"/>
      <c r="AA116" s="210"/>
      <c r="AB116" s="210"/>
      <c r="AC116" s="210"/>
      <c r="AD116" s="210"/>
      <c r="AE116" s="210"/>
      <c r="AF116" s="210"/>
      <c r="AG116" s="210" t="s">
        <v>263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2" x14ac:dyDescent="0.2">
      <c r="A117" s="227"/>
      <c r="B117" s="228"/>
      <c r="C117" s="258" t="s">
        <v>726</v>
      </c>
      <c r="D117" s="233"/>
      <c r="E117" s="234">
        <v>17.00375</v>
      </c>
      <c r="F117" s="231"/>
      <c r="G117" s="231"/>
      <c r="H117" s="231"/>
      <c r="I117" s="231"/>
      <c r="J117" s="231"/>
      <c r="K117" s="231"/>
      <c r="L117" s="231"/>
      <c r="M117" s="231"/>
      <c r="N117" s="230"/>
      <c r="O117" s="230"/>
      <c r="P117" s="230"/>
      <c r="Q117" s="230"/>
      <c r="R117" s="231"/>
      <c r="S117" s="231"/>
      <c r="T117" s="231"/>
      <c r="U117" s="231"/>
      <c r="V117" s="231"/>
      <c r="W117" s="231"/>
      <c r="X117" s="231"/>
      <c r="Y117" s="231"/>
      <c r="Z117" s="210"/>
      <c r="AA117" s="210"/>
      <c r="AB117" s="210"/>
      <c r="AC117" s="210"/>
      <c r="AD117" s="210"/>
      <c r="AE117" s="210"/>
      <c r="AF117" s="210"/>
      <c r="AG117" s="210" t="s">
        <v>265</v>
      </c>
      <c r="AH117" s="210">
        <v>0</v>
      </c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ht="33.75" outlineLevel="3" x14ac:dyDescent="0.2">
      <c r="A118" s="227"/>
      <c r="B118" s="228"/>
      <c r="C118" s="258" t="s">
        <v>660</v>
      </c>
      <c r="D118" s="233"/>
      <c r="E118" s="234">
        <v>83.87</v>
      </c>
      <c r="F118" s="231"/>
      <c r="G118" s="231"/>
      <c r="H118" s="231"/>
      <c r="I118" s="231"/>
      <c r="J118" s="231"/>
      <c r="K118" s="231"/>
      <c r="L118" s="231"/>
      <c r="M118" s="231"/>
      <c r="N118" s="230"/>
      <c r="O118" s="230"/>
      <c r="P118" s="230"/>
      <c r="Q118" s="230"/>
      <c r="R118" s="231"/>
      <c r="S118" s="231"/>
      <c r="T118" s="231"/>
      <c r="U118" s="231"/>
      <c r="V118" s="231"/>
      <c r="W118" s="231"/>
      <c r="X118" s="231"/>
      <c r="Y118" s="231"/>
      <c r="Z118" s="210"/>
      <c r="AA118" s="210"/>
      <c r="AB118" s="210"/>
      <c r="AC118" s="210"/>
      <c r="AD118" s="210"/>
      <c r="AE118" s="210"/>
      <c r="AF118" s="210"/>
      <c r="AG118" s="210" t="s">
        <v>265</v>
      </c>
      <c r="AH118" s="210">
        <v>0</v>
      </c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3" x14ac:dyDescent="0.2">
      <c r="A119" s="227"/>
      <c r="B119" s="228"/>
      <c r="C119" s="258" t="s">
        <v>661</v>
      </c>
      <c r="D119" s="233"/>
      <c r="E119" s="234">
        <v>111.22</v>
      </c>
      <c r="F119" s="231"/>
      <c r="G119" s="231"/>
      <c r="H119" s="231"/>
      <c r="I119" s="231"/>
      <c r="J119" s="231"/>
      <c r="K119" s="231"/>
      <c r="L119" s="231"/>
      <c r="M119" s="231"/>
      <c r="N119" s="230"/>
      <c r="O119" s="230"/>
      <c r="P119" s="230"/>
      <c r="Q119" s="230"/>
      <c r="R119" s="231"/>
      <c r="S119" s="231"/>
      <c r="T119" s="231"/>
      <c r="U119" s="231"/>
      <c r="V119" s="231"/>
      <c r="W119" s="231"/>
      <c r="X119" s="231"/>
      <c r="Y119" s="231"/>
      <c r="Z119" s="210"/>
      <c r="AA119" s="210"/>
      <c r="AB119" s="210"/>
      <c r="AC119" s="210"/>
      <c r="AD119" s="210"/>
      <c r="AE119" s="210"/>
      <c r="AF119" s="210"/>
      <c r="AG119" s="210" t="s">
        <v>265</v>
      </c>
      <c r="AH119" s="210">
        <v>0</v>
      </c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3" x14ac:dyDescent="0.2">
      <c r="A120" s="227"/>
      <c r="B120" s="228"/>
      <c r="C120" s="258" t="s">
        <v>662</v>
      </c>
      <c r="D120" s="233"/>
      <c r="E120" s="234">
        <v>83.06</v>
      </c>
      <c r="F120" s="231"/>
      <c r="G120" s="231"/>
      <c r="H120" s="231"/>
      <c r="I120" s="231"/>
      <c r="J120" s="231"/>
      <c r="K120" s="231"/>
      <c r="L120" s="231"/>
      <c r="M120" s="231"/>
      <c r="N120" s="230"/>
      <c r="O120" s="230"/>
      <c r="P120" s="230"/>
      <c r="Q120" s="230"/>
      <c r="R120" s="231"/>
      <c r="S120" s="231"/>
      <c r="T120" s="231"/>
      <c r="U120" s="231"/>
      <c r="V120" s="231"/>
      <c r="W120" s="231"/>
      <c r="X120" s="231"/>
      <c r="Y120" s="231"/>
      <c r="Z120" s="210"/>
      <c r="AA120" s="210"/>
      <c r="AB120" s="210"/>
      <c r="AC120" s="210"/>
      <c r="AD120" s="210"/>
      <c r="AE120" s="210"/>
      <c r="AF120" s="210"/>
      <c r="AG120" s="210" t="s">
        <v>265</v>
      </c>
      <c r="AH120" s="210">
        <v>0</v>
      </c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1" x14ac:dyDescent="0.2">
      <c r="A121" s="244">
        <v>36</v>
      </c>
      <c r="B121" s="245" t="s">
        <v>969</v>
      </c>
      <c r="C121" s="257" t="s">
        <v>970</v>
      </c>
      <c r="D121" s="246" t="s">
        <v>303</v>
      </c>
      <c r="E121" s="247">
        <v>305.96499999999997</v>
      </c>
      <c r="F121" s="248"/>
      <c r="G121" s="249">
        <f>ROUND(E121*F121,2)</f>
        <v>0</v>
      </c>
      <c r="H121" s="232"/>
      <c r="I121" s="231">
        <f>ROUND(E121*H121,2)</f>
        <v>0</v>
      </c>
      <c r="J121" s="232"/>
      <c r="K121" s="231">
        <f>ROUND(E121*J121,2)</f>
        <v>0</v>
      </c>
      <c r="L121" s="231">
        <v>21</v>
      </c>
      <c r="M121" s="231">
        <f>G121*(1+L121/100)</f>
        <v>0</v>
      </c>
      <c r="N121" s="230">
        <v>1.5E-3</v>
      </c>
      <c r="O121" s="230">
        <f>ROUND(E121*N121,2)</f>
        <v>0.46</v>
      </c>
      <c r="P121" s="230">
        <v>0</v>
      </c>
      <c r="Q121" s="230">
        <f>ROUND(E121*P121,2)</f>
        <v>0</v>
      </c>
      <c r="R121" s="231" t="s">
        <v>546</v>
      </c>
      <c r="S121" s="231" t="s">
        <v>259</v>
      </c>
      <c r="T121" s="231" t="s">
        <v>260</v>
      </c>
      <c r="U121" s="231">
        <v>0</v>
      </c>
      <c r="V121" s="231">
        <f>ROUND(E121*U121,2)</f>
        <v>0</v>
      </c>
      <c r="W121" s="231"/>
      <c r="X121" s="231" t="s">
        <v>547</v>
      </c>
      <c r="Y121" s="231" t="s">
        <v>262</v>
      </c>
      <c r="Z121" s="210"/>
      <c r="AA121" s="210"/>
      <c r="AB121" s="210"/>
      <c r="AC121" s="210"/>
      <c r="AD121" s="210"/>
      <c r="AE121" s="210"/>
      <c r="AF121" s="210"/>
      <c r="AG121" s="210" t="s">
        <v>548</v>
      </c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ht="33.75" outlineLevel="2" x14ac:dyDescent="0.2">
      <c r="A122" s="227"/>
      <c r="B122" s="228"/>
      <c r="C122" s="258" t="s">
        <v>971</v>
      </c>
      <c r="D122" s="233"/>
      <c r="E122" s="234">
        <v>92.257000000000005</v>
      </c>
      <c r="F122" s="231"/>
      <c r="G122" s="231"/>
      <c r="H122" s="231"/>
      <c r="I122" s="231"/>
      <c r="J122" s="231"/>
      <c r="K122" s="231"/>
      <c r="L122" s="231"/>
      <c r="M122" s="231"/>
      <c r="N122" s="230"/>
      <c r="O122" s="230"/>
      <c r="P122" s="230"/>
      <c r="Q122" s="230"/>
      <c r="R122" s="231"/>
      <c r="S122" s="231"/>
      <c r="T122" s="231"/>
      <c r="U122" s="231"/>
      <c r="V122" s="231"/>
      <c r="W122" s="231"/>
      <c r="X122" s="231"/>
      <c r="Y122" s="231"/>
      <c r="Z122" s="210"/>
      <c r="AA122" s="210"/>
      <c r="AB122" s="210"/>
      <c r="AC122" s="210"/>
      <c r="AD122" s="210"/>
      <c r="AE122" s="210"/>
      <c r="AF122" s="210"/>
      <c r="AG122" s="210" t="s">
        <v>265</v>
      </c>
      <c r="AH122" s="210">
        <v>0</v>
      </c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3" x14ac:dyDescent="0.2">
      <c r="A123" s="227"/>
      <c r="B123" s="228"/>
      <c r="C123" s="258" t="s">
        <v>972</v>
      </c>
      <c r="D123" s="233"/>
      <c r="E123" s="234">
        <v>122.342</v>
      </c>
      <c r="F123" s="231"/>
      <c r="G123" s="231"/>
      <c r="H123" s="231"/>
      <c r="I123" s="231"/>
      <c r="J123" s="231"/>
      <c r="K123" s="231"/>
      <c r="L123" s="231"/>
      <c r="M123" s="231"/>
      <c r="N123" s="230"/>
      <c r="O123" s="230"/>
      <c r="P123" s="230"/>
      <c r="Q123" s="230"/>
      <c r="R123" s="231"/>
      <c r="S123" s="231"/>
      <c r="T123" s="231"/>
      <c r="U123" s="231"/>
      <c r="V123" s="231"/>
      <c r="W123" s="231"/>
      <c r="X123" s="231"/>
      <c r="Y123" s="231"/>
      <c r="Z123" s="210"/>
      <c r="AA123" s="210"/>
      <c r="AB123" s="210"/>
      <c r="AC123" s="210"/>
      <c r="AD123" s="210"/>
      <c r="AE123" s="210"/>
      <c r="AF123" s="210"/>
      <c r="AG123" s="210" t="s">
        <v>265</v>
      </c>
      <c r="AH123" s="210">
        <v>0</v>
      </c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3" x14ac:dyDescent="0.2">
      <c r="A124" s="227"/>
      <c r="B124" s="228"/>
      <c r="C124" s="258" t="s">
        <v>973</v>
      </c>
      <c r="D124" s="233"/>
      <c r="E124" s="234">
        <v>91.366</v>
      </c>
      <c r="F124" s="231"/>
      <c r="G124" s="231"/>
      <c r="H124" s="231"/>
      <c r="I124" s="231"/>
      <c r="J124" s="231"/>
      <c r="K124" s="231"/>
      <c r="L124" s="231"/>
      <c r="M124" s="231"/>
      <c r="N124" s="230"/>
      <c r="O124" s="230"/>
      <c r="P124" s="230"/>
      <c r="Q124" s="230"/>
      <c r="R124" s="231"/>
      <c r="S124" s="231"/>
      <c r="T124" s="231"/>
      <c r="U124" s="231"/>
      <c r="V124" s="231"/>
      <c r="W124" s="231"/>
      <c r="X124" s="231"/>
      <c r="Y124" s="231"/>
      <c r="Z124" s="210"/>
      <c r="AA124" s="210"/>
      <c r="AB124" s="210"/>
      <c r="AC124" s="210"/>
      <c r="AD124" s="210"/>
      <c r="AE124" s="210"/>
      <c r="AF124" s="210"/>
      <c r="AG124" s="210" t="s">
        <v>265</v>
      </c>
      <c r="AH124" s="210">
        <v>0</v>
      </c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1" x14ac:dyDescent="0.2">
      <c r="A125" s="250">
        <v>37</v>
      </c>
      <c r="B125" s="251" t="s">
        <v>741</v>
      </c>
      <c r="C125" s="259" t="s">
        <v>742</v>
      </c>
      <c r="D125" s="252" t="s">
        <v>311</v>
      </c>
      <c r="E125" s="253">
        <v>0.45895000000000002</v>
      </c>
      <c r="F125" s="254"/>
      <c r="G125" s="255">
        <f>ROUND(E125*F125,2)</f>
        <v>0</v>
      </c>
      <c r="H125" s="232"/>
      <c r="I125" s="231">
        <f>ROUND(E125*H125,2)</f>
        <v>0</v>
      </c>
      <c r="J125" s="232"/>
      <c r="K125" s="231">
        <f>ROUND(E125*J125,2)</f>
        <v>0</v>
      </c>
      <c r="L125" s="231">
        <v>21</v>
      </c>
      <c r="M125" s="231">
        <f>G125*(1+L125/100)</f>
        <v>0</v>
      </c>
      <c r="N125" s="230">
        <v>0</v>
      </c>
      <c r="O125" s="230">
        <f>ROUND(E125*N125,2)</f>
        <v>0</v>
      </c>
      <c r="P125" s="230">
        <v>0</v>
      </c>
      <c r="Q125" s="230">
        <f>ROUND(E125*P125,2)</f>
        <v>0</v>
      </c>
      <c r="R125" s="231"/>
      <c r="S125" s="231" t="s">
        <v>259</v>
      </c>
      <c r="T125" s="231" t="s">
        <v>260</v>
      </c>
      <c r="U125" s="231">
        <v>1.831</v>
      </c>
      <c r="V125" s="231">
        <f>ROUND(E125*U125,2)</f>
        <v>0.84</v>
      </c>
      <c r="W125" s="231"/>
      <c r="X125" s="231" t="s">
        <v>686</v>
      </c>
      <c r="Y125" s="231" t="s">
        <v>262</v>
      </c>
      <c r="Z125" s="210"/>
      <c r="AA125" s="210"/>
      <c r="AB125" s="210"/>
      <c r="AC125" s="210"/>
      <c r="AD125" s="210"/>
      <c r="AE125" s="210"/>
      <c r="AF125" s="210"/>
      <c r="AG125" s="210" t="s">
        <v>687</v>
      </c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x14ac:dyDescent="0.2">
      <c r="A126" s="237" t="s">
        <v>254</v>
      </c>
      <c r="B126" s="238" t="s">
        <v>199</v>
      </c>
      <c r="C126" s="256" t="s">
        <v>200</v>
      </c>
      <c r="D126" s="239"/>
      <c r="E126" s="240"/>
      <c r="F126" s="241"/>
      <c r="G126" s="242">
        <f>SUMIF(AG127:AG133,"&lt;&gt;NOR",G127:G133)</f>
        <v>0</v>
      </c>
      <c r="H126" s="236"/>
      <c r="I126" s="236">
        <f>SUM(I127:I133)</f>
        <v>0</v>
      </c>
      <c r="J126" s="236"/>
      <c r="K126" s="236">
        <f>SUM(K127:K133)</f>
        <v>0</v>
      </c>
      <c r="L126" s="236"/>
      <c r="M126" s="236">
        <f>SUM(M127:M133)</f>
        <v>0</v>
      </c>
      <c r="N126" s="235"/>
      <c r="O126" s="235">
        <f>SUM(O127:O133)</f>
        <v>0.01</v>
      </c>
      <c r="P126" s="235"/>
      <c r="Q126" s="235">
        <f>SUM(Q127:Q133)</f>
        <v>0</v>
      </c>
      <c r="R126" s="236"/>
      <c r="S126" s="236"/>
      <c r="T126" s="236"/>
      <c r="U126" s="236"/>
      <c r="V126" s="236">
        <f>SUM(V127:V133)</f>
        <v>1.03</v>
      </c>
      <c r="W126" s="236"/>
      <c r="X126" s="236"/>
      <c r="Y126" s="236"/>
      <c r="AG126" t="s">
        <v>255</v>
      </c>
    </row>
    <row r="127" spans="1:60" ht="22.5" outlineLevel="1" x14ac:dyDescent="0.2">
      <c r="A127" s="244">
        <v>38</v>
      </c>
      <c r="B127" s="245" t="s">
        <v>974</v>
      </c>
      <c r="C127" s="257" t="s">
        <v>975</v>
      </c>
      <c r="D127" s="246" t="s">
        <v>334</v>
      </c>
      <c r="E127" s="247">
        <v>3.4</v>
      </c>
      <c r="F127" s="248"/>
      <c r="G127" s="249">
        <f>ROUND(E127*F127,2)</f>
        <v>0</v>
      </c>
      <c r="H127" s="232"/>
      <c r="I127" s="231">
        <f>ROUND(E127*H127,2)</f>
        <v>0</v>
      </c>
      <c r="J127" s="232"/>
      <c r="K127" s="231">
        <f>ROUND(E127*J127,2)</f>
        <v>0</v>
      </c>
      <c r="L127" s="231">
        <v>21</v>
      </c>
      <c r="M127" s="231">
        <f>G127*(1+L127/100)</f>
        <v>0</v>
      </c>
      <c r="N127" s="230">
        <v>2.2899999999999999E-3</v>
      </c>
      <c r="O127" s="230">
        <f>ROUND(E127*N127,2)</f>
        <v>0.01</v>
      </c>
      <c r="P127" s="230">
        <v>0</v>
      </c>
      <c r="Q127" s="230">
        <f>ROUND(E127*P127,2)</f>
        <v>0</v>
      </c>
      <c r="R127" s="231"/>
      <c r="S127" s="231" t="s">
        <v>324</v>
      </c>
      <c r="T127" s="231" t="s">
        <v>325</v>
      </c>
      <c r="U127" s="231">
        <v>0.28039999999999998</v>
      </c>
      <c r="V127" s="231">
        <f>ROUND(E127*U127,2)</f>
        <v>0.95</v>
      </c>
      <c r="W127" s="231"/>
      <c r="X127" s="231" t="s">
        <v>261</v>
      </c>
      <c r="Y127" s="231" t="s">
        <v>262</v>
      </c>
      <c r="Z127" s="210"/>
      <c r="AA127" s="210"/>
      <c r="AB127" s="210"/>
      <c r="AC127" s="210"/>
      <c r="AD127" s="210"/>
      <c r="AE127" s="210"/>
      <c r="AF127" s="210"/>
      <c r="AG127" s="210" t="s">
        <v>263</v>
      </c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2" x14ac:dyDescent="0.2">
      <c r="A128" s="227"/>
      <c r="B128" s="228"/>
      <c r="C128" s="258" t="s">
        <v>976</v>
      </c>
      <c r="D128" s="233"/>
      <c r="E128" s="234">
        <v>2.2000000000000002</v>
      </c>
      <c r="F128" s="231"/>
      <c r="G128" s="231"/>
      <c r="H128" s="231"/>
      <c r="I128" s="231"/>
      <c r="J128" s="231"/>
      <c r="K128" s="231"/>
      <c r="L128" s="231"/>
      <c r="M128" s="231"/>
      <c r="N128" s="230"/>
      <c r="O128" s="230"/>
      <c r="P128" s="230"/>
      <c r="Q128" s="230"/>
      <c r="R128" s="231"/>
      <c r="S128" s="231"/>
      <c r="T128" s="231"/>
      <c r="U128" s="231"/>
      <c r="V128" s="231"/>
      <c r="W128" s="231"/>
      <c r="X128" s="231"/>
      <c r="Y128" s="231"/>
      <c r="Z128" s="210"/>
      <c r="AA128" s="210"/>
      <c r="AB128" s="210"/>
      <c r="AC128" s="210"/>
      <c r="AD128" s="210"/>
      <c r="AE128" s="210"/>
      <c r="AF128" s="210"/>
      <c r="AG128" s="210" t="s">
        <v>265</v>
      </c>
      <c r="AH128" s="210">
        <v>0</v>
      </c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3" x14ac:dyDescent="0.2">
      <c r="A129" s="227"/>
      <c r="B129" s="228"/>
      <c r="C129" s="258" t="s">
        <v>977</v>
      </c>
      <c r="D129" s="233"/>
      <c r="E129" s="234">
        <v>1.2</v>
      </c>
      <c r="F129" s="231"/>
      <c r="G129" s="231"/>
      <c r="H129" s="231"/>
      <c r="I129" s="231"/>
      <c r="J129" s="231"/>
      <c r="K129" s="231"/>
      <c r="L129" s="231"/>
      <c r="M129" s="231"/>
      <c r="N129" s="230"/>
      <c r="O129" s="230"/>
      <c r="P129" s="230"/>
      <c r="Q129" s="230"/>
      <c r="R129" s="231"/>
      <c r="S129" s="231"/>
      <c r="T129" s="231"/>
      <c r="U129" s="231"/>
      <c r="V129" s="231"/>
      <c r="W129" s="231"/>
      <c r="X129" s="231"/>
      <c r="Y129" s="231"/>
      <c r="Z129" s="210"/>
      <c r="AA129" s="210"/>
      <c r="AB129" s="210"/>
      <c r="AC129" s="210"/>
      <c r="AD129" s="210"/>
      <c r="AE129" s="210"/>
      <c r="AF129" s="210"/>
      <c r="AG129" s="210" t="s">
        <v>265</v>
      </c>
      <c r="AH129" s="210">
        <v>0</v>
      </c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1" x14ac:dyDescent="0.2">
      <c r="A130" s="244">
        <v>39</v>
      </c>
      <c r="B130" s="245" t="s">
        <v>978</v>
      </c>
      <c r="C130" s="257" t="s">
        <v>979</v>
      </c>
      <c r="D130" s="246" t="s">
        <v>980</v>
      </c>
      <c r="E130" s="247">
        <v>2</v>
      </c>
      <c r="F130" s="248"/>
      <c r="G130" s="249">
        <f>ROUND(E130*F130,2)</f>
        <v>0</v>
      </c>
      <c r="H130" s="232"/>
      <c r="I130" s="231">
        <f>ROUND(E130*H130,2)</f>
        <v>0</v>
      </c>
      <c r="J130" s="232"/>
      <c r="K130" s="231">
        <f>ROUND(E130*J130,2)</f>
        <v>0</v>
      </c>
      <c r="L130" s="231">
        <v>21</v>
      </c>
      <c r="M130" s="231">
        <f>G130*(1+L130/100)</f>
        <v>0</v>
      </c>
      <c r="N130" s="230">
        <v>0</v>
      </c>
      <c r="O130" s="230">
        <f>ROUND(E130*N130,2)</f>
        <v>0</v>
      </c>
      <c r="P130" s="230">
        <v>0</v>
      </c>
      <c r="Q130" s="230">
        <f>ROUND(E130*P130,2)</f>
        <v>0</v>
      </c>
      <c r="R130" s="231"/>
      <c r="S130" s="231" t="s">
        <v>259</v>
      </c>
      <c r="T130" s="231" t="s">
        <v>260</v>
      </c>
      <c r="U130" s="231">
        <v>0.02</v>
      </c>
      <c r="V130" s="231">
        <f>ROUND(E130*U130,2)</f>
        <v>0.04</v>
      </c>
      <c r="W130" s="231"/>
      <c r="X130" s="231" t="s">
        <v>261</v>
      </c>
      <c r="Y130" s="231" t="s">
        <v>262</v>
      </c>
      <c r="Z130" s="210"/>
      <c r="AA130" s="210"/>
      <c r="AB130" s="210"/>
      <c r="AC130" s="210"/>
      <c r="AD130" s="210"/>
      <c r="AE130" s="210"/>
      <c r="AF130" s="210"/>
      <c r="AG130" s="210" t="s">
        <v>263</v>
      </c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2" x14ac:dyDescent="0.2">
      <c r="A131" s="227"/>
      <c r="B131" s="228"/>
      <c r="C131" s="258" t="s">
        <v>981</v>
      </c>
      <c r="D131" s="233"/>
      <c r="E131" s="234">
        <v>1</v>
      </c>
      <c r="F131" s="231"/>
      <c r="G131" s="231"/>
      <c r="H131" s="231"/>
      <c r="I131" s="231"/>
      <c r="J131" s="231"/>
      <c r="K131" s="231"/>
      <c r="L131" s="231"/>
      <c r="M131" s="231"/>
      <c r="N131" s="230"/>
      <c r="O131" s="230"/>
      <c r="P131" s="230"/>
      <c r="Q131" s="230"/>
      <c r="R131" s="231"/>
      <c r="S131" s="231"/>
      <c r="T131" s="231"/>
      <c r="U131" s="231"/>
      <c r="V131" s="231"/>
      <c r="W131" s="231"/>
      <c r="X131" s="231"/>
      <c r="Y131" s="231"/>
      <c r="Z131" s="210"/>
      <c r="AA131" s="210"/>
      <c r="AB131" s="210"/>
      <c r="AC131" s="210"/>
      <c r="AD131" s="210"/>
      <c r="AE131" s="210"/>
      <c r="AF131" s="210"/>
      <c r="AG131" s="210" t="s">
        <v>265</v>
      </c>
      <c r="AH131" s="210">
        <v>0</v>
      </c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3" x14ac:dyDescent="0.2">
      <c r="A132" s="227"/>
      <c r="B132" s="228"/>
      <c r="C132" s="258" t="s">
        <v>982</v>
      </c>
      <c r="D132" s="233"/>
      <c r="E132" s="234">
        <v>1</v>
      </c>
      <c r="F132" s="231"/>
      <c r="G132" s="231"/>
      <c r="H132" s="231"/>
      <c r="I132" s="231"/>
      <c r="J132" s="231"/>
      <c r="K132" s="231"/>
      <c r="L132" s="231"/>
      <c r="M132" s="231"/>
      <c r="N132" s="230"/>
      <c r="O132" s="230"/>
      <c r="P132" s="230"/>
      <c r="Q132" s="230"/>
      <c r="R132" s="231"/>
      <c r="S132" s="231"/>
      <c r="T132" s="231"/>
      <c r="U132" s="231"/>
      <c r="V132" s="231"/>
      <c r="W132" s="231"/>
      <c r="X132" s="231"/>
      <c r="Y132" s="231"/>
      <c r="Z132" s="210"/>
      <c r="AA132" s="210"/>
      <c r="AB132" s="210"/>
      <c r="AC132" s="210"/>
      <c r="AD132" s="210"/>
      <c r="AE132" s="210"/>
      <c r="AF132" s="210"/>
      <c r="AG132" s="210" t="s">
        <v>265</v>
      </c>
      <c r="AH132" s="210">
        <v>0</v>
      </c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1" x14ac:dyDescent="0.2">
      <c r="A133" s="250">
        <v>40</v>
      </c>
      <c r="B133" s="251" t="s">
        <v>983</v>
      </c>
      <c r="C133" s="259" t="s">
        <v>984</v>
      </c>
      <c r="D133" s="252" t="s">
        <v>311</v>
      </c>
      <c r="E133" s="253">
        <v>7.79E-3</v>
      </c>
      <c r="F133" s="254"/>
      <c r="G133" s="255">
        <f>ROUND(E133*F133,2)</f>
        <v>0</v>
      </c>
      <c r="H133" s="232"/>
      <c r="I133" s="231">
        <f>ROUND(E133*H133,2)</f>
        <v>0</v>
      </c>
      <c r="J133" s="232"/>
      <c r="K133" s="231">
        <f>ROUND(E133*J133,2)</f>
        <v>0</v>
      </c>
      <c r="L133" s="231">
        <v>21</v>
      </c>
      <c r="M133" s="231">
        <f>G133*(1+L133/100)</f>
        <v>0</v>
      </c>
      <c r="N133" s="230">
        <v>0</v>
      </c>
      <c r="O133" s="230">
        <f>ROUND(E133*N133,2)</f>
        <v>0</v>
      </c>
      <c r="P133" s="230">
        <v>0</v>
      </c>
      <c r="Q133" s="230">
        <f>ROUND(E133*P133,2)</f>
        <v>0</v>
      </c>
      <c r="R133" s="231"/>
      <c r="S133" s="231" t="s">
        <v>259</v>
      </c>
      <c r="T133" s="231" t="s">
        <v>260</v>
      </c>
      <c r="U133" s="231">
        <v>4.82</v>
      </c>
      <c r="V133" s="231">
        <f>ROUND(E133*U133,2)</f>
        <v>0.04</v>
      </c>
      <c r="W133" s="231"/>
      <c r="X133" s="231" t="s">
        <v>686</v>
      </c>
      <c r="Y133" s="231" t="s">
        <v>262</v>
      </c>
      <c r="Z133" s="210"/>
      <c r="AA133" s="210"/>
      <c r="AB133" s="210"/>
      <c r="AC133" s="210"/>
      <c r="AD133" s="210"/>
      <c r="AE133" s="210"/>
      <c r="AF133" s="210"/>
      <c r="AG133" s="210" t="s">
        <v>687</v>
      </c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x14ac:dyDescent="0.2">
      <c r="A134" s="237" t="s">
        <v>254</v>
      </c>
      <c r="B134" s="238" t="s">
        <v>201</v>
      </c>
      <c r="C134" s="256" t="s">
        <v>202</v>
      </c>
      <c r="D134" s="239"/>
      <c r="E134" s="240"/>
      <c r="F134" s="241"/>
      <c r="G134" s="242">
        <f>SUMIF(AG135:AG149,"&lt;&gt;NOR",G135:G149)</f>
        <v>0</v>
      </c>
      <c r="H134" s="236"/>
      <c r="I134" s="236">
        <f>SUM(I135:I149)</f>
        <v>0</v>
      </c>
      <c r="J134" s="236"/>
      <c r="K134" s="236">
        <f>SUM(K135:K149)</f>
        <v>0</v>
      </c>
      <c r="L134" s="236"/>
      <c r="M134" s="236">
        <f>SUM(M135:M149)</f>
        <v>0</v>
      </c>
      <c r="N134" s="235"/>
      <c r="O134" s="235">
        <f>SUM(O135:O149)</f>
        <v>0.19</v>
      </c>
      <c r="P134" s="235"/>
      <c r="Q134" s="235">
        <f>SUM(Q135:Q149)</f>
        <v>0</v>
      </c>
      <c r="R134" s="236"/>
      <c r="S134" s="236"/>
      <c r="T134" s="236"/>
      <c r="U134" s="236"/>
      <c r="V134" s="236">
        <f>SUM(V135:V149)</f>
        <v>11.729999999999999</v>
      </c>
      <c r="W134" s="236"/>
      <c r="X134" s="236"/>
      <c r="Y134" s="236"/>
      <c r="AG134" t="s">
        <v>255</v>
      </c>
    </row>
    <row r="135" spans="1:60" ht="33.75" outlineLevel="1" x14ac:dyDescent="0.2">
      <c r="A135" s="250">
        <v>41</v>
      </c>
      <c r="B135" s="251" t="s">
        <v>985</v>
      </c>
      <c r="C135" s="259" t="s">
        <v>986</v>
      </c>
      <c r="D135" s="252" t="s">
        <v>745</v>
      </c>
      <c r="E135" s="253">
        <v>1</v>
      </c>
      <c r="F135" s="254"/>
      <c r="G135" s="255">
        <f>ROUND(E135*F135,2)</f>
        <v>0</v>
      </c>
      <c r="H135" s="232"/>
      <c r="I135" s="231">
        <f>ROUND(E135*H135,2)</f>
        <v>0</v>
      </c>
      <c r="J135" s="232"/>
      <c r="K135" s="231">
        <f>ROUND(E135*J135,2)</f>
        <v>0</v>
      </c>
      <c r="L135" s="231">
        <v>21</v>
      </c>
      <c r="M135" s="231">
        <f>G135*(1+L135/100)</f>
        <v>0</v>
      </c>
      <c r="N135" s="230">
        <v>0</v>
      </c>
      <c r="O135" s="230">
        <f>ROUND(E135*N135,2)</f>
        <v>0</v>
      </c>
      <c r="P135" s="230">
        <v>0</v>
      </c>
      <c r="Q135" s="230">
        <f>ROUND(E135*P135,2)</f>
        <v>0</v>
      </c>
      <c r="R135" s="231"/>
      <c r="S135" s="231" t="s">
        <v>324</v>
      </c>
      <c r="T135" s="231" t="s">
        <v>325</v>
      </c>
      <c r="U135" s="231">
        <v>0</v>
      </c>
      <c r="V135" s="231">
        <f>ROUND(E135*U135,2)</f>
        <v>0</v>
      </c>
      <c r="W135" s="231"/>
      <c r="X135" s="231" t="s">
        <v>261</v>
      </c>
      <c r="Y135" s="231" t="s">
        <v>262</v>
      </c>
      <c r="Z135" s="210"/>
      <c r="AA135" s="210"/>
      <c r="AB135" s="210"/>
      <c r="AC135" s="210"/>
      <c r="AD135" s="210"/>
      <c r="AE135" s="210"/>
      <c r="AF135" s="210"/>
      <c r="AG135" s="210" t="s">
        <v>263</v>
      </c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ht="22.5" outlineLevel="1" x14ac:dyDescent="0.2">
      <c r="A136" s="250">
        <v>42</v>
      </c>
      <c r="B136" s="251" t="s">
        <v>987</v>
      </c>
      <c r="C136" s="259" t="s">
        <v>988</v>
      </c>
      <c r="D136" s="252" t="s">
        <v>745</v>
      </c>
      <c r="E136" s="253">
        <v>1</v>
      </c>
      <c r="F136" s="254"/>
      <c r="G136" s="255">
        <f>ROUND(E136*F136,2)</f>
        <v>0</v>
      </c>
      <c r="H136" s="232"/>
      <c r="I136" s="231">
        <f>ROUND(E136*H136,2)</f>
        <v>0</v>
      </c>
      <c r="J136" s="232"/>
      <c r="K136" s="231">
        <f>ROUND(E136*J136,2)</f>
        <v>0</v>
      </c>
      <c r="L136" s="231">
        <v>21</v>
      </c>
      <c r="M136" s="231">
        <f>G136*(1+L136/100)</f>
        <v>0</v>
      </c>
      <c r="N136" s="230">
        <v>0</v>
      </c>
      <c r="O136" s="230">
        <f>ROUND(E136*N136,2)</f>
        <v>0</v>
      </c>
      <c r="P136" s="230">
        <v>0</v>
      </c>
      <c r="Q136" s="230">
        <f>ROUND(E136*P136,2)</f>
        <v>0</v>
      </c>
      <c r="R136" s="231"/>
      <c r="S136" s="231" t="s">
        <v>324</v>
      </c>
      <c r="T136" s="231" t="s">
        <v>325</v>
      </c>
      <c r="U136" s="231">
        <v>0</v>
      </c>
      <c r="V136" s="231">
        <f>ROUND(E136*U136,2)</f>
        <v>0</v>
      </c>
      <c r="W136" s="231"/>
      <c r="X136" s="231" t="s">
        <v>261</v>
      </c>
      <c r="Y136" s="231" t="s">
        <v>262</v>
      </c>
      <c r="Z136" s="210"/>
      <c r="AA136" s="210"/>
      <c r="AB136" s="210"/>
      <c r="AC136" s="210"/>
      <c r="AD136" s="210"/>
      <c r="AE136" s="210"/>
      <c r="AF136" s="210"/>
      <c r="AG136" s="210" t="s">
        <v>263</v>
      </c>
      <c r="AH136" s="210"/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ht="22.5" outlineLevel="1" x14ac:dyDescent="0.2">
      <c r="A137" s="250">
        <v>43</v>
      </c>
      <c r="B137" s="251" t="s">
        <v>989</v>
      </c>
      <c r="C137" s="259" t="s">
        <v>990</v>
      </c>
      <c r="D137" s="252" t="s">
        <v>745</v>
      </c>
      <c r="E137" s="253">
        <v>1</v>
      </c>
      <c r="F137" s="254"/>
      <c r="G137" s="255">
        <f>ROUND(E137*F137,2)</f>
        <v>0</v>
      </c>
      <c r="H137" s="232"/>
      <c r="I137" s="231">
        <f>ROUND(E137*H137,2)</f>
        <v>0</v>
      </c>
      <c r="J137" s="232"/>
      <c r="K137" s="231">
        <f>ROUND(E137*J137,2)</f>
        <v>0</v>
      </c>
      <c r="L137" s="231">
        <v>21</v>
      </c>
      <c r="M137" s="231">
        <f>G137*(1+L137/100)</f>
        <v>0</v>
      </c>
      <c r="N137" s="230">
        <v>0</v>
      </c>
      <c r="O137" s="230">
        <f>ROUND(E137*N137,2)</f>
        <v>0</v>
      </c>
      <c r="P137" s="230">
        <v>0</v>
      </c>
      <c r="Q137" s="230">
        <f>ROUND(E137*P137,2)</f>
        <v>0</v>
      </c>
      <c r="R137" s="231"/>
      <c r="S137" s="231" t="s">
        <v>324</v>
      </c>
      <c r="T137" s="231" t="s">
        <v>325</v>
      </c>
      <c r="U137" s="231">
        <v>0</v>
      </c>
      <c r="V137" s="231">
        <f>ROUND(E137*U137,2)</f>
        <v>0</v>
      </c>
      <c r="W137" s="231"/>
      <c r="X137" s="231" t="s">
        <v>261</v>
      </c>
      <c r="Y137" s="231" t="s">
        <v>262</v>
      </c>
      <c r="Z137" s="210"/>
      <c r="AA137" s="210"/>
      <c r="AB137" s="210"/>
      <c r="AC137" s="210"/>
      <c r="AD137" s="210"/>
      <c r="AE137" s="210"/>
      <c r="AF137" s="210"/>
      <c r="AG137" s="210" t="s">
        <v>263</v>
      </c>
      <c r="AH137" s="210"/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ht="33.75" outlineLevel="1" x14ac:dyDescent="0.2">
      <c r="A138" s="250">
        <v>44</v>
      </c>
      <c r="B138" s="251" t="s">
        <v>991</v>
      </c>
      <c r="C138" s="259" t="s">
        <v>992</v>
      </c>
      <c r="D138" s="252" t="s">
        <v>745</v>
      </c>
      <c r="E138" s="253">
        <v>4</v>
      </c>
      <c r="F138" s="254"/>
      <c r="G138" s="255">
        <f>ROUND(E138*F138,2)</f>
        <v>0</v>
      </c>
      <c r="H138" s="232"/>
      <c r="I138" s="231">
        <f>ROUND(E138*H138,2)</f>
        <v>0</v>
      </c>
      <c r="J138" s="232"/>
      <c r="K138" s="231">
        <f>ROUND(E138*J138,2)</f>
        <v>0</v>
      </c>
      <c r="L138" s="231">
        <v>21</v>
      </c>
      <c r="M138" s="231">
        <f>G138*(1+L138/100)</f>
        <v>0</v>
      </c>
      <c r="N138" s="230">
        <v>0</v>
      </c>
      <c r="O138" s="230">
        <f>ROUND(E138*N138,2)</f>
        <v>0</v>
      </c>
      <c r="P138" s="230">
        <v>0</v>
      </c>
      <c r="Q138" s="230">
        <f>ROUND(E138*P138,2)</f>
        <v>0</v>
      </c>
      <c r="R138" s="231"/>
      <c r="S138" s="231" t="s">
        <v>324</v>
      </c>
      <c r="T138" s="231" t="s">
        <v>325</v>
      </c>
      <c r="U138" s="231">
        <v>0</v>
      </c>
      <c r="V138" s="231">
        <f>ROUND(E138*U138,2)</f>
        <v>0</v>
      </c>
      <c r="W138" s="231"/>
      <c r="X138" s="231" t="s">
        <v>261</v>
      </c>
      <c r="Y138" s="231" t="s">
        <v>262</v>
      </c>
      <c r="Z138" s="210"/>
      <c r="AA138" s="210"/>
      <c r="AB138" s="210"/>
      <c r="AC138" s="210"/>
      <c r="AD138" s="210"/>
      <c r="AE138" s="210"/>
      <c r="AF138" s="210"/>
      <c r="AG138" s="210" t="s">
        <v>263</v>
      </c>
      <c r="AH138" s="210"/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ht="33.75" outlineLevel="1" x14ac:dyDescent="0.2">
      <c r="A139" s="250">
        <v>45</v>
      </c>
      <c r="B139" s="251" t="s">
        <v>993</v>
      </c>
      <c r="C139" s="259" t="s">
        <v>994</v>
      </c>
      <c r="D139" s="252" t="s">
        <v>745</v>
      </c>
      <c r="E139" s="253">
        <v>1</v>
      </c>
      <c r="F139" s="254"/>
      <c r="G139" s="255">
        <f>ROUND(E139*F139,2)</f>
        <v>0</v>
      </c>
      <c r="H139" s="232"/>
      <c r="I139" s="231">
        <f>ROUND(E139*H139,2)</f>
        <v>0</v>
      </c>
      <c r="J139" s="232"/>
      <c r="K139" s="231">
        <f>ROUND(E139*J139,2)</f>
        <v>0</v>
      </c>
      <c r="L139" s="231">
        <v>21</v>
      </c>
      <c r="M139" s="231">
        <f>G139*(1+L139/100)</f>
        <v>0</v>
      </c>
      <c r="N139" s="230">
        <v>0</v>
      </c>
      <c r="O139" s="230">
        <f>ROUND(E139*N139,2)</f>
        <v>0</v>
      </c>
      <c r="P139" s="230">
        <v>0</v>
      </c>
      <c r="Q139" s="230">
        <f>ROUND(E139*P139,2)</f>
        <v>0</v>
      </c>
      <c r="R139" s="231"/>
      <c r="S139" s="231" t="s">
        <v>324</v>
      </c>
      <c r="T139" s="231" t="s">
        <v>325</v>
      </c>
      <c r="U139" s="231">
        <v>0</v>
      </c>
      <c r="V139" s="231">
        <f>ROUND(E139*U139,2)</f>
        <v>0</v>
      </c>
      <c r="W139" s="231"/>
      <c r="X139" s="231" t="s">
        <v>261</v>
      </c>
      <c r="Y139" s="231" t="s">
        <v>262</v>
      </c>
      <c r="Z139" s="210"/>
      <c r="AA139" s="210"/>
      <c r="AB139" s="210"/>
      <c r="AC139" s="210"/>
      <c r="AD139" s="210"/>
      <c r="AE139" s="210"/>
      <c r="AF139" s="210"/>
      <c r="AG139" s="210" t="s">
        <v>263</v>
      </c>
      <c r="AH139" s="210"/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1" x14ac:dyDescent="0.2">
      <c r="A140" s="244">
        <v>46</v>
      </c>
      <c r="B140" s="245" t="s">
        <v>995</v>
      </c>
      <c r="C140" s="257" t="s">
        <v>996</v>
      </c>
      <c r="D140" s="246" t="s">
        <v>345</v>
      </c>
      <c r="E140" s="247">
        <v>1</v>
      </c>
      <c r="F140" s="248"/>
      <c r="G140" s="249">
        <f>ROUND(E140*F140,2)</f>
        <v>0</v>
      </c>
      <c r="H140" s="232"/>
      <c r="I140" s="231">
        <f>ROUND(E140*H140,2)</f>
        <v>0</v>
      </c>
      <c r="J140" s="232"/>
      <c r="K140" s="231">
        <f>ROUND(E140*J140,2)</f>
        <v>0</v>
      </c>
      <c r="L140" s="231">
        <v>21</v>
      </c>
      <c r="M140" s="231">
        <f>G140*(1+L140/100)</f>
        <v>0</v>
      </c>
      <c r="N140" s="230">
        <v>0</v>
      </c>
      <c r="O140" s="230">
        <f>ROUND(E140*N140,2)</f>
        <v>0</v>
      </c>
      <c r="P140" s="230">
        <v>0</v>
      </c>
      <c r="Q140" s="230">
        <f>ROUND(E140*P140,2)</f>
        <v>0</v>
      </c>
      <c r="R140" s="231"/>
      <c r="S140" s="231" t="s">
        <v>259</v>
      </c>
      <c r="T140" s="231" t="s">
        <v>260</v>
      </c>
      <c r="U140" s="231">
        <v>1.5</v>
      </c>
      <c r="V140" s="231">
        <f>ROUND(E140*U140,2)</f>
        <v>1.5</v>
      </c>
      <c r="W140" s="231"/>
      <c r="X140" s="231" t="s">
        <v>261</v>
      </c>
      <c r="Y140" s="231" t="s">
        <v>262</v>
      </c>
      <c r="Z140" s="210"/>
      <c r="AA140" s="210"/>
      <c r="AB140" s="210"/>
      <c r="AC140" s="210"/>
      <c r="AD140" s="210"/>
      <c r="AE140" s="210"/>
      <c r="AF140" s="210"/>
      <c r="AG140" s="210" t="s">
        <v>263</v>
      </c>
      <c r="AH140" s="210"/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2" x14ac:dyDescent="0.2">
      <c r="A141" s="227"/>
      <c r="B141" s="228"/>
      <c r="C141" s="258" t="s">
        <v>956</v>
      </c>
      <c r="D141" s="233"/>
      <c r="E141" s="234">
        <v>1</v>
      </c>
      <c r="F141" s="231"/>
      <c r="G141" s="231"/>
      <c r="H141" s="231"/>
      <c r="I141" s="231"/>
      <c r="J141" s="231"/>
      <c r="K141" s="231"/>
      <c r="L141" s="231"/>
      <c r="M141" s="231"/>
      <c r="N141" s="230"/>
      <c r="O141" s="230"/>
      <c r="P141" s="230"/>
      <c r="Q141" s="230"/>
      <c r="R141" s="231"/>
      <c r="S141" s="231"/>
      <c r="T141" s="231"/>
      <c r="U141" s="231"/>
      <c r="V141" s="231"/>
      <c r="W141" s="231"/>
      <c r="X141" s="231"/>
      <c r="Y141" s="231"/>
      <c r="Z141" s="210"/>
      <c r="AA141" s="210"/>
      <c r="AB141" s="210"/>
      <c r="AC141" s="210"/>
      <c r="AD141" s="210"/>
      <c r="AE141" s="210"/>
      <c r="AF141" s="210"/>
      <c r="AG141" s="210" t="s">
        <v>265</v>
      </c>
      <c r="AH141" s="210">
        <v>0</v>
      </c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ht="22.5" outlineLevel="1" x14ac:dyDescent="0.2">
      <c r="A142" s="244">
        <v>47</v>
      </c>
      <c r="B142" s="245" t="s">
        <v>997</v>
      </c>
      <c r="C142" s="257" t="s">
        <v>998</v>
      </c>
      <c r="D142" s="246" t="s">
        <v>345</v>
      </c>
      <c r="E142" s="247">
        <v>1</v>
      </c>
      <c r="F142" s="248"/>
      <c r="G142" s="249">
        <f>ROUND(E142*F142,2)</f>
        <v>0</v>
      </c>
      <c r="H142" s="232"/>
      <c r="I142" s="231">
        <f>ROUND(E142*H142,2)</f>
        <v>0</v>
      </c>
      <c r="J142" s="232"/>
      <c r="K142" s="231">
        <f>ROUND(E142*J142,2)</f>
        <v>0</v>
      </c>
      <c r="L142" s="231">
        <v>21</v>
      </c>
      <c r="M142" s="231">
        <f>G142*(1+L142/100)</f>
        <v>0</v>
      </c>
      <c r="N142" s="230">
        <v>3.3000000000000002E-2</v>
      </c>
      <c r="O142" s="230">
        <f>ROUND(E142*N142,2)</f>
        <v>0.03</v>
      </c>
      <c r="P142" s="230">
        <v>0</v>
      </c>
      <c r="Q142" s="230">
        <f>ROUND(E142*P142,2)</f>
        <v>0</v>
      </c>
      <c r="R142" s="231" t="s">
        <v>546</v>
      </c>
      <c r="S142" s="231" t="s">
        <v>259</v>
      </c>
      <c r="T142" s="231" t="s">
        <v>259</v>
      </c>
      <c r="U142" s="231">
        <v>0</v>
      </c>
      <c r="V142" s="231">
        <f>ROUND(E142*U142,2)</f>
        <v>0</v>
      </c>
      <c r="W142" s="231"/>
      <c r="X142" s="231" t="s">
        <v>547</v>
      </c>
      <c r="Y142" s="231" t="s">
        <v>262</v>
      </c>
      <c r="Z142" s="210"/>
      <c r="AA142" s="210"/>
      <c r="AB142" s="210"/>
      <c r="AC142" s="210"/>
      <c r="AD142" s="210"/>
      <c r="AE142" s="210"/>
      <c r="AF142" s="210"/>
      <c r="AG142" s="210" t="s">
        <v>548</v>
      </c>
      <c r="AH142" s="210"/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2" x14ac:dyDescent="0.2">
      <c r="A143" s="227"/>
      <c r="B143" s="228"/>
      <c r="C143" s="258" t="s">
        <v>956</v>
      </c>
      <c r="D143" s="233"/>
      <c r="E143" s="234">
        <v>1</v>
      </c>
      <c r="F143" s="231"/>
      <c r="G143" s="231"/>
      <c r="H143" s="231"/>
      <c r="I143" s="231"/>
      <c r="J143" s="231"/>
      <c r="K143" s="231"/>
      <c r="L143" s="231"/>
      <c r="M143" s="231"/>
      <c r="N143" s="230"/>
      <c r="O143" s="230"/>
      <c r="P143" s="230"/>
      <c r="Q143" s="230"/>
      <c r="R143" s="231"/>
      <c r="S143" s="231"/>
      <c r="T143" s="231"/>
      <c r="U143" s="231"/>
      <c r="V143" s="231"/>
      <c r="W143" s="231"/>
      <c r="X143" s="231"/>
      <c r="Y143" s="231"/>
      <c r="Z143" s="210"/>
      <c r="AA143" s="210"/>
      <c r="AB143" s="210"/>
      <c r="AC143" s="210"/>
      <c r="AD143" s="210"/>
      <c r="AE143" s="210"/>
      <c r="AF143" s="210"/>
      <c r="AG143" s="210" t="s">
        <v>265</v>
      </c>
      <c r="AH143" s="210">
        <v>0</v>
      </c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1" x14ac:dyDescent="0.2">
      <c r="A144" s="244">
        <v>48</v>
      </c>
      <c r="B144" s="245" t="s">
        <v>999</v>
      </c>
      <c r="C144" s="257" t="s">
        <v>1000</v>
      </c>
      <c r="D144" s="246" t="s">
        <v>345</v>
      </c>
      <c r="E144" s="247">
        <v>1</v>
      </c>
      <c r="F144" s="248"/>
      <c r="G144" s="249">
        <f>ROUND(E144*F144,2)</f>
        <v>0</v>
      </c>
      <c r="H144" s="232"/>
      <c r="I144" s="231">
        <f>ROUND(E144*H144,2)</f>
        <v>0</v>
      </c>
      <c r="J144" s="232"/>
      <c r="K144" s="231">
        <f>ROUND(E144*J144,2)</f>
        <v>0</v>
      </c>
      <c r="L144" s="231">
        <v>21</v>
      </c>
      <c r="M144" s="231">
        <f>G144*(1+L144/100)</f>
        <v>0</v>
      </c>
      <c r="N144" s="230">
        <v>1.0000000000000001E-5</v>
      </c>
      <c r="O144" s="230">
        <f>ROUND(E144*N144,2)</f>
        <v>0</v>
      </c>
      <c r="P144" s="230">
        <v>0</v>
      </c>
      <c r="Q144" s="230">
        <f>ROUND(E144*P144,2)</f>
        <v>0</v>
      </c>
      <c r="R144" s="231"/>
      <c r="S144" s="231" t="s">
        <v>259</v>
      </c>
      <c r="T144" s="231" t="s">
        <v>850</v>
      </c>
      <c r="U144" s="231">
        <v>0.45</v>
      </c>
      <c r="V144" s="231">
        <f>ROUND(E144*U144,2)</f>
        <v>0.45</v>
      </c>
      <c r="W144" s="231"/>
      <c r="X144" s="231" t="s">
        <v>261</v>
      </c>
      <c r="Y144" s="231" t="s">
        <v>262</v>
      </c>
      <c r="Z144" s="210"/>
      <c r="AA144" s="210"/>
      <c r="AB144" s="210"/>
      <c r="AC144" s="210"/>
      <c r="AD144" s="210"/>
      <c r="AE144" s="210"/>
      <c r="AF144" s="210"/>
      <c r="AG144" s="210" t="s">
        <v>263</v>
      </c>
      <c r="AH144" s="210"/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2" x14ac:dyDescent="0.2">
      <c r="A145" s="227"/>
      <c r="B145" s="228"/>
      <c r="C145" s="258" t="s">
        <v>956</v>
      </c>
      <c r="D145" s="233"/>
      <c r="E145" s="234">
        <v>1</v>
      </c>
      <c r="F145" s="231"/>
      <c r="G145" s="231"/>
      <c r="H145" s="231"/>
      <c r="I145" s="231"/>
      <c r="J145" s="231"/>
      <c r="K145" s="231"/>
      <c r="L145" s="231"/>
      <c r="M145" s="231"/>
      <c r="N145" s="230"/>
      <c r="O145" s="230"/>
      <c r="P145" s="230"/>
      <c r="Q145" s="230"/>
      <c r="R145" s="231"/>
      <c r="S145" s="231"/>
      <c r="T145" s="231"/>
      <c r="U145" s="231"/>
      <c r="V145" s="231"/>
      <c r="W145" s="231"/>
      <c r="X145" s="231"/>
      <c r="Y145" s="231"/>
      <c r="Z145" s="210"/>
      <c r="AA145" s="210"/>
      <c r="AB145" s="210"/>
      <c r="AC145" s="210"/>
      <c r="AD145" s="210"/>
      <c r="AE145" s="210"/>
      <c r="AF145" s="210"/>
      <c r="AG145" s="210" t="s">
        <v>265</v>
      </c>
      <c r="AH145" s="210">
        <v>0</v>
      </c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1" x14ac:dyDescent="0.2">
      <c r="A146" s="244">
        <v>49</v>
      </c>
      <c r="B146" s="245" t="s">
        <v>1001</v>
      </c>
      <c r="C146" s="257" t="s">
        <v>1002</v>
      </c>
      <c r="D146" s="246" t="s">
        <v>345</v>
      </c>
      <c r="E146" s="247">
        <v>1</v>
      </c>
      <c r="F146" s="248"/>
      <c r="G146" s="249">
        <f>ROUND(E146*F146,2)</f>
        <v>0</v>
      </c>
      <c r="H146" s="232"/>
      <c r="I146" s="231">
        <f>ROUND(E146*H146,2)</f>
        <v>0</v>
      </c>
      <c r="J146" s="232"/>
      <c r="K146" s="231">
        <f>ROUND(E146*J146,2)</f>
        <v>0</v>
      </c>
      <c r="L146" s="231">
        <v>21</v>
      </c>
      <c r="M146" s="231">
        <f>G146*(1+L146/100)</f>
        <v>0</v>
      </c>
      <c r="N146" s="230">
        <v>2.7000000000000001E-3</v>
      </c>
      <c r="O146" s="230">
        <f>ROUND(E146*N146,2)</f>
        <v>0</v>
      </c>
      <c r="P146" s="230">
        <v>0</v>
      </c>
      <c r="Q146" s="230">
        <f>ROUND(E146*P146,2)</f>
        <v>0</v>
      </c>
      <c r="R146" s="231" t="s">
        <v>546</v>
      </c>
      <c r="S146" s="231" t="s">
        <v>259</v>
      </c>
      <c r="T146" s="231" t="s">
        <v>850</v>
      </c>
      <c r="U146" s="231">
        <v>0</v>
      </c>
      <c r="V146" s="231">
        <f>ROUND(E146*U146,2)</f>
        <v>0</v>
      </c>
      <c r="W146" s="231"/>
      <c r="X146" s="231" t="s">
        <v>547</v>
      </c>
      <c r="Y146" s="231" t="s">
        <v>262</v>
      </c>
      <c r="Z146" s="210"/>
      <c r="AA146" s="210"/>
      <c r="AB146" s="210"/>
      <c r="AC146" s="210"/>
      <c r="AD146" s="210"/>
      <c r="AE146" s="210"/>
      <c r="AF146" s="210"/>
      <c r="AG146" s="210" t="s">
        <v>548</v>
      </c>
      <c r="AH146" s="210"/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2" x14ac:dyDescent="0.2">
      <c r="A147" s="227"/>
      <c r="B147" s="228"/>
      <c r="C147" s="258" t="s">
        <v>956</v>
      </c>
      <c r="D147" s="233"/>
      <c r="E147" s="234">
        <v>1</v>
      </c>
      <c r="F147" s="231"/>
      <c r="G147" s="231"/>
      <c r="H147" s="231"/>
      <c r="I147" s="231"/>
      <c r="J147" s="231"/>
      <c r="K147" s="231"/>
      <c r="L147" s="231"/>
      <c r="M147" s="231"/>
      <c r="N147" s="230"/>
      <c r="O147" s="230"/>
      <c r="P147" s="230"/>
      <c r="Q147" s="230"/>
      <c r="R147" s="231"/>
      <c r="S147" s="231"/>
      <c r="T147" s="231"/>
      <c r="U147" s="231"/>
      <c r="V147" s="231"/>
      <c r="W147" s="231"/>
      <c r="X147" s="231"/>
      <c r="Y147" s="231"/>
      <c r="Z147" s="210"/>
      <c r="AA147" s="210"/>
      <c r="AB147" s="210"/>
      <c r="AC147" s="210"/>
      <c r="AD147" s="210"/>
      <c r="AE147" s="210"/>
      <c r="AF147" s="210"/>
      <c r="AG147" s="210" t="s">
        <v>265</v>
      </c>
      <c r="AH147" s="210">
        <v>0</v>
      </c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ht="22.5" outlineLevel="1" x14ac:dyDescent="0.2">
      <c r="A148" s="244">
        <v>50</v>
      </c>
      <c r="B148" s="245" t="s">
        <v>1003</v>
      </c>
      <c r="C148" s="257" t="s">
        <v>1004</v>
      </c>
      <c r="D148" s="246" t="s">
        <v>345</v>
      </c>
      <c r="E148" s="247">
        <v>1</v>
      </c>
      <c r="F148" s="248"/>
      <c r="G148" s="249">
        <f>ROUND(E148*F148,2)</f>
        <v>0</v>
      </c>
      <c r="H148" s="232"/>
      <c r="I148" s="231">
        <f>ROUND(E148*H148,2)</f>
        <v>0</v>
      </c>
      <c r="J148" s="232"/>
      <c r="K148" s="231">
        <f>ROUND(E148*J148,2)</f>
        <v>0</v>
      </c>
      <c r="L148" s="231">
        <v>21</v>
      </c>
      <c r="M148" s="231">
        <f>G148*(1+L148/100)</f>
        <v>0</v>
      </c>
      <c r="N148" s="230">
        <v>0.161</v>
      </c>
      <c r="O148" s="230">
        <f>ROUND(E148*N148,2)</f>
        <v>0.16</v>
      </c>
      <c r="P148" s="230">
        <v>0</v>
      </c>
      <c r="Q148" s="230">
        <f>ROUND(E148*P148,2)</f>
        <v>0</v>
      </c>
      <c r="R148" s="231"/>
      <c r="S148" s="231" t="s">
        <v>259</v>
      </c>
      <c r="T148" s="231" t="s">
        <v>260</v>
      </c>
      <c r="U148" s="231">
        <v>9.7767800000000005</v>
      </c>
      <c r="V148" s="231">
        <f>ROUND(E148*U148,2)</f>
        <v>9.7799999999999994</v>
      </c>
      <c r="W148" s="231"/>
      <c r="X148" s="231" t="s">
        <v>396</v>
      </c>
      <c r="Y148" s="231" t="s">
        <v>262</v>
      </c>
      <c r="Z148" s="210"/>
      <c r="AA148" s="210"/>
      <c r="AB148" s="210"/>
      <c r="AC148" s="210"/>
      <c r="AD148" s="210"/>
      <c r="AE148" s="210"/>
      <c r="AF148" s="210"/>
      <c r="AG148" s="210" t="s">
        <v>397</v>
      </c>
      <c r="AH148" s="210"/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1" x14ac:dyDescent="0.2">
      <c r="A149" s="227">
        <v>51</v>
      </c>
      <c r="B149" s="228" t="s">
        <v>772</v>
      </c>
      <c r="C149" s="268" t="s">
        <v>773</v>
      </c>
      <c r="D149" s="229" t="s">
        <v>0</v>
      </c>
      <c r="E149" s="267"/>
      <c r="F149" s="232"/>
      <c r="G149" s="231">
        <f>ROUND(E149*F149,2)</f>
        <v>0</v>
      </c>
      <c r="H149" s="232"/>
      <c r="I149" s="231">
        <f>ROUND(E149*H149,2)</f>
        <v>0</v>
      </c>
      <c r="J149" s="232"/>
      <c r="K149" s="231">
        <f>ROUND(E149*J149,2)</f>
        <v>0</v>
      </c>
      <c r="L149" s="231">
        <v>21</v>
      </c>
      <c r="M149" s="231">
        <f>G149*(1+L149/100)</f>
        <v>0</v>
      </c>
      <c r="N149" s="230">
        <v>0</v>
      </c>
      <c r="O149" s="230">
        <f>ROUND(E149*N149,2)</f>
        <v>0</v>
      </c>
      <c r="P149" s="230">
        <v>0</v>
      </c>
      <c r="Q149" s="230">
        <f>ROUND(E149*P149,2)</f>
        <v>0</v>
      </c>
      <c r="R149" s="231"/>
      <c r="S149" s="231" t="s">
        <v>259</v>
      </c>
      <c r="T149" s="231" t="s">
        <v>260</v>
      </c>
      <c r="U149" s="231">
        <v>0</v>
      </c>
      <c r="V149" s="231">
        <f>ROUND(E149*U149,2)</f>
        <v>0</v>
      </c>
      <c r="W149" s="231"/>
      <c r="X149" s="231" t="s">
        <v>686</v>
      </c>
      <c r="Y149" s="231" t="s">
        <v>262</v>
      </c>
      <c r="Z149" s="210"/>
      <c r="AA149" s="210"/>
      <c r="AB149" s="210"/>
      <c r="AC149" s="210"/>
      <c r="AD149" s="210"/>
      <c r="AE149" s="210"/>
      <c r="AF149" s="210"/>
      <c r="AG149" s="210" t="s">
        <v>687</v>
      </c>
      <c r="AH149" s="210"/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x14ac:dyDescent="0.2">
      <c r="A150" s="237" t="s">
        <v>254</v>
      </c>
      <c r="B150" s="238" t="s">
        <v>205</v>
      </c>
      <c r="C150" s="256" t="s">
        <v>206</v>
      </c>
      <c r="D150" s="239"/>
      <c r="E150" s="240"/>
      <c r="F150" s="241"/>
      <c r="G150" s="242">
        <f>SUMIF(AG151:AG178,"&lt;&gt;NOR",G151:G178)</f>
        <v>0</v>
      </c>
      <c r="H150" s="236"/>
      <c r="I150" s="236">
        <f>SUM(I151:I178)</f>
        <v>0</v>
      </c>
      <c r="J150" s="236"/>
      <c r="K150" s="236">
        <f>SUM(K151:K178)</f>
        <v>0</v>
      </c>
      <c r="L150" s="236"/>
      <c r="M150" s="236">
        <f>SUM(M151:M178)</f>
        <v>0</v>
      </c>
      <c r="N150" s="235"/>
      <c r="O150" s="235">
        <f>SUM(O151:O178)</f>
        <v>1</v>
      </c>
      <c r="P150" s="235"/>
      <c r="Q150" s="235">
        <f>SUM(Q151:Q178)</f>
        <v>0</v>
      </c>
      <c r="R150" s="236"/>
      <c r="S150" s="236"/>
      <c r="T150" s="236"/>
      <c r="U150" s="236"/>
      <c r="V150" s="236">
        <f>SUM(V151:V178)</f>
        <v>94.22999999999999</v>
      </c>
      <c r="W150" s="236"/>
      <c r="X150" s="236"/>
      <c r="Y150" s="236"/>
      <c r="AG150" t="s">
        <v>255</v>
      </c>
    </row>
    <row r="151" spans="1:60" ht="22.5" outlineLevel="1" x14ac:dyDescent="0.2">
      <c r="A151" s="244">
        <v>52</v>
      </c>
      <c r="B151" s="245" t="s">
        <v>807</v>
      </c>
      <c r="C151" s="257" t="s">
        <v>808</v>
      </c>
      <c r="D151" s="246" t="s">
        <v>303</v>
      </c>
      <c r="E151" s="247">
        <v>96.62</v>
      </c>
      <c r="F151" s="248"/>
      <c r="G151" s="249">
        <f>ROUND(E151*F151,2)</f>
        <v>0</v>
      </c>
      <c r="H151" s="232"/>
      <c r="I151" s="231">
        <f>ROUND(E151*H151,2)</f>
        <v>0</v>
      </c>
      <c r="J151" s="232"/>
      <c r="K151" s="231">
        <f>ROUND(E151*J151,2)</f>
        <v>0</v>
      </c>
      <c r="L151" s="231">
        <v>21</v>
      </c>
      <c r="M151" s="231">
        <f>G151*(1+L151/100)</f>
        <v>0</v>
      </c>
      <c r="N151" s="230">
        <v>0</v>
      </c>
      <c r="O151" s="230">
        <f>ROUND(E151*N151,2)</f>
        <v>0</v>
      </c>
      <c r="P151" s="230">
        <v>0</v>
      </c>
      <c r="Q151" s="230">
        <f>ROUND(E151*P151,2)</f>
        <v>0</v>
      </c>
      <c r="R151" s="231"/>
      <c r="S151" s="231" t="s">
        <v>259</v>
      </c>
      <c r="T151" s="231" t="s">
        <v>260</v>
      </c>
      <c r="U151" s="231">
        <v>1.6E-2</v>
      </c>
      <c r="V151" s="231">
        <f>ROUND(E151*U151,2)</f>
        <v>1.55</v>
      </c>
      <c r="W151" s="231"/>
      <c r="X151" s="231" t="s">
        <v>261</v>
      </c>
      <c r="Y151" s="231" t="s">
        <v>262</v>
      </c>
      <c r="Z151" s="210"/>
      <c r="AA151" s="210"/>
      <c r="AB151" s="210"/>
      <c r="AC151" s="210"/>
      <c r="AD151" s="210"/>
      <c r="AE151" s="210"/>
      <c r="AF151" s="210"/>
      <c r="AG151" s="210" t="s">
        <v>263</v>
      </c>
      <c r="AH151" s="210"/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ht="33.75" outlineLevel="2" x14ac:dyDescent="0.2">
      <c r="A152" s="227"/>
      <c r="B152" s="228"/>
      <c r="C152" s="258" t="s">
        <v>1005</v>
      </c>
      <c r="D152" s="233"/>
      <c r="E152" s="234">
        <v>88.62</v>
      </c>
      <c r="F152" s="231"/>
      <c r="G152" s="231"/>
      <c r="H152" s="231"/>
      <c r="I152" s="231"/>
      <c r="J152" s="231"/>
      <c r="K152" s="231"/>
      <c r="L152" s="231"/>
      <c r="M152" s="231"/>
      <c r="N152" s="230"/>
      <c r="O152" s="230"/>
      <c r="P152" s="230"/>
      <c r="Q152" s="230"/>
      <c r="R152" s="231"/>
      <c r="S152" s="231"/>
      <c r="T152" s="231"/>
      <c r="U152" s="231"/>
      <c r="V152" s="231"/>
      <c r="W152" s="231"/>
      <c r="X152" s="231"/>
      <c r="Y152" s="231"/>
      <c r="Z152" s="210"/>
      <c r="AA152" s="210"/>
      <c r="AB152" s="210"/>
      <c r="AC152" s="210"/>
      <c r="AD152" s="210"/>
      <c r="AE152" s="210"/>
      <c r="AF152" s="210"/>
      <c r="AG152" s="210" t="s">
        <v>265</v>
      </c>
      <c r="AH152" s="210">
        <v>0</v>
      </c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3" x14ac:dyDescent="0.2">
      <c r="A153" s="227"/>
      <c r="B153" s="228"/>
      <c r="C153" s="258" t="s">
        <v>1006</v>
      </c>
      <c r="D153" s="233"/>
      <c r="E153" s="234">
        <v>8</v>
      </c>
      <c r="F153" s="231"/>
      <c r="G153" s="231"/>
      <c r="H153" s="231"/>
      <c r="I153" s="231"/>
      <c r="J153" s="231"/>
      <c r="K153" s="231"/>
      <c r="L153" s="231"/>
      <c r="M153" s="231"/>
      <c r="N153" s="230"/>
      <c r="O153" s="230"/>
      <c r="P153" s="230"/>
      <c r="Q153" s="230"/>
      <c r="R153" s="231"/>
      <c r="S153" s="231"/>
      <c r="T153" s="231"/>
      <c r="U153" s="231"/>
      <c r="V153" s="231"/>
      <c r="W153" s="231"/>
      <c r="X153" s="231"/>
      <c r="Y153" s="231"/>
      <c r="Z153" s="210"/>
      <c r="AA153" s="210"/>
      <c r="AB153" s="210"/>
      <c r="AC153" s="210"/>
      <c r="AD153" s="210"/>
      <c r="AE153" s="210"/>
      <c r="AF153" s="210"/>
      <c r="AG153" s="210" t="s">
        <v>265</v>
      </c>
      <c r="AH153" s="210">
        <v>0</v>
      </c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1" x14ac:dyDescent="0.2">
      <c r="A154" s="244">
        <v>53</v>
      </c>
      <c r="B154" s="245" t="s">
        <v>810</v>
      </c>
      <c r="C154" s="257" t="s">
        <v>811</v>
      </c>
      <c r="D154" s="246" t="s">
        <v>303</v>
      </c>
      <c r="E154" s="247">
        <v>8</v>
      </c>
      <c r="F154" s="248"/>
      <c r="G154" s="249">
        <f>ROUND(E154*F154,2)</f>
        <v>0</v>
      </c>
      <c r="H154" s="232"/>
      <c r="I154" s="231">
        <f>ROUND(E154*H154,2)</f>
        <v>0</v>
      </c>
      <c r="J154" s="232"/>
      <c r="K154" s="231">
        <f>ROUND(E154*J154,2)</f>
        <v>0</v>
      </c>
      <c r="L154" s="231">
        <v>21</v>
      </c>
      <c r="M154" s="231">
        <f>G154*(1+L154/100)</f>
        <v>0</v>
      </c>
      <c r="N154" s="230">
        <v>2.1000000000000001E-4</v>
      </c>
      <c r="O154" s="230">
        <f>ROUND(E154*N154,2)</f>
        <v>0</v>
      </c>
      <c r="P154" s="230">
        <v>0</v>
      </c>
      <c r="Q154" s="230">
        <f>ROUND(E154*P154,2)</f>
        <v>0</v>
      </c>
      <c r="R154" s="231"/>
      <c r="S154" s="231" t="s">
        <v>259</v>
      </c>
      <c r="T154" s="231" t="s">
        <v>260</v>
      </c>
      <c r="U154" s="231">
        <v>0.05</v>
      </c>
      <c r="V154" s="231">
        <f>ROUND(E154*U154,2)</f>
        <v>0.4</v>
      </c>
      <c r="W154" s="231"/>
      <c r="X154" s="231" t="s">
        <v>261</v>
      </c>
      <c r="Y154" s="231" t="s">
        <v>262</v>
      </c>
      <c r="Z154" s="210"/>
      <c r="AA154" s="210"/>
      <c r="AB154" s="210"/>
      <c r="AC154" s="210"/>
      <c r="AD154" s="210"/>
      <c r="AE154" s="210"/>
      <c r="AF154" s="210"/>
      <c r="AG154" s="210" t="s">
        <v>263</v>
      </c>
      <c r="AH154" s="210"/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2" x14ac:dyDescent="0.2">
      <c r="A155" s="227"/>
      <c r="B155" s="228"/>
      <c r="C155" s="258" t="s">
        <v>1006</v>
      </c>
      <c r="D155" s="233"/>
      <c r="E155" s="234">
        <v>8</v>
      </c>
      <c r="F155" s="231"/>
      <c r="G155" s="231"/>
      <c r="H155" s="231"/>
      <c r="I155" s="231"/>
      <c r="J155" s="231"/>
      <c r="K155" s="231"/>
      <c r="L155" s="231"/>
      <c r="M155" s="231"/>
      <c r="N155" s="230"/>
      <c r="O155" s="230"/>
      <c r="P155" s="230"/>
      <c r="Q155" s="230"/>
      <c r="R155" s="231"/>
      <c r="S155" s="231"/>
      <c r="T155" s="231"/>
      <c r="U155" s="231"/>
      <c r="V155" s="231"/>
      <c r="W155" s="231"/>
      <c r="X155" s="231"/>
      <c r="Y155" s="231"/>
      <c r="Z155" s="210"/>
      <c r="AA155" s="210"/>
      <c r="AB155" s="210"/>
      <c r="AC155" s="210"/>
      <c r="AD155" s="210"/>
      <c r="AE155" s="210"/>
      <c r="AF155" s="210"/>
      <c r="AG155" s="210" t="s">
        <v>265</v>
      </c>
      <c r="AH155" s="210">
        <v>0</v>
      </c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1" x14ac:dyDescent="0.2">
      <c r="A156" s="244">
        <v>54</v>
      </c>
      <c r="B156" s="245" t="s">
        <v>812</v>
      </c>
      <c r="C156" s="257" t="s">
        <v>813</v>
      </c>
      <c r="D156" s="246" t="s">
        <v>303</v>
      </c>
      <c r="E156" s="247">
        <v>11.69</v>
      </c>
      <c r="F156" s="248"/>
      <c r="G156" s="249">
        <f>ROUND(E156*F156,2)</f>
        <v>0</v>
      </c>
      <c r="H156" s="232"/>
      <c r="I156" s="231">
        <f>ROUND(E156*H156,2)</f>
        <v>0</v>
      </c>
      <c r="J156" s="232"/>
      <c r="K156" s="231">
        <f>ROUND(E156*J156,2)</f>
        <v>0</v>
      </c>
      <c r="L156" s="231">
        <v>21</v>
      </c>
      <c r="M156" s="231">
        <f>G156*(1+L156/100)</f>
        <v>0</v>
      </c>
      <c r="N156" s="230">
        <v>6.9300000000000004E-3</v>
      </c>
      <c r="O156" s="230">
        <f>ROUND(E156*N156,2)</f>
        <v>0.08</v>
      </c>
      <c r="P156" s="230">
        <v>0</v>
      </c>
      <c r="Q156" s="230">
        <f>ROUND(E156*P156,2)</f>
        <v>0</v>
      </c>
      <c r="R156" s="231"/>
      <c r="S156" s="231" t="s">
        <v>259</v>
      </c>
      <c r="T156" s="231" t="s">
        <v>260</v>
      </c>
      <c r="U156" s="231">
        <v>1.3466</v>
      </c>
      <c r="V156" s="231">
        <f>ROUND(E156*U156,2)</f>
        <v>15.74</v>
      </c>
      <c r="W156" s="231"/>
      <c r="X156" s="231" t="s">
        <v>261</v>
      </c>
      <c r="Y156" s="231" t="s">
        <v>262</v>
      </c>
      <c r="Z156" s="210"/>
      <c r="AA156" s="210"/>
      <c r="AB156" s="210"/>
      <c r="AC156" s="210"/>
      <c r="AD156" s="210"/>
      <c r="AE156" s="210"/>
      <c r="AF156" s="210"/>
      <c r="AG156" s="210" t="s">
        <v>263</v>
      </c>
      <c r="AH156" s="210"/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outlineLevel="2" x14ac:dyDescent="0.2">
      <c r="A157" s="227"/>
      <c r="B157" s="228"/>
      <c r="C157" s="258" t="s">
        <v>1007</v>
      </c>
      <c r="D157" s="233"/>
      <c r="E157" s="234">
        <v>11.69</v>
      </c>
      <c r="F157" s="231"/>
      <c r="G157" s="231"/>
      <c r="H157" s="231"/>
      <c r="I157" s="231"/>
      <c r="J157" s="231"/>
      <c r="K157" s="231"/>
      <c r="L157" s="231"/>
      <c r="M157" s="231"/>
      <c r="N157" s="230"/>
      <c r="O157" s="230"/>
      <c r="P157" s="230"/>
      <c r="Q157" s="230"/>
      <c r="R157" s="231"/>
      <c r="S157" s="231"/>
      <c r="T157" s="231"/>
      <c r="U157" s="231"/>
      <c r="V157" s="231"/>
      <c r="W157" s="231"/>
      <c r="X157" s="231"/>
      <c r="Y157" s="231"/>
      <c r="Z157" s="210"/>
      <c r="AA157" s="210"/>
      <c r="AB157" s="210"/>
      <c r="AC157" s="210"/>
      <c r="AD157" s="210"/>
      <c r="AE157" s="210"/>
      <c r="AF157" s="210"/>
      <c r="AG157" s="210" t="s">
        <v>265</v>
      </c>
      <c r="AH157" s="210">
        <v>0</v>
      </c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1" x14ac:dyDescent="0.2">
      <c r="A158" s="244">
        <v>55</v>
      </c>
      <c r="B158" s="245" t="s">
        <v>815</v>
      </c>
      <c r="C158" s="257" t="s">
        <v>816</v>
      </c>
      <c r="D158" s="246" t="s">
        <v>334</v>
      </c>
      <c r="E158" s="247">
        <v>11.69</v>
      </c>
      <c r="F158" s="248"/>
      <c r="G158" s="249">
        <f>ROUND(E158*F158,2)</f>
        <v>0</v>
      </c>
      <c r="H158" s="232"/>
      <c r="I158" s="231">
        <f>ROUND(E158*H158,2)</f>
        <v>0</v>
      </c>
      <c r="J158" s="232"/>
      <c r="K158" s="231">
        <f>ROUND(E158*J158,2)</f>
        <v>0</v>
      </c>
      <c r="L158" s="231">
        <v>21</v>
      </c>
      <c r="M158" s="231">
        <f>G158*(1+L158/100)</f>
        <v>0</v>
      </c>
      <c r="N158" s="230">
        <v>3.2000000000000003E-4</v>
      </c>
      <c r="O158" s="230">
        <f>ROUND(E158*N158,2)</f>
        <v>0</v>
      </c>
      <c r="P158" s="230">
        <v>0</v>
      </c>
      <c r="Q158" s="230">
        <f>ROUND(E158*P158,2)</f>
        <v>0</v>
      </c>
      <c r="R158" s="231"/>
      <c r="S158" s="231" t="s">
        <v>259</v>
      </c>
      <c r="T158" s="231" t="s">
        <v>260</v>
      </c>
      <c r="U158" s="231">
        <v>0.23599999999999999</v>
      </c>
      <c r="V158" s="231">
        <f>ROUND(E158*U158,2)</f>
        <v>2.76</v>
      </c>
      <c r="W158" s="231"/>
      <c r="X158" s="231" t="s">
        <v>261</v>
      </c>
      <c r="Y158" s="231" t="s">
        <v>262</v>
      </c>
      <c r="Z158" s="210"/>
      <c r="AA158" s="210"/>
      <c r="AB158" s="210"/>
      <c r="AC158" s="210"/>
      <c r="AD158" s="210"/>
      <c r="AE158" s="210"/>
      <c r="AF158" s="210"/>
      <c r="AG158" s="210" t="s">
        <v>263</v>
      </c>
      <c r="AH158" s="210"/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2" x14ac:dyDescent="0.2">
      <c r="A159" s="227"/>
      <c r="B159" s="228"/>
      <c r="C159" s="258" t="s">
        <v>1007</v>
      </c>
      <c r="D159" s="233"/>
      <c r="E159" s="234">
        <v>11.69</v>
      </c>
      <c r="F159" s="231"/>
      <c r="G159" s="231"/>
      <c r="H159" s="231"/>
      <c r="I159" s="231"/>
      <c r="J159" s="231"/>
      <c r="K159" s="231"/>
      <c r="L159" s="231"/>
      <c r="M159" s="231"/>
      <c r="N159" s="230"/>
      <c r="O159" s="230"/>
      <c r="P159" s="230"/>
      <c r="Q159" s="230"/>
      <c r="R159" s="231"/>
      <c r="S159" s="231"/>
      <c r="T159" s="231"/>
      <c r="U159" s="231"/>
      <c r="V159" s="231"/>
      <c r="W159" s="231"/>
      <c r="X159" s="231"/>
      <c r="Y159" s="231"/>
      <c r="Z159" s="210"/>
      <c r="AA159" s="210"/>
      <c r="AB159" s="210"/>
      <c r="AC159" s="210"/>
      <c r="AD159" s="210"/>
      <c r="AE159" s="210"/>
      <c r="AF159" s="210"/>
      <c r="AG159" s="210" t="s">
        <v>265</v>
      </c>
      <c r="AH159" s="210">
        <v>0</v>
      </c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1" x14ac:dyDescent="0.2">
      <c r="A160" s="244">
        <v>56</v>
      </c>
      <c r="B160" s="245" t="s">
        <v>818</v>
      </c>
      <c r="C160" s="257" t="s">
        <v>819</v>
      </c>
      <c r="D160" s="246" t="s">
        <v>334</v>
      </c>
      <c r="E160" s="247">
        <v>93.375</v>
      </c>
      <c r="F160" s="248"/>
      <c r="G160" s="249">
        <f>ROUND(E160*F160,2)</f>
        <v>0</v>
      </c>
      <c r="H160" s="232"/>
      <c r="I160" s="231">
        <f>ROUND(E160*H160,2)</f>
        <v>0</v>
      </c>
      <c r="J160" s="232"/>
      <c r="K160" s="231">
        <f>ROUND(E160*J160,2)</f>
        <v>0</v>
      </c>
      <c r="L160" s="231">
        <v>21</v>
      </c>
      <c r="M160" s="231">
        <f>G160*(1+L160/100)</f>
        <v>0</v>
      </c>
      <c r="N160" s="230">
        <v>4.0000000000000003E-5</v>
      </c>
      <c r="O160" s="230">
        <f>ROUND(E160*N160,2)</f>
        <v>0</v>
      </c>
      <c r="P160" s="230">
        <v>0</v>
      </c>
      <c r="Q160" s="230">
        <f>ROUND(E160*P160,2)</f>
        <v>0</v>
      </c>
      <c r="R160" s="231"/>
      <c r="S160" s="231" t="s">
        <v>259</v>
      </c>
      <c r="T160" s="231" t="s">
        <v>260</v>
      </c>
      <c r="U160" s="231">
        <v>7.0000000000000007E-2</v>
      </c>
      <c r="V160" s="231">
        <f>ROUND(E160*U160,2)</f>
        <v>6.54</v>
      </c>
      <c r="W160" s="231"/>
      <c r="X160" s="231" t="s">
        <v>261</v>
      </c>
      <c r="Y160" s="231" t="s">
        <v>262</v>
      </c>
      <c r="Z160" s="210"/>
      <c r="AA160" s="210"/>
      <c r="AB160" s="210"/>
      <c r="AC160" s="210"/>
      <c r="AD160" s="210"/>
      <c r="AE160" s="210"/>
      <c r="AF160" s="210"/>
      <c r="AG160" s="210" t="s">
        <v>263</v>
      </c>
      <c r="AH160" s="210"/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2" x14ac:dyDescent="0.2">
      <c r="A161" s="227"/>
      <c r="B161" s="228"/>
      <c r="C161" s="258" t="s">
        <v>1008</v>
      </c>
      <c r="D161" s="233"/>
      <c r="E161" s="234">
        <v>93.375</v>
      </c>
      <c r="F161" s="231"/>
      <c r="G161" s="231"/>
      <c r="H161" s="231"/>
      <c r="I161" s="231"/>
      <c r="J161" s="231"/>
      <c r="K161" s="231"/>
      <c r="L161" s="231"/>
      <c r="M161" s="231"/>
      <c r="N161" s="230"/>
      <c r="O161" s="230"/>
      <c r="P161" s="230"/>
      <c r="Q161" s="230"/>
      <c r="R161" s="231"/>
      <c r="S161" s="231"/>
      <c r="T161" s="231"/>
      <c r="U161" s="231"/>
      <c r="V161" s="231"/>
      <c r="W161" s="231"/>
      <c r="X161" s="231"/>
      <c r="Y161" s="231"/>
      <c r="Z161" s="210"/>
      <c r="AA161" s="210"/>
      <c r="AB161" s="210"/>
      <c r="AC161" s="210"/>
      <c r="AD161" s="210"/>
      <c r="AE161" s="210"/>
      <c r="AF161" s="210"/>
      <c r="AG161" s="210" t="s">
        <v>265</v>
      </c>
      <c r="AH161" s="210">
        <v>0</v>
      </c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1" x14ac:dyDescent="0.2">
      <c r="A162" s="250">
        <v>57</v>
      </c>
      <c r="B162" s="251" t="s">
        <v>821</v>
      </c>
      <c r="C162" s="259" t="s">
        <v>822</v>
      </c>
      <c r="D162" s="252" t="s">
        <v>303</v>
      </c>
      <c r="E162" s="253">
        <v>11.69</v>
      </c>
      <c r="F162" s="254"/>
      <c r="G162" s="255">
        <f>ROUND(E162*F162,2)</f>
        <v>0</v>
      </c>
      <c r="H162" s="232"/>
      <c r="I162" s="231">
        <f>ROUND(E162*H162,2)</f>
        <v>0</v>
      </c>
      <c r="J162" s="232"/>
      <c r="K162" s="231">
        <f>ROUND(E162*J162,2)</f>
        <v>0</v>
      </c>
      <c r="L162" s="231">
        <v>21</v>
      </c>
      <c r="M162" s="231">
        <f>G162*(1+L162/100)</f>
        <v>0</v>
      </c>
      <c r="N162" s="230">
        <v>1.1999999999999999E-3</v>
      </c>
      <c r="O162" s="230">
        <f>ROUND(E162*N162,2)</f>
        <v>0.01</v>
      </c>
      <c r="P162" s="230">
        <v>0</v>
      </c>
      <c r="Q162" s="230">
        <f>ROUND(E162*P162,2)</f>
        <v>0</v>
      </c>
      <c r="R162" s="231"/>
      <c r="S162" s="231" t="s">
        <v>259</v>
      </c>
      <c r="T162" s="231" t="s">
        <v>260</v>
      </c>
      <c r="U162" s="231">
        <v>0</v>
      </c>
      <c r="V162" s="231">
        <f>ROUND(E162*U162,2)</f>
        <v>0</v>
      </c>
      <c r="W162" s="231"/>
      <c r="X162" s="231" t="s">
        <v>261</v>
      </c>
      <c r="Y162" s="231" t="s">
        <v>262</v>
      </c>
      <c r="Z162" s="210"/>
      <c r="AA162" s="210"/>
      <c r="AB162" s="210"/>
      <c r="AC162" s="210"/>
      <c r="AD162" s="210"/>
      <c r="AE162" s="210"/>
      <c r="AF162" s="210"/>
      <c r="AG162" s="210" t="s">
        <v>263</v>
      </c>
      <c r="AH162" s="210"/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1" x14ac:dyDescent="0.2">
      <c r="A163" s="244">
        <v>58</v>
      </c>
      <c r="B163" s="245" t="s">
        <v>823</v>
      </c>
      <c r="C163" s="257" t="s">
        <v>824</v>
      </c>
      <c r="D163" s="246" t="s">
        <v>303</v>
      </c>
      <c r="E163" s="247">
        <v>34.349080000000001</v>
      </c>
      <c r="F163" s="248"/>
      <c r="G163" s="249">
        <f>ROUND(E163*F163,2)</f>
        <v>0</v>
      </c>
      <c r="H163" s="232"/>
      <c r="I163" s="231">
        <f>ROUND(E163*H163,2)</f>
        <v>0</v>
      </c>
      <c r="J163" s="232"/>
      <c r="K163" s="231">
        <f>ROUND(E163*J163,2)</f>
        <v>0</v>
      </c>
      <c r="L163" s="231">
        <v>21</v>
      </c>
      <c r="M163" s="231">
        <f>G163*(1+L163/100)</f>
        <v>0</v>
      </c>
      <c r="N163" s="230">
        <v>1.9199999999999998E-2</v>
      </c>
      <c r="O163" s="230">
        <f>ROUND(E163*N163,2)</f>
        <v>0.66</v>
      </c>
      <c r="P163" s="230">
        <v>0</v>
      </c>
      <c r="Q163" s="230">
        <f>ROUND(E163*P163,2)</f>
        <v>0</v>
      </c>
      <c r="R163" s="231" t="s">
        <v>546</v>
      </c>
      <c r="S163" s="231" t="s">
        <v>260</v>
      </c>
      <c r="T163" s="231" t="s">
        <v>260</v>
      </c>
      <c r="U163" s="231">
        <v>0</v>
      </c>
      <c r="V163" s="231">
        <f>ROUND(E163*U163,2)</f>
        <v>0</v>
      </c>
      <c r="W163" s="231"/>
      <c r="X163" s="231" t="s">
        <v>547</v>
      </c>
      <c r="Y163" s="231" t="s">
        <v>262</v>
      </c>
      <c r="Z163" s="210"/>
      <c r="AA163" s="210"/>
      <c r="AB163" s="210"/>
      <c r="AC163" s="210"/>
      <c r="AD163" s="210"/>
      <c r="AE163" s="210"/>
      <c r="AF163" s="210"/>
      <c r="AG163" s="210" t="s">
        <v>548</v>
      </c>
      <c r="AH163" s="210"/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2" x14ac:dyDescent="0.2">
      <c r="A164" s="227"/>
      <c r="B164" s="228"/>
      <c r="C164" s="258" t="s">
        <v>1009</v>
      </c>
      <c r="D164" s="233"/>
      <c r="E164" s="234">
        <v>5.9550000000000001</v>
      </c>
      <c r="F164" s="231"/>
      <c r="G164" s="231"/>
      <c r="H164" s="231"/>
      <c r="I164" s="231"/>
      <c r="J164" s="231"/>
      <c r="K164" s="231"/>
      <c r="L164" s="231"/>
      <c r="M164" s="231"/>
      <c r="N164" s="230"/>
      <c r="O164" s="230"/>
      <c r="P164" s="230"/>
      <c r="Q164" s="230"/>
      <c r="R164" s="231"/>
      <c r="S164" s="231"/>
      <c r="T164" s="231"/>
      <c r="U164" s="231"/>
      <c r="V164" s="231"/>
      <c r="W164" s="231"/>
      <c r="X164" s="231"/>
      <c r="Y164" s="231"/>
      <c r="Z164" s="210"/>
      <c r="AA164" s="210"/>
      <c r="AB164" s="210"/>
      <c r="AC164" s="210"/>
      <c r="AD164" s="210"/>
      <c r="AE164" s="210"/>
      <c r="AF164" s="210"/>
      <c r="AG164" s="210" t="s">
        <v>265</v>
      </c>
      <c r="AH164" s="210">
        <v>0</v>
      </c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3" x14ac:dyDescent="0.2">
      <c r="A165" s="227"/>
      <c r="B165" s="228"/>
      <c r="C165" s="258" t="s">
        <v>1010</v>
      </c>
      <c r="D165" s="233"/>
      <c r="E165" s="234">
        <v>28.394079999999999</v>
      </c>
      <c r="F165" s="231"/>
      <c r="G165" s="231"/>
      <c r="H165" s="231"/>
      <c r="I165" s="231"/>
      <c r="J165" s="231"/>
      <c r="K165" s="231"/>
      <c r="L165" s="231"/>
      <c r="M165" s="231"/>
      <c r="N165" s="230"/>
      <c r="O165" s="230"/>
      <c r="P165" s="230"/>
      <c r="Q165" s="230"/>
      <c r="R165" s="231"/>
      <c r="S165" s="231"/>
      <c r="T165" s="231"/>
      <c r="U165" s="231"/>
      <c r="V165" s="231"/>
      <c r="W165" s="231"/>
      <c r="X165" s="231"/>
      <c r="Y165" s="231"/>
      <c r="Z165" s="210"/>
      <c r="AA165" s="210"/>
      <c r="AB165" s="210"/>
      <c r="AC165" s="210"/>
      <c r="AD165" s="210"/>
      <c r="AE165" s="210"/>
      <c r="AF165" s="210"/>
      <c r="AG165" s="210" t="s">
        <v>265</v>
      </c>
      <c r="AH165" s="210">
        <v>0</v>
      </c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1" x14ac:dyDescent="0.2">
      <c r="A166" s="244">
        <v>59</v>
      </c>
      <c r="B166" s="245" t="s">
        <v>827</v>
      </c>
      <c r="C166" s="257" t="s">
        <v>828</v>
      </c>
      <c r="D166" s="246" t="s">
        <v>334</v>
      </c>
      <c r="E166" s="247">
        <v>39.700000000000003</v>
      </c>
      <c r="F166" s="248"/>
      <c r="G166" s="249">
        <f>ROUND(E166*F166,2)</f>
        <v>0</v>
      </c>
      <c r="H166" s="232"/>
      <c r="I166" s="231">
        <f>ROUND(E166*H166,2)</f>
        <v>0</v>
      </c>
      <c r="J166" s="232"/>
      <c r="K166" s="231">
        <f>ROUND(E166*J166,2)</f>
        <v>0</v>
      </c>
      <c r="L166" s="231">
        <v>21</v>
      </c>
      <c r="M166" s="231">
        <f>G166*(1+L166/100)</f>
        <v>0</v>
      </c>
      <c r="N166" s="230">
        <v>0</v>
      </c>
      <c r="O166" s="230">
        <f>ROUND(E166*N166,2)</f>
        <v>0</v>
      </c>
      <c r="P166" s="230">
        <v>0</v>
      </c>
      <c r="Q166" s="230">
        <f>ROUND(E166*P166,2)</f>
        <v>0</v>
      </c>
      <c r="R166" s="231"/>
      <c r="S166" s="231" t="s">
        <v>259</v>
      </c>
      <c r="T166" s="231" t="s">
        <v>260</v>
      </c>
      <c r="U166" s="231">
        <v>0.154</v>
      </c>
      <c r="V166" s="231">
        <f>ROUND(E166*U166,2)</f>
        <v>6.11</v>
      </c>
      <c r="W166" s="231"/>
      <c r="X166" s="231" t="s">
        <v>261</v>
      </c>
      <c r="Y166" s="231" t="s">
        <v>262</v>
      </c>
      <c r="Z166" s="210"/>
      <c r="AA166" s="210"/>
      <c r="AB166" s="210"/>
      <c r="AC166" s="210"/>
      <c r="AD166" s="210"/>
      <c r="AE166" s="210"/>
      <c r="AF166" s="210"/>
      <c r="AG166" s="210" t="s">
        <v>263</v>
      </c>
      <c r="AH166" s="210"/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2" x14ac:dyDescent="0.2">
      <c r="A167" s="227"/>
      <c r="B167" s="228"/>
      <c r="C167" s="258" t="s">
        <v>1011</v>
      </c>
      <c r="D167" s="233"/>
      <c r="E167" s="234">
        <v>39.700000000000003</v>
      </c>
      <c r="F167" s="231"/>
      <c r="G167" s="231"/>
      <c r="H167" s="231"/>
      <c r="I167" s="231"/>
      <c r="J167" s="231"/>
      <c r="K167" s="231"/>
      <c r="L167" s="231"/>
      <c r="M167" s="231"/>
      <c r="N167" s="230"/>
      <c r="O167" s="230"/>
      <c r="P167" s="230"/>
      <c r="Q167" s="230"/>
      <c r="R167" s="231"/>
      <c r="S167" s="231"/>
      <c r="T167" s="231"/>
      <c r="U167" s="231"/>
      <c r="V167" s="231"/>
      <c r="W167" s="231"/>
      <c r="X167" s="231"/>
      <c r="Y167" s="231"/>
      <c r="Z167" s="210"/>
      <c r="AA167" s="210"/>
      <c r="AB167" s="210"/>
      <c r="AC167" s="210"/>
      <c r="AD167" s="210"/>
      <c r="AE167" s="210"/>
      <c r="AF167" s="210"/>
      <c r="AG167" s="210" t="s">
        <v>265</v>
      </c>
      <c r="AH167" s="210">
        <v>0</v>
      </c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1" x14ac:dyDescent="0.2">
      <c r="A168" s="244">
        <v>60</v>
      </c>
      <c r="B168" s="245" t="s">
        <v>1012</v>
      </c>
      <c r="C168" s="257" t="s">
        <v>1013</v>
      </c>
      <c r="D168" s="246" t="s">
        <v>334</v>
      </c>
      <c r="E168" s="247">
        <v>39.700000000000003</v>
      </c>
      <c r="F168" s="248"/>
      <c r="G168" s="249">
        <f>ROUND(E168*F168,2)</f>
        <v>0</v>
      </c>
      <c r="H168" s="232"/>
      <c r="I168" s="231">
        <f>ROUND(E168*H168,2)</f>
        <v>0</v>
      </c>
      <c r="J168" s="232"/>
      <c r="K168" s="231">
        <f>ROUND(E168*J168,2)</f>
        <v>0</v>
      </c>
      <c r="L168" s="231">
        <v>21</v>
      </c>
      <c r="M168" s="231">
        <f>G168*(1+L168/100)</f>
        <v>0</v>
      </c>
      <c r="N168" s="230">
        <v>0</v>
      </c>
      <c r="O168" s="230">
        <f>ROUND(E168*N168,2)</f>
        <v>0</v>
      </c>
      <c r="P168" s="230">
        <v>0</v>
      </c>
      <c r="Q168" s="230">
        <f>ROUND(E168*P168,2)</f>
        <v>0</v>
      </c>
      <c r="R168" s="231"/>
      <c r="S168" s="231" t="s">
        <v>259</v>
      </c>
      <c r="T168" s="231" t="s">
        <v>260</v>
      </c>
      <c r="U168" s="231">
        <v>0.377</v>
      </c>
      <c r="V168" s="231">
        <f>ROUND(E168*U168,2)</f>
        <v>14.97</v>
      </c>
      <c r="W168" s="231"/>
      <c r="X168" s="231" t="s">
        <v>261</v>
      </c>
      <c r="Y168" s="231" t="s">
        <v>262</v>
      </c>
      <c r="Z168" s="210"/>
      <c r="AA168" s="210"/>
      <c r="AB168" s="210"/>
      <c r="AC168" s="210"/>
      <c r="AD168" s="210"/>
      <c r="AE168" s="210"/>
      <c r="AF168" s="210"/>
      <c r="AG168" s="210" t="s">
        <v>263</v>
      </c>
      <c r="AH168" s="210"/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2" x14ac:dyDescent="0.2">
      <c r="A169" s="227"/>
      <c r="B169" s="228"/>
      <c r="C169" s="258" t="s">
        <v>1014</v>
      </c>
      <c r="D169" s="233"/>
      <c r="E169" s="234">
        <v>18.815999999999999</v>
      </c>
      <c r="F169" s="231"/>
      <c r="G169" s="231"/>
      <c r="H169" s="231"/>
      <c r="I169" s="231"/>
      <c r="J169" s="231"/>
      <c r="K169" s="231"/>
      <c r="L169" s="231"/>
      <c r="M169" s="231"/>
      <c r="N169" s="230"/>
      <c r="O169" s="230"/>
      <c r="P169" s="230"/>
      <c r="Q169" s="230"/>
      <c r="R169" s="231"/>
      <c r="S169" s="231"/>
      <c r="T169" s="231"/>
      <c r="U169" s="231"/>
      <c r="V169" s="231"/>
      <c r="W169" s="231"/>
      <c r="X169" s="231"/>
      <c r="Y169" s="231"/>
      <c r="Z169" s="210"/>
      <c r="AA169" s="210"/>
      <c r="AB169" s="210"/>
      <c r="AC169" s="210"/>
      <c r="AD169" s="210"/>
      <c r="AE169" s="210"/>
      <c r="AF169" s="210"/>
      <c r="AG169" s="210" t="s">
        <v>265</v>
      </c>
      <c r="AH169" s="210">
        <v>0</v>
      </c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3" x14ac:dyDescent="0.2">
      <c r="A170" s="227"/>
      <c r="B170" s="228"/>
      <c r="C170" s="258" t="s">
        <v>1015</v>
      </c>
      <c r="D170" s="233"/>
      <c r="E170" s="234">
        <v>20.884</v>
      </c>
      <c r="F170" s="231"/>
      <c r="G170" s="231"/>
      <c r="H170" s="231"/>
      <c r="I170" s="231"/>
      <c r="J170" s="231"/>
      <c r="K170" s="231"/>
      <c r="L170" s="231"/>
      <c r="M170" s="231"/>
      <c r="N170" s="230"/>
      <c r="O170" s="230"/>
      <c r="P170" s="230"/>
      <c r="Q170" s="230"/>
      <c r="R170" s="231"/>
      <c r="S170" s="231"/>
      <c r="T170" s="231"/>
      <c r="U170" s="231"/>
      <c r="V170" s="231"/>
      <c r="W170" s="231"/>
      <c r="X170" s="231"/>
      <c r="Y170" s="231"/>
      <c r="Z170" s="210"/>
      <c r="AA170" s="210"/>
      <c r="AB170" s="210"/>
      <c r="AC170" s="210"/>
      <c r="AD170" s="210"/>
      <c r="AE170" s="210"/>
      <c r="AF170" s="210"/>
      <c r="AG170" s="210" t="s">
        <v>265</v>
      </c>
      <c r="AH170" s="210">
        <v>0</v>
      </c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1" x14ac:dyDescent="0.2">
      <c r="A171" s="244">
        <v>61</v>
      </c>
      <c r="B171" s="245" t="s">
        <v>1016</v>
      </c>
      <c r="C171" s="257" t="s">
        <v>1017</v>
      </c>
      <c r="D171" s="246" t="s">
        <v>334</v>
      </c>
      <c r="E171" s="247">
        <v>53.674999999999997</v>
      </c>
      <c r="F171" s="248"/>
      <c r="G171" s="249">
        <f>ROUND(E171*F171,2)</f>
        <v>0</v>
      </c>
      <c r="H171" s="232"/>
      <c r="I171" s="231">
        <f>ROUND(E171*H171,2)</f>
        <v>0</v>
      </c>
      <c r="J171" s="232"/>
      <c r="K171" s="231">
        <f>ROUND(E171*J171,2)</f>
        <v>0</v>
      </c>
      <c r="L171" s="231">
        <v>21</v>
      </c>
      <c r="M171" s="231">
        <f>G171*(1+L171/100)</f>
        <v>0</v>
      </c>
      <c r="N171" s="230">
        <v>2.4399999999999999E-3</v>
      </c>
      <c r="O171" s="230">
        <f>ROUND(E171*N171,2)</f>
        <v>0.13</v>
      </c>
      <c r="P171" s="230">
        <v>0</v>
      </c>
      <c r="Q171" s="230">
        <f>ROUND(E171*P171,2)</f>
        <v>0</v>
      </c>
      <c r="R171" s="231"/>
      <c r="S171" s="231" t="s">
        <v>259</v>
      </c>
      <c r="T171" s="231" t="s">
        <v>260</v>
      </c>
      <c r="U171" s="231">
        <v>0.45600000000000002</v>
      </c>
      <c r="V171" s="231">
        <f>ROUND(E171*U171,2)</f>
        <v>24.48</v>
      </c>
      <c r="W171" s="231"/>
      <c r="X171" s="231" t="s">
        <v>261</v>
      </c>
      <c r="Y171" s="231" t="s">
        <v>262</v>
      </c>
      <c r="Z171" s="210"/>
      <c r="AA171" s="210"/>
      <c r="AB171" s="210"/>
      <c r="AC171" s="210"/>
      <c r="AD171" s="210"/>
      <c r="AE171" s="210"/>
      <c r="AF171" s="210"/>
      <c r="AG171" s="210" t="s">
        <v>263</v>
      </c>
      <c r="AH171" s="210"/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2" x14ac:dyDescent="0.2">
      <c r="A172" s="227"/>
      <c r="B172" s="228"/>
      <c r="C172" s="258" t="s">
        <v>1018</v>
      </c>
      <c r="D172" s="233"/>
      <c r="E172" s="234">
        <v>53.674999999999997</v>
      </c>
      <c r="F172" s="231"/>
      <c r="G172" s="231"/>
      <c r="H172" s="231"/>
      <c r="I172" s="231"/>
      <c r="J172" s="231"/>
      <c r="K172" s="231"/>
      <c r="L172" s="231"/>
      <c r="M172" s="231"/>
      <c r="N172" s="230"/>
      <c r="O172" s="230"/>
      <c r="P172" s="230"/>
      <c r="Q172" s="230"/>
      <c r="R172" s="231"/>
      <c r="S172" s="231"/>
      <c r="T172" s="231"/>
      <c r="U172" s="231"/>
      <c r="V172" s="231"/>
      <c r="W172" s="231"/>
      <c r="X172" s="231"/>
      <c r="Y172" s="231"/>
      <c r="Z172" s="210"/>
      <c r="AA172" s="210"/>
      <c r="AB172" s="210"/>
      <c r="AC172" s="210"/>
      <c r="AD172" s="210"/>
      <c r="AE172" s="210"/>
      <c r="AF172" s="210"/>
      <c r="AG172" s="210" t="s">
        <v>265</v>
      </c>
      <c r="AH172" s="210">
        <v>0</v>
      </c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1" x14ac:dyDescent="0.2">
      <c r="A173" s="244">
        <v>62</v>
      </c>
      <c r="B173" s="245" t="s">
        <v>1019</v>
      </c>
      <c r="C173" s="257" t="s">
        <v>1020</v>
      </c>
      <c r="D173" s="246" t="s">
        <v>334</v>
      </c>
      <c r="E173" s="247">
        <v>53.674999999999997</v>
      </c>
      <c r="F173" s="248"/>
      <c r="G173" s="249">
        <f>ROUND(E173*F173,2)</f>
        <v>0</v>
      </c>
      <c r="H173" s="232"/>
      <c r="I173" s="231">
        <f>ROUND(E173*H173,2)</f>
        <v>0</v>
      </c>
      <c r="J173" s="232"/>
      <c r="K173" s="231">
        <f>ROUND(E173*J173,2)</f>
        <v>0</v>
      </c>
      <c r="L173" s="231">
        <v>21</v>
      </c>
      <c r="M173" s="231">
        <f>G173*(1+L173/100)</f>
        <v>0</v>
      </c>
      <c r="N173" s="230">
        <v>2.0200000000000001E-3</v>
      </c>
      <c r="O173" s="230">
        <f>ROUND(E173*N173,2)</f>
        <v>0.11</v>
      </c>
      <c r="P173" s="230">
        <v>0</v>
      </c>
      <c r="Q173" s="230">
        <f>ROUND(E173*P173,2)</f>
        <v>0</v>
      </c>
      <c r="R173" s="231"/>
      <c r="S173" s="231" t="s">
        <v>259</v>
      </c>
      <c r="T173" s="231" t="s">
        <v>260</v>
      </c>
      <c r="U173" s="231">
        <v>0.23</v>
      </c>
      <c r="V173" s="231">
        <f>ROUND(E173*U173,2)</f>
        <v>12.35</v>
      </c>
      <c r="W173" s="231"/>
      <c r="X173" s="231" t="s">
        <v>261</v>
      </c>
      <c r="Y173" s="231" t="s">
        <v>262</v>
      </c>
      <c r="Z173" s="210"/>
      <c r="AA173" s="210"/>
      <c r="AB173" s="210"/>
      <c r="AC173" s="210"/>
      <c r="AD173" s="210"/>
      <c r="AE173" s="210"/>
      <c r="AF173" s="210"/>
      <c r="AG173" s="210" t="s">
        <v>263</v>
      </c>
      <c r="AH173" s="210"/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2" x14ac:dyDescent="0.2">
      <c r="A174" s="227"/>
      <c r="B174" s="228"/>
      <c r="C174" s="258" t="s">
        <v>1018</v>
      </c>
      <c r="D174" s="233"/>
      <c r="E174" s="234">
        <v>53.674999999999997</v>
      </c>
      <c r="F174" s="231"/>
      <c r="G174" s="231"/>
      <c r="H174" s="231"/>
      <c r="I174" s="231"/>
      <c r="J174" s="231"/>
      <c r="K174" s="231"/>
      <c r="L174" s="231"/>
      <c r="M174" s="231"/>
      <c r="N174" s="230"/>
      <c r="O174" s="230"/>
      <c r="P174" s="230"/>
      <c r="Q174" s="230"/>
      <c r="R174" s="231"/>
      <c r="S174" s="231"/>
      <c r="T174" s="231"/>
      <c r="U174" s="231"/>
      <c r="V174" s="231"/>
      <c r="W174" s="231"/>
      <c r="X174" s="231"/>
      <c r="Y174" s="231"/>
      <c r="Z174" s="210"/>
      <c r="AA174" s="210"/>
      <c r="AB174" s="210"/>
      <c r="AC174" s="210"/>
      <c r="AD174" s="210"/>
      <c r="AE174" s="210"/>
      <c r="AF174" s="210"/>
      <c r="AG174" s="210" t="s">
        <v>265</v>
      </c>
      <c r="AH174" s="210">
        <v>0</v>
      </c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1" x14ac:dyDescent="0.2">
      <c r="A175" s="250">
        <v>63</v>
      </c>
      <c r="B175" s="251" t="s">
        <v>1021</v>
      </c>
      <c r="C175" s="259" t="s">
        <v>1022</v>
      </c>
      <c r="D175" s="252" t="s">
        <v>334</v>
      </c>
      <c r="E175" s="253">
        <v>53.674999999999997</v>
      </c>
      <c r="F175" s="254"/>
      <c r="G175" s="255">
        <f>ROUND(E175*F175,2)</f>
        <v>0</v>
      </c>
      <c r="H175" s="232"/>
      <c r="I175" s="231">
        <f>ROUND(E175*H175,2)</f>
        <v>0</v>
      </c>
      <c r="J175" s="232"/>
      <c r="K175" s="231">
        <f>ROUND(E175*J175,2)</f>
        <v>0</v>
      </c>
      <c r="L175" s="231">
        <v>21</v>
      </c>
      <c r="M175" s="231">
        <f>G175*(1+L175/100)</f>
        <v>0</v>
      </c>
      <c r="N175" s="230">
        <v>0</v>
      </c>
      <c r="O175" s="230">
        <f>ROUND(E175*N175,2)</f>
        <v>0</v>
      </c>
      <c r="P175" s="230">
        <v>0</v>
      </c>
      <c r="Q175" s="230">
        <f>ROUND(E175*P175,2)</f>
        <v>0</v>
      </c>
      <c r="R175" s="231"/>
      <c r="S175" s="231" t="s">
        <v>259</v>
      </c>
      <c r="T175" s="231" t="s">
        <v>260</v>
      </c>
      <c r="U175" s="231">
        <v>0.15</v>
      </c>
      <c r="V175" s="231">
        <f>ROUND(E175*U175,2)</f>
        <v>8.0500000000000007</v>
      </c>
      <c r="W175" s="231"/>
      <c r="X175" s="231" t="s">
        <v>261</v>
      </c>
      <c r="Y175" s="231" t="s">
        <v>262</v>
      </c>
      <c r="Z175" s="210"/>
      <c r="AA175" s="210"/>
      <c r="AB175" s="210"/>
      <c r="AC175" s="210"/>
      <c r="AD175" s="210"/>
      <c r="AE175" s="210"/>
      <c r="AF175" s="210"/>
      <c r="AG175" s="210" t="s">
        <v>263</v>
      </c>
      <c r="AH175" s="210"/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1" x14ac:dyDescent="0.2">
      <c r="A176" s="244">
        <v>64</v>
      </c>
      <c r="B176" s="245" t="s">
        <v>1023</v>
      </c>
      <c r="C176" s="257" t="s">
        <v>1024</v>
      </c>
      <c r="D176" s="246" t="s">
        <v>345</v>
      </c>
      <c r="E176" s="247">
        <v>23.855560000000001</v>
      </c>
      <c r="F176" s="248"/>
      <c r="G176" s="249">
        <f>ROUND(E176*F176,2)</f>
        <v>0</v>
      </c>
      <c r="H176" s="232"/>
      <c r="I176" s="231">
        <f>ROUND(E176*H176,2)</f>
        <v>0</v>
      </c>
      <c r="J176" s="232"/>
      <c r="K176" s="231">
        <f>ROUND(E176*J176,2)</f>
        <v>0</v>
      </c>
      <c r="L176" s="231">
        <v>21</v>
      </c>
      <c r="M176" s="231">
        <f>G176*(1+L176/100)</f>
        <v>0</v>
      </c>
      <c r="N176" s="230">
        <v>3.4000000000000002E-4</v>
      </c>
      <c r="O176" s="230">
        <f>ROUND(E176*N176,2)</f>
        <v>0.01</v>
      </c>
      <c r="P176" s="230">
        <v>0</v>
      </c>
      <c r="Q176" s="230">
        <f>ROUND(E176*P176,2)</f>
        <v>0</v>
      </c>
      <c r="R176" s="231" t="s">
        <v>546</v>
      </c>
      <c r="S176" s="231" t="s">
        <v>259</v>
      </c>
      <c r="T176" s="231" t="s">
        <v>260</v>
      </c>
      <c r="U176" s="231">
        <v>0</v>
      </c>
      <c r="V176" s="231">
        <f>ROUND(E176*U176,2)</f>
        <v>0</v>
      </c>
      <c r="W176" s="231"/>
      <c r="X176" s="231" t="s">
        <v>547</v>
      </c>
      <c r="Y176" s="231" t="s">
        <v>262</v>
      </c>
      <c r="Z176" s="210"/>
      <c r="AA176" s="210"/>
      <c r="AB176" s="210"/>
      <c r="AC176" s="210"/>
      <c r="AD176" s="210"/>
      <c r="AE176" s="210"/>
      <c r="AF176" s="210"/>
      <c r="AG176" s="210" t="s">
        <v>548</v>
      </c>
      <c r="AH176" s="210"/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outlineLevel="2" x14ac:dyDescent="0.2">
      <c r="A177" s="227"/>
      <c r="B177" s="228"/>
      <c r="C177" s="258" t="s">
        <v>1025</v>
      </c>
      <c r="D177" s="233"/>
      <c r="E177" s="234">
        <v>23.855560000000001</v>
      </c>
      <c r="F177" s="231"/>
      <c r="G177" s="231"/>
      <c r="H177" s="231"/>
      <c r="I177" s="231"/>
      <c r="J177" s="231"/>
      <c r="K177" s="231"/>
      <c r="L177" s="231"/>
      <c r="M177" s="231"/>
      <c r="N177" s="230"/>
      <c r="O177" s="230"/>
      <c r="P177" s="230"/>
      <c r="Q177" s="230"/>
      <c r="R177" s="231"/>
      <c r="S177" s="231"/>
      <c r="T177" s="231"/>
      <c r="U177" s="231"/>
      <c r="V177" s="231"/>
      <c r="W177" s="231"/>
      <c r="X177" s="231"/>
      <c r="Y177" s="231"/>
      <c r="Z177" s="210"/>
      <c r="AA177" s="210"/>
      <c r="AB177" s="210"/>
      <c r="AC177" s="210"/>
      <c r="AD177" s="210"/>
      <c r="AE177" s="210"/>
      <c r="AF177" s="210"/>
      <c r="AG177" s="210" t="s">
        <v>265</v>
      </c>
      <c r="AH177" s="210">
        <v>0</v>
      </c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1" x14ac:dyDescent="0.2">
      <c r="A178" s="250">
        <v>65</v>
      </c>
      <c r="B178" s="251" t="s">
        <v>829</v>
      </c>
      <c r="C178" s="259" t="s">
        <v>830</v>
      </c>
      <c r="D178" s="252" t="s">
        <v>311</v>
      </c>
      <c r="E178" s="253">
        <v>1.0112000000000001</v>
      </c>
      <c r="F178" s="254"/>
      <c r="G178" s="255">
        <f>ROUND(E178*F178,2)</f>
        <v>0</v>
      </c>
      <c r="H178" s="232"/>
      <c r="I178" s="231">
        <f>ROUND(E178*H178,2)</f>
        <v>0</v>
      </c>
      <c r="J178" s="232"/>
      <c r="K178" s="231">
        <f>ROUND(E178*J178,2)</f>
        <v>0</v>
      </c>
      <c r="L178" s="231">
        <v>21</v>
      </c>
      <c r="M178" s="231">
        <f>G178*(1+L178/100)</f>
        <v>0</v>
      </c>
      <c r="N178" s="230">
        <v>0</v>
      </c>
      <c r="O178" s="230">
        <f>ROUND(E178*N178,2)</f>
        <v>0</v>
      </c>
      <c r="P178" s="230">
        <v>0</v>
      </c>
      <c r="Q178" s="230">
        <f>ROUND(E178*P178,2)</f>
        <v>0</v>
      </c>
      <c r="R178" s="231"/>
      <c r="S178" s="231" t="s">
        <v>259</v>
      </c>
      <c r="T178" s="231" t="s">
        <v>260</v>
      </c>
      <c r="U178" s="231">
        <v>1.2649999999999999</v>
      </c>
      <c r="V178" s="231">
        <f>ROUND(E178*U178,2)</f>
        <v>1.28</v>
      </c>
      <c r="W178" s="231"/>
      <c r="X178" s="231" t="s">
        <v>686</v>
      </c>
      <c r="Y178" s="231" t="s">
        <v>262</v>
      </c>
      <c r="Z178" s="210"/>
      <c r="AA178" s="210"/>
      <c r="AB178" s="210"/>
      <c r="AC178" s="210"/>
      <c r="AD178" s="210"/>
      <c r="AE178" s="210"/>
      <c r="AF178" s="210"/>
      <c r="AG178" s="210" t="s">
        <v>687</v>
      </c>
      <c r="AH178" s="210"/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x14ac:dyDescent="0.2">
      <c r="A179" s="237" t="s">
        <v>254</v>
      </c>
      <c r="B179" s="238" t="s">
        <v>211</v>
      </c>
      <c r="C179" s="256" t="s">
        <v>212</v>
      </c>
      <c r="D179" s="239"/>
      <c r="E179" s="240"/>
      <c r="F179" s="241"/>
      <c r="G179" s="242">
        <f>SUMIF(AG180:AG186,"&lt;&gt;NOR",G180:G186)</f>
        <v>0</v>
      </c>
      <c r="H179" s="236"/>
      <c r="I179" s="236">
        <f>SUM(I180:I186)</f>
        <v>0</v>
      </c>
      <c r="J179" s="236"/>
      <c r="K179" s="236">
        <f>SUM(K180:K186)</f>
        <v>0</v>
      </c>
      <c r="L179" s="236"/>
      <c r="M179" s="236">
        <f>SUM(M180:M186)</f>
        <v>0</v>
      </c>
      <c r="N179" s="235"/>
      <c r="O179" s="235">
        <f>SUM(O180:O186)</f>
        <v>0.18</v>
      </c>
      <c r="P179" s="235"/>
      <c r="Q179" s="235">
        <f>SUM(Q180:Q186)</f>
        <v>0</v>
      </c>
      <c r="R179" s="236"/>
      <c r="S179" s="236"/>
      <c r="T179" s="236"/>
      <c r="U179" s="236"/>
      <c r="V179" s="236">
        <f>SUM(V180:V186)</f>
        <v>14.649999999999999</v>
      </c>
      <c r="W179" s="236"/>
      <c r="X179" s="236"/>
      <c r="Y179" s="236"/>
      <c r="AG179" t="s">
        <v>255</v>
      </c>
    </row>
    <row r="180" spans="1:60" ht="22.5" outlineLevel="1" x14ac:dyDescent="0.2">
      <c r="A180" s="244">
        <v>66</v>
      </c>
      <c r="B180" s="245" t="s">
        <v>834</v>
      </c>
      <c r="C180" s="257" t="s">
        <v>835</v>
      </c>
      <c r="D180" s="246" t="s">
        <v>303</v>
      </c>
      <c r="E180" s="247">
        <v>17.00375</v>
      </c>
      <c r="F180" s="248"/>
      <c r="G180" s="249">
        <f>ROUND(E180*F180,2)</f>
        <v>0</v>
      </c>
      <c r="H180" s="232"/>
      <c r="I180" s="231">
        <f>ROUND(E180*H180,2)</f>
        <v>0</v>
      </c>
      <c r="J180" s="232"/>
      <c r="K180" s="231">
        <f>ROUND(E180*J180,2)</f>
        <v>0</v>
      </c>
      <c r="L180" s="231">
        <v>21</v>
      </c>
      <c r="M180" s="231">
        <f>G180*(1+L180/100)</f>
        <v>0</v>
      </c>
      <c r="N180" s="230">
        <v>0</v>
      </c>
      <c r="O180" s="230">
        <f>ROUND(E180*N180,2)</f>
        <v>0</v>
      </c>
      <c r="P180" s="230">
        <v>0</v>
      </c>
      <c r="Q180" s="230">
        <f>ROUND(E180*P180,2)</f>
        <v>0</v>
      </c>
      <c r="R180" s="231"/>
      <c r="S180" s="231" t="s">
        <v>259</v>
      </c>
      <c r="T180" s="231" t="s">
        <v>260</v>
      </c>
      <c r="U180" s="231">
        <v>4.5999999999999999E-2</v>
      </c>
      <c r="V180" s="231">
        <f>ROUND(E180*U180,2)</f>
        <v>0.78</v>
      </c>
      <c r="W180" s="231"/>
      <c r="X180" s="231" t="s">
        <v>261</v>
      </c>
      <c r="Y180" s="231" t="s">
        <v>262</v>
      </c>
      <c r="Z180" s="210"/>
      <c r="AA180" s="210"/>
      <c r="AB180" s="210"/>
      <c r="AC180" s="210"/>
      <c r="AD180" s="210"/>
      <c r="AE180" s="210"/>
      <c r="AF180" s="210"/>
      <c r="AG180" s="210" t="s">
        <v>263</v>
      </c>
      <c r="AH180" s="210"/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outlineLevel="2" x14ac:dyDescent="0.2">
      <c r="A181" s="227"/>
      <c r="B181" s="228"/>
      <c r="C181" s="258" t="s">
        <v>726</v>
      </c>
      <c r="D181" s="233"/>
      <c r="E181" s="234">
        <v>17.00375</v>
      </c>
      <c r="F181" s="231"/>
      <c r="G181" s="231"/>
      <c r="H181" s="231"/>
      <c r="I181" s="231"/>
      <c r="J181" s="231"/>
      <c r="K181" s="231"/>
      <c r="L181" s="231"/>
      <c r="M181" s="231"/>
      <c r="N181" s="230"/>
      <c r="O181" s="230"/>
      <c r="P181" s="230"/>
      <c r="Q181" s="230"/>
      <c r="R181" s="231"/>
      <c r="S181" s="231"/>
      <c r="T181" s="231"/>
      <c r="U181" s="231"/>
      <c r="V181" s="231"/>
      <c r="W181" s="231"/>
      <c r="X181" s="231"/>
      <c r="Y181" s="231"/>
      <c r="Z181" s="210"/>
      <c r="AA181" s="210"/>
      <c r="AB181" s="210"/>
      <c r="AC181" s="210"/>
      <c r="AD181" s="210"/>
      <c r="AE181" s="210"/>
      <c r="AF181" s="210"/>
      <c r="AG181" s="210" t="s">
        <v>265</v>
      </c>
      <c r="AH181" s="210">
        <v>0</v>
      </c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outlineLevel="1" x14ac:dyDescent="0.2">
      <c r="A182" s="244">
        <v>67</v>
      </c>
      <c r="B182" s="245" t="s">
        <v>838</v>
      </c>
      <c r="C182" s="257" t="s">
        <v>1026</v>
      </c>
      <c r="D182" s="246" t="s">
        <v>303</v>
      </c>
      <c r="E182" s="247">
        <v>17.00375</v>
      </c>
      <c r="F182" s="248"/>
      <c r="G182" s="249">
        <f>ROUND(E182*F182,2)</f>
        <v>0</v>
      </c>
      <c r="H182" s="232"/>
      <c r="I182" s="231">
        <f>ROUND(E182*H182,2)</f>
        <v>0</v>
      </c>
      <c r="J182" s="232"/>
      <c r="K182" s="231">
        <f>ROUND(E182*J182,2)</f>
        <v>0</v>
      </c>
      <c r="L182" s="231">
        <v>21</v>
      </c>
      <c r="M182" s="231">
        <f>G182*(1+L182/100)</f>
        <v>0</v>
      </c>
      <c r="N182" s="230">
        <v>5.9300000000000004E-3</v>
      </c>
      <c r="O182" s="230">
        <f>ROUND(E182*N182,2)</f>
        <v>0.1</v>
      </c>
      <c r="P182" s="230">
        <v>0</v>
      </c>
      <c r="Q182" s="230">
        <f>ROUND(E182*P182,2)</f>
        <v>0</v>
      </c>
      <c r="R182" s="231"/>
      <c r="S182" s="231" t="s">
        <v>259</v>
      </c>
      <c r="T182" s="231" t="s">
        <v>260</v>
      </c>
      <c r="U182" s="231">
        <v>0.4</v>
      </c>
      <c r="V182" s="231">
        <f>ROUND(E182*U182,2)</f>
        <v>6.8</v>
      </c>
      <c r="W182" s="231"/>
      <c r="X182" s="231" t="s">
        <v>261</v>
      </c>
      <c r="Y182" s="231" t="s">
        <v>262</v>
      </c>
      <c r="Z182" s="210"/>
      <c r="AA182" s="210"/>
      <c r="AB182" s="210"/>
      <c r="AC182" s="210"/>
      <c r="AD182" s="210"/>
      <c r="AE182" s="210"/>
      <c r="AF182" s="210"/>
      <c r="AG182" s="210" t="s">
        <v>263</v>
      </c>
      <c r="AH182" s="210"/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2" x14ac:dyDescent="0.2">
      <c r="A183" s="227"/>
      <c r="B183" s="228"/>
      <c r="C183" s="258" t="s">
        <v>726</v>
      </c>
      <c r="D183" s="233"/>
      <c r="E183" s="234">
        <v>17.00375</v>
      </c>
      <c r="F183" s="231"/>
      <c r="G183" s="231"/>
      <c r="H183" s="231"/>
      <c r="I183" s="231"/>
      <c r="J183" s="231"/>
      <c r="K183" s="231"/>
      <c r="L183" s="231"/>
      <c r="M183" s="231"/>
      <c r="N183" s="230"/>
      <c r="O183" s="230"/>
      <c r="P183" s="230"/>
      <c r="Q183" s="230"/>
      <c r="R183" s="231"/>
      <c r="S183" s="231"/>
      <c r="T183" s="231"/>
      <c r="U183" s="231"/>
      <c r="V183" s="231"/>
      <c r="W183" s="231"/>
      <c r="X183" s="231"/>
      <c r="Y183" s="231"/>
      <c r="Z183" s="210"/>
      <c r="AA183" s="210"/>
      <c r="AB183" s="210"/>
      <c r="AC183" s="210"/>
      <c r="AD183" s="210"/>
      <c r="AE183" s="210"/>
      <c r="AF183" s="210"/>
      <c r="AG183" s="210" t="s">
        <v>265</v>
      </c>
      <c r="AH183" s="210">
        <v>0</v>
      </c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outlineLevel="1" x14ac:dyDescent="0.2">
      <c r="A184" s="244">
        <v>68</v>
      </c>
      <c r="B184" s="245" t="s">
        <v>1027</v>
      </c>
      <c r="C184" s="257" t="s">
        <v>1028</v>
      </c>
      <c r="D184" s="246" t="s">
        <v>303</v>
      </c>
      <c r="E184" s="247">
        <v>17.00375</v>
      </c>
      <c r="F184" s="248"/>
      <c r="G184" s="249">
        <f>ROUND(E184*F184,2)</f>
        <v>0</v>
      </c>
      <c r="H184" s="232"/>
      <c r="I184" s="231">
        <f>ROUND(E184*H184,2)</f>
        <v>0</v>
      </c>
      <c r="J184" s="232"/>
      <c r="K184" s="231">
        <f>ROUND(E184*J184,2)</f>
        <v>0</v>
      </c>
      <c r="L184" s="231">
        <v>21</v>
      </c>
      <c r="M184" s="231">
        <f>G184*(1+L184/100)</f>
        <v>0</v>
      </c>
      <c r="N184" s="230">
        <v>4.6100000000000004E-3</v>
      </c>
      <c r="O184" s="230">
        <f>ROUND(E184*N184,2)</f>
        <v>0.08</v>
      </c>
      <c r="P184" s="230">
        <v>0</v>
      </c>
      <c r="Q184" s="230">
        <f>ROUND(E184*P184,2)</f>
        <v>0</v>
      </c>
      <c r="R184" s="231"/>
      <c r="S184" s="231" t="s">
        <v>259</v>
      </c>
      <c r="T184" s="231" t="s">
        <v>260</v>
      </c>
      <c r="U184" s="231">
        <v>0.4</v>
      </c>
      <c r="V184" s="231">
        <f>ROUND(E184*U184,2)</f>
        <v>6.8</v>
      </c>
      <c r="W184" s="231"/>
      <c r="X184" s="231" t="s">
        <v>261</v>
      </c>
      <c r="Y184" s="231" t="s">
        <v>262</v>
      </c>
      <c r="Z184" s="210"/>
      <c r="AA184" s="210"/>
      <c r="AB184" s="210"/>
      <c r="AC184" s="210"/>
      <c r="AD184" s="210"/>
      <c r="AE184" s="210"/>
      <c r="AF184" s="210"/>
      <c r="AG184" s="210" t="s">
        <v>263</v>
      </c>
      <c r="AH184" s="210"/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2" x14ac:dyDescent="0.2">
      <c r="A185" s="227"/>
      <c r="B185" s="228"/>
      <c r="C185" s="258" t="s">
        <v>726</v>
      </c>
      <c r="D185" s="233"/>
      <c r="E185" s="234">
        <v>17.00375</v>
      </c>
      <c r="F185" s="231"/>
      <c r="G185" s="231"/>
      <c r="H185" s="231"/>
      <c r="I185" s="231"/>
      <c r="J185" s="231"/>
      <c r="K185" s="231"/>
      <c r="L185" s="231"/>
      <c r="M185" s="231"/>
      <c r="N185" s="230"/>
      <c r="O185" s="230"/>
      <c r="P185" s="230"/>
      <c r="Q185" s="230"/>
      <c r="R185" s="231"/>
      <c r="S185" s="231"/>
      <c r="T185" s="231"/>
      <c r="U185" s="231"/>
      <c r="V185" s="231"/>
      <c r="W185" s="231"/>
      <c r="X185" s="231"/>
      <c r="Y185" s="231"/>
      <c r="Z185" s="210"/>
      <c r="AA185" s="210"/>
      <c r="AB185" s="210"/>
      <c r="AC185" s="210"/>
      <c r="AD185" s="210"/>
      <c r="AE185" s="210"/>
      <c r="AF185" s="210"/>
      <c r="AG185" s="210" t="s">
        <v>265</v>
      </c>
      <c r="AH185" s="210">
        <v>0</v>
      </c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outlineLevel="1" x14ac:dyDescent="0.2">
      <c r="A186" s="250">
        <v>69</v>
      </c>
      <c r="B186" s="251" t="s">
        <v>1029</v>
      </c>
      <c r="C186" s="259" t="s">
        <v>1030</v>
      </c>
      <c r="D186" s="252" t="s">
        <v>311</v>
      </c>
      <c r="E186" s="253">
        <v>0.17921999999999999</v>
      </c>
      <c r="F186" s="254"/>
      <c r="G186" s="255">
        <f>ROUND(E186*F186,2)</f>
        <v>0</v>
      </c>
      <c r="H186" s="232"/>
      <c r="I186" s="231">
        <f>ROUND(E186*H186,2)</f>
        <v>0</v>
      </c>
      <c r="J186" s="232"/>
      <c r="K186" s="231">
        <f>ROUND(E186*J186,2)</f>
        <v>0</v>
      </c>
      <c r="L186" s="231">
        <v>21</v>
      </c>
      <c r="M186" s="231">
        <f>G186*(1+L186/100)</f>
        <v>0</v>
      </c>
      <c r="N186" s="230">
        <v>0</v>
      </c>
      <c r="O186" s="230">
        <f>ROUND(E186*N186,2)</f>
        <v>0</v>
      </c>
      <c r="P186" s="230">
        <v>0</v>
      </c>
      <c r="Q186" s="230">
        <f>ROUND(E186*P186,2)</f>
        <v>0</v>
      </c>
      <c r="R186" s="231"/>
      <c r="S186" s="231" t="s">
        <v>259</v>
      </c>
      <c r="T186" s="231" t="s">
        <v>260</v>
      </c>
      <c r="U186" s="231">
        <v>1.4990000000000001</v>
      </c>
      <c r="V186" s="231">
        <f>ROUND(E186*U186,2)</f>
        <v>0.27</v>
      </c>
      <c r="W186" s="231"/>
      <c r="X186" s="231" t="s">
        <v>686</v>
      </c>
      <c r="Y186" s="231" t="s">
        <v>262</v>
      </c>
      <c r="Z186" s="210"/>
      <c r="AA186" s="210"/>
      <c r="AB186" s="210"/>
      <c r="AC186" s="210"/>
      <c r="AD186" s="210"/>
      <c r="AE186" s="210"/>
      <c r="AF186" s="210"/>
      <c r="AG186" s="210" t="s">
        <v>687</v>
      </c>
      <c r="AH186" s="210"/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x14ac:dyDescent="0.2">
      <c r="A187" s="237" t="s">
        <v>254</v>
      </c>
      <c r="B187" s="238" t="s">
        <v>215</v>
      </c>
      <c r="C187" s="256" t="s">
        <v>216</v>
      </c>
      <c r="D187" s="239"/>
      <c r="E187" s="240"/>
      <c r="F187" s="241"/>
      <c r="G187" s="242">
        <f>SUMIF(AG188:AG216,"&lt;&gt;NOR",G188:G216)</f>
        <v>0</v>
      </c>
      <c r="H187" s="236"/>
      <c r="I187" s="236">
        <f>SUM(I188:I216)</f>
        <v>0</v>
      </c>
      <c r="J187" s="236"/>
      <c r="K187" s="236">
        <f>SUM(K188:K216)</f>
        <v>0</v>
      </c>
      <c r="L187" s="236"/>
      <c r="M187" s="236">
        <f>SUM(M188:M216)</f>
        <v>0</v>
      </c>
      <c r="N187" s="235"/>
      <c r="O187" s="235">
        <f>SUM(O188:O216)</f>
        <v>0.09</v>
      </c>
      <c r="P187" s="235"/>
      <c r="Q187" s="235">
        <f>SUM(Q188:Q216)</f>
        <v>0</v>
      </c>
      <c r="R187" s="236"/>
      <c r="S187" s="236"/>
      <c r="T187" s="236"/>
      <c r="U187" s="236"/>
      <c r="V187" s="236">
        <f>SUM(V188:V216)</f>
        <v>20.880000000000003</v>
      </c>
      <c r="W187" s="236"/>
      <c r="X187" s="236"/>
      <c r="Y187" s="236"/>
      <c r="AG187" t="s">
        <v>255</v>
      </c>
    </row>
    <row r="188" spans="1:60" ht="22.5" outlineLevel="1" x14ac:dyDescent="0.2">
      <c r="A188" s="250">
        <v>70</v>
      </c>
      <c r="B188" s="251" t="s">
        <v>876</v>
      </c>
      <c r="C188" s="259" t="s">
        <v>877</v>
      </c>
      <c r="D188" s="252" t="s">
        <v>303</v>
      </c>
      <c r="E188" s="253">
        <v>50</v>
      </c>
      <c r="F188" s="254"/>
      <c r="G188" s="255">
        <f>ROUND(E188*F188,2)</f>
        <v>0</v>
      </c>
      <c r="H188" s="232"/>
      <c r="I188" s="231">
        <f>ROUND(E188*H188,2)</f>
        <v>0</v>
      </c>
      <c r="J188" s="232"/>
      <c r="K188" s="231">
        <f>ROUND(E188*J188,2)</f>
        <v>0</v>
      </c>
      <c r="L188" s="231">
        <v>21</v>
      </c>
      <c r="M188" s="231">
        <f>G188*(1+L188/100)</f>
        <v>0</v>
      </c>
      <c r="N188" s="230">
        <v>3.5E-4</v>
      </c>
      <c r="O188" s="230">
        <f>ROUND(E188*N188,2)</f>
        <v>0.02</v>
      </c>
      <c r="P188" s="230">
        <v>0</v>
      </c>
      <c r="Q188" s="230">
        <f>ROUND(E188*P188,2)</f>
        <v>0</v>
      </c>
      <c r="R188" s="231"/>
      <c r="S188" s="231" t="s">
        <v>259</v>
      </c>
      <c r="T188" s="231" t="s">
        <v>260</v>
      </c>
      <c r="U188" s="231">
        <v>1.35E-2</v>
      </c>
      <c r="V188" s="231">
        <f>ROUND(E188*U188,2)</f>
        <v>0.68</v>
      </c>
      <c r="W188" s="231"/>
      <c r="X188" s="231" t="s">
        <v>261</v>
      </c>
      <c r="Y188" s="231" t="s">
        <v>262</v>
      </c>
      <c r="Z188" s="210"/>
      <c r="AA188" s="210"/>
      <c r="AB188" s="210"/>
      <c r="AC188" s="210"/>
      <c r="AD188" s="210"/>
      <c r="AE188" s="210"/>
      <c r="AF188" s="210"/>
      <c r="AG188" s="210" t="s">
        <v>263</v>
      </c>
      <c r="AH188" s="210"/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outlineLevel="1" x14ac:dyDescent="0.2">
      <c r="A189" s="244">
        <v>71</v>
      </c>
      <c r="B189" s="245" t="s">
        <v>878</v>
      </c>
      <c r="C189" s="257" t="s">
        <v>879</v>
      </c>
      <c r="D189" s="246" t="s">
        <v>303</v>
      </c>
      <c r="E189" s="247">
        <v>97.201499999999996</v>
      </c>
      <c r="F189" s="248"/>
      <c r="G189" s="249">
        <f>ROUND(E189*F189,2)</f>
        <v>0</v>
      </c>
      <c r="H189" s="232"/>
      <c r="I189" s="231">
        <f>ROUND(E189*H189,2)</f>
        <v>0</v>
      </c>
      <c r="J189" s="232"/>
      <c r="K189" s="231">
        <f>ROUND(E189*J189,2)</f>
        <v>0</v>
      </c>
      <c r="L189" s="231">
        <v>21</v>
      </c>
      <c r="M189" s="231">
        <f>G189*(1+L189/100)</f>
        <v>0</v>
      </c>
      <c r="N189" s="230">
        <v>0</v>
      </c>
      <c r="O189" s="230">
        <f>ROUND(E189*N189,2)</f>
        <v>0</v>
      </c>
      <c r="P189" s="230">
        <v>0</v>
      </c>
      <c r="Q189" s="230">
        <f>ROUND(E189*P189,2)</f>
        <v>0</v>
      </c>
      <c r="R189" s="231"/>
      <c r="S189" s="231" t="s">
        <v>259</v>
      </c>
      <c r="T189" s="231" t="s">
        <v>260</v>
      </c>
      <c r="U189" s="231">
        <v>7.0000000000000001E-3</v>
      </c>
      <c r="V189" s="231">
        <f>ROUND(E189*U189,2)</f>
        <v>0.68</v>
      </c>
      <c r="W189" s="231"/>
      <c r="X189" s="231" t="s">
        <v>261</v>
      </c>
      <c r="Y189" s="231" t="s">
        <v>262</v>
      </c>
      <c r="Z189" s="210"/>
      <c r="AA189" s="210"/>
      <c r="AB189" s="210"/>
      <c r="AC189" s="210"/>
      <c r="AD189" s="210"/>
      <c r="AE189" s="210"/>
      <c r="AF189" s="210"/>
      <c r="AG189" s="210" t="s">
        <v>263</v>
      </c>
      <c r="AH189" s="210"/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outlineLevel="2" x14ac:dyDescent="0.2">
      <c r="A190" s="227"/>
      <c r="B190" s="228"/>
      <c r="C190" s="258" t="s">
        <v>645</v>
      </c>
      <c r="D190" s="233"/>
      <c r="E190" s="234"/>
      <c r="F190" s="231"/>
      <c r="G190" s="231"/>
      <c r="H190" s="231"/>
      <c r="I190" s="231"/>
      <c r="J190" s="231"/>
      <c r="K190" s="231"/>
      <c r="L190" s="231"/>
      <c r="M190" s="231"/>
      <c r="N190" s="230"/>
      <c r="O190" s="230"/>
      <c r="P190" s="230"/>
      <c r="Q190" s="230"/>
      <c r="R190" s="231"/>
      <c r="S190" s="231"/>
      <c r="T190" s="231"/>
      <c r="U190" s="231"/>
      <c r="V190" s="231"/>
      <c r="W190" s="231"/>
      <c r="X190" s="231"/>
      <c r="Y190" s="231"/>
      <c r="Z190" s="210"/>
      <c r="AA190" s="210"/>
      <c r="AB190" s="210"/>
      <c r="AC190" s="210"/>
      <c r="AD190" s="210"/>
      <c r="AE190" s="210"/>
      <c r="AF190" s="210"/>
      <c r="AG190" s="210" t="s">
        <v>265</v>
      </c>
      <c r="AH190" s="210">
        <v>0</v>
      </c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outlineLevel="3" x14ac:dyDescent="0.2">
      <c r="A191" s="227"/>
      <c r="B191" s="228"/>
      <c r="C191" s="258" t="s">
        <v>951</v>
      </c>
      <c r="D191" s="233"/>
      <c r="E191" s="234">
        <v>25.344000000000001</v>
      </c>
      <c r="F191" s="231"/>
      <c r="G191" s="231"/>
      <c r="H191" s="231"/>
      <c r="I191" s="231"/>
      <c r="J191" s="231"/>
      <c r="K191" s="231"/>
      <c r="L191" s="231"/>
      <c r="M191" s="231"/>
      <c r="N191" s="230"/>
      <c r="O191" s="230"/>
      <c r="P191" s="230"/>
      <c r="Q191" s="230"/>
      <c r="R191" s="231"/>
      <c r="S191" s="231"/>
      <c r="T191" s="231"/>
      <c r="U191" s="231"/>
      <c r="V191" s="231"/>
      <c r="W191" s="231"/>
      <c r="X191" s="231"/>
      <c r="Y191" s="231"/>
      <c r="Z191" s="210"/>
      <c r="AA191" s="210"/>
      <c r="AB191" s="210"/>
      <c r="AC191" s="210"/>
      <c r="AD191" s="210"/>
      <c r="AE191" s="210"/>
      <c r="AF191" s="210"/>
      <c r="AG191" s="210" t="s">
        <v>265</v>
      </c>
      <c r="AH191" s="210">
        <v>0</v>
      </c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outlineLevel="3" x14ac:dyDescent="0.2">
      <c r="A192" s="227"/>
      <c r="B192" s="228"/>
      <c r="C192" s="258" t="s">
        <v>646</v>
      </c>
      <c r="D192" s="233"/>
      <c r="E192" s="234">
        <v>41.377499999999998</v>
      </c>
      <c r="F192" s="231"/>
      <c r="G192" s="231"/>
      <c r="H192" s="231"/>
      <c r="I192" s="231"/>
      <c r="J192" s="231"/>
      <c r="K192" s="231"/>
      <c r="L192" s="231"/>
      <c r="M192" s="231"/>
      <c r="N192" s="230"/>
      <c r="O192" s="230"/>
      <c r="P192" s="230"/>
      <c r="Q192" s="230"/>
      <c r="R192" s="231"/>
      <c r="S192" s="231"/>
      <c r="T192" s="231"/>
      <c r="U192" s="231"/>
      <c r="V192" s="231"/>
      <c r="W192" s="231"/>
      <c r="X192" s="231"/>
      <c r="Y192" s="231"/>
      <c r="Z192" s="210"/>
      <c r="AA192" s="210"/>
      <c r="AB192" s="210"/>
      <c r="AC192" s="210"/>
      <c r="AD192" s="210"/>
      <c r="AE192" s="210"/>
      <c r="AF192" s="210"/>
      <c r="AG192" s="210" t="s">
        <v>265</v>
      </c>
      <c r="AH192" s="210">
        <v>0</v>
      </c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outlineLevel="3" x14ac:dyDescent="0.2">
      <c r="A193" s="227"/>
      <c r="B193" s="228"/>
      <c r="C193" s="258" t="s">
        <v>952</v>
      </c>
      <c r="D193" s="233"/>
      <c r="E193" s="234">
        <v>2.2999999999999998</v>
      </c>
      <c r="F193" s="231"/>
      <c r="G193" s="231"/>
      <c r="H193" s="231"/>
      <c r="I193" s="231"/>
      <c r="J193" s="231"/>
      <c r="K193" s="231"/>
      <c r="L193" s="231"/>
      <c r="M193" s="231"/>
      <c r="N193" s="230"/>
      <c r="O193" s="230"/>
      <c r="P193" s="230"/>
      <c r="Q193" s="230"/>
      <c r="R193" s="231"/>
      <c r="S193" s="231"/>
      <c r="T193" s="231"/>
      <c r="U193" s="231"/>
      <c r="V193" s="231"/>
      <c r="W193" s="231"/>
      <c r="X193" s="231"/>
      <c r="Y193" s="231"/>
      <c r="Z193" s="210"/>
      <c r="AA193" s="210"/>
      <c r="AB193" s="210"/>
      <c r="AC193" s="210"/>
      <c r="AD193" s="210"/>
      <c r="AE193" s="210"/>
      <c r="AF193" s="210"/>
      <c r="AG193" s="210" t="s">
        <v>265</v>
      </c>
      <c r="AH193" s="210">
        <v>0</v>
      </c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outlineLevel="3" x14ac:dyDescent="0.2">
      <c r="A194" s="227"/>
      <c r="B194" s="228"/>
      <c r="C194" s="258" t="s">
        <v>647</v>
      </c>
      <c r="D194" s="233"/>
      <c r="E194" s="234">
        <v>2.72</v>
      </c>
      <c r="F194" s="231"/>
      <c r="G194" s="231"/>
      <c r="H194" s="231"/>
      <c r="I194" s="231"/>
      <c r="J194" s="231"/>
      <c r="K194" s="231"/>
      <c r="L194" s="231"/>
      <c r="M194" s="231"/>
      <c r="N194" s="230"/>
      <c r="O194" s="230"/>
      <c r="P194" s="230"/>
      <c r="Q194" s="230"/>
      <c r="R194" s="231"/>
      <c r="S194" s="231"/>
      <c r="T194" s="231"/>
      <c r="U194" s="231"/>
      <c r="V194" s="231"/>
      <c r="W194" s="231"/>
      <c r="X194" s="231"/>
      <c r="Y194" s="231"/>
      <c r="Z194" s="210"/>
      <c r="AA194" s="210"/>
      <c r="AB194" s="210"/>
      <c r="AC194" s="210"/>
      <c r="AD194" s="210"/>
      <c r="AE194" s="210"/>
      <c r="AF194" s="210"/>
      <c r="AG194" s="210" t="s">
        <v>265</v>
      </c>
      <c r="AH194" s="210">
        <v>0</v>
      </c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outlineLevel="3" x14ac:dyDescent="0.2">
      <c r="A195" s="227"/>
      <c r="B195" s="228"/>
      <c r="C195" s="258" t="s">
        <v>1031</v>
      </c>
      <c r="D195" s="233"/>
      <c r="E195" s="234">
        <v>25.46</v>
      </c>
      <c r="F195" s="231"/>
      <c r="G195" s="231"/>
      <c r="H195" s="231"/>
      <c r="I195" s="231"/>
      <c r="J195" s="231"/>
      <c r="K195" s="231"/>
      <c r="L195" s="231"/>
      <c r="M195" s="231"/>
      <c r="N195" s="230"/>
      <c r="O195" s="230"/>
      <c r="P195" s="230"/>
      <c r="Q195" s="230"/>
      <c r="R195" s="231"/>
      <c r="S195" s="231"/>
      <c r="T195" s="231"/>
      <c r="U195" s="231"/>
      <c r="V195" s="231"/>
      <c r="W195" s="231"/>
      <c r="X195" s="231"/>
      <c r="Y195" s="231"/>
      <c r="Z195" s="210"/>
      <c r="AA195" s="210"/>
      <c r="AB195" s="210"/>
      <c r="AC195" s="210"/>
      <c r="AD195" s="210"/>
      <c r="AE195" s="210"/>
      <c r="AF195" s="210"/>
      <c r="AG195" s="210" t="s">
        <v>265</v>
      </c>
      <c r="AH195" s="210">
        <v>0</v>
      </c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outlineLevel="1" x14ac:dyDescent="0.2">
      <c r="A196" s="244">
        <v>72</v>
      </c>
      <c r="B196" s="245" t="s">
        <v>881</v>
      </c>
      <c r="C196" s="257" t="s">
        <v>882</v>
      </c>
      <c r="D196" s="246" t="s">
        <v>303</v>
      </c>
      <c r="E196" s="247">
        <v>97.201499999999996</v>
      </c>
      <c r="F196" s="248"/>
      <c r="G196" s="249">
        <f>ROUND(E196*F196,2)</f>
        <v>0</v>
      </c>
      <c r="H196" s="232"/>
      <c r="I196" s="231">
        <f>ROUND(E196*H196,2)</f>
        <v>0</v>
      </c>
      <c r="J196" s="232"/>
      <c r="K196" s="231">
        <f>ROUND(E196*J196,2)</f>
        <v>0</v>
      </c>
      <c r="L196" s="231">
        <v>21</v>
      </c>
      <c r="M196" s="231">
        <f>G196*(1+L196/100)</f>
        <v>0</v>
      </c>
      <c r="N196" s="230">
        <v>1.4999999999999999E-4</v>
      </c>
      <c r="O196" s="230">
        <f>ROUND(E196*N196,2)</f>
        <v>0.01</v>
      </c>
      <c r="P196" s="230">
        <v>0</v>
      </c>
      <c r="Q196" s="230">
        <f>ROUND(E196*P196,2)</f>
        <v>0</v>
      </c>
      <c r="R196" s="231"/>
      <c r="S196" s="231" t="s">
        <v>259</v>
      </c>
      <c r="T196" s="231" t="s">
        <v>260</v>
      </c>
      <c r="U196" s="231">
        <v>3.2480000000000002E-2</v>
      </c>
      <c r="V196" s="231">
        <f>ROUND(E196*U196,2)</f>
        <v>3.16</v>
      </c>
      <c r="W196" s="231"/>
      <c r="X196" s="231" t="s">
        <v>261</v>
      </c>
      <c r="Y196" s="231" t="s">
        <v>262</v>
      </c>
      <c r="Z196" s="210"/>
      <c r="AA196" s="210"/>
      <c r="AB196" s="210"/>
      <c r="AC196" s="210"/>
      <c r="AD196" s="210"/>
      <c r="AE196" s="210"/>
      <c r="AF196" s="210"/>
      <c r="AG196" s="210" t="s">
        <v>263</v>
      </c>
      <c r="AH196" s="210"/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outlineLevel="2" x14ac:dyDescent="0.2">
      <c r="A197" s="227"/>
      <c r="B197" s="228"/>
      <c r="C197" s="258" t="s">
        <v>645</v>
      </c>
      <c r="D197" s="233"/>
      <c r="E197" s="234"/>
      <c r="F197" s="231"/>
      <c r="G197" s="231"/>
      <c r="H197" s="231"/>
      <c r="I197" s="231"/>
      <c r="J197" s="231"/>
      <c r="K197" s="231"/>
      <c r="L197" s="231"/>
      <c r="M197" s="231"/>
      <c r="N197" s="230"/>
      <c r="O197" s="230"/>
      <c r="P197" s="230"/>
      <c r="Q197" s="230"/>
      <c r="R197" s="231"/>
      <c r="S197" s="231"/>
      <c r="T197" s="231"/>
      <c r="U197" s="231"/>
      <c r="V197" s="231"/>
      <c r="W197" s="231"/>
      <c r="X197" s="231"/>
      <c r="Y197" s="231"/>
      <c r="Z197" s="210"/>
      <c r="AA197" s="210"/>
      <c r="AB197" s="210"/>
      <c r="AC197" s="210"/>
      <c r="AD197" s="210"/>
      <c r="AE197" s="210"/>
      <c r="AF197" s="210"/>
      <c r="AG197" s="210" t="s">
        <v>265</v>
      </c>
      <c r="AH197" s="210">
        <v>0</v>
      </c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outlineLevel="3" x14ac:dyDescent="0.2">
      <c r="A198" s="227"/>
      <c r="B198" s="228"/>
      <c r="C198" s="258" t="s">
        <v>951</v>
      </c>
      <c r="D198" s="233"/>
      <c r="E198" s="234">
        <v>25.344000000000001</v>
      </c>
      <c r="F198" s="231"/>
      <c r="G198" s="231"/>
      <c r="H198" s="231"/>
      <c r="I198" s="231"/>
      <c r="J198" s="231"/>
      <c r="K198" s="231"/>
      <c r="L198" s="231"/>
      <c r="M198" s="231"/>
      <c r="N198" s="230"/>
      <c r="O198" s="230"/>
      <c r="P198" s="230"/>
      <c r="Q198" s="230"/>
      <c r="R198" s="231"/>
      <c r="S198" s="231"/>
      <c r="T198" s="231"/>
      <c r="U198" s="231"/>
      <c r="V198" s="231"/>
      <c r="W198" s="231"/>
      <c r="X198" s="231"/>
      <c r="Y198" s="231"/>
      <c r="Z198" s="210"/>
      <c r="AA198" s="210"/>
      <c r="AB198" s="210"/>
      <c r="AC198" s="210"/>
      <c r="AD198" s="210"/>
      <c r="AE198" s="210"/>
      <c r="AF198" s="210"/>
      <c r="AG198" s="210" t="s">
        <v>265</v>
      </c>
      <c r="AH198" s="210">
        <v>0</v>
      </c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outlineLevel="3" x14ac:dyDescent="0.2">
      <c r="A199" s="227"/>
      <c r="B199" s="228"/>
      <c r="C199" s="258" t="s">
        <v>646</v>
      </c>
      <c r="D199" s="233"/>
      <c r="E199" s="234">
        <v>41.377499999999998</v>
      </c>
      <c r="F199" s="231"/>
      <c r="G199" s="231"/>
      <c r="H199" s="231"/>
      <c r="I199" s="231"/>
      <c r="J199" s="231"/>
      <c r="K199" s="231"/>
      <c r="L199" s="231"/>
      <c r="M199" s="231"/>
      <c r="N199" s="230"/>
      <c r="O199" s="230"/>
      <c r="P199" s="230"/>
      <c r="Q199" s="230"/>
      <c r="R199" s="231"/>
      <c r="S199" s="231"/>
      <c r="T199" s="231"/>
      <c r="U199" s="231"/>
      <c r="V199" s="231"/>
      <c r="W199" s="231"/>
      <c r="X199" s="231"/>
      <c r="Y199" s="231"/>
      <c r="Z199" s="210"/>
      <c r="AA199" s="210"/>
      <c r="AB199" s="210"/>
      <c r="AC199" s="210"/>
      <c r="AD199" s="210"/>
      <c r="AE199" s="210"/>
      <c r="AF199" s="210"/>
      <c r="AG199" s="210" t="s">
        <v>265</v>
      </c>
      <c r="AH199" s="210">
        <v>0</v>
      </c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outlineLevel="3" x14ac:dyDescent="0.2">
      <c r="A200" s="227"/>
      <c r="B200" s="228"/>
      <c r="C200" s="258" t="s">
        <v>952</v>
      </c>
      <c r="D200" s="233"/>
      <c r="E200" s="234">
        <v>2.2999999999999998</v>
      </c>
      <c r="F200" s="231"/>
      <c r="G200" s="231"/>
      <c r="H200" s="231"/>
      <c r="I200" s="231"/>
      <c r="J200" s="231"/>
      <c r="K200" s="231"/>
      <c r="L200" s="231"/>
      <c r="M200" s="231"/>
      <c r="N200" s="230"/>
      <c r="O200" s="230"/>
      <c r="P200" s="230"/>
      <c r="Q200" s="230"/>
      <c r="R200" s="231"/>
      <c r="S200" s="231"/>
      <c r="T200" s="231"/>
      <c r="U200" s="231"/>
      <c r="V200" s="231"/>
      <c r="W200" s="231"/>
      <c r="X200" s="231"/>
      <c r="Y200" s="231"/>
      <c r="Z200" s="210"/>
      <c r="AA200" s="210"/>
      <c r="AB200" s="210"/>
      <c r="AC200" s="210"/>
      <c r="AD200" s="210"/>
      <c r="AE200" s="210"/>
      <c r="AF200" s="210"/>
      <c r="AG200" s="210" t="s">
        <v>265</v>
      </c>
      <c r="AH200" s="210">
        <v>0</v>
      </c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outlineLevel="3" x14ac:dyDescent="0.2">
      <c r="A201" s="227"/>
      <c r="B201" s="228"/>
      <c r="C201" s="258" t="s">
        <v>647</v>
      </c>
      <c r="D201" s="233"/>
      <c r="E201" s="234">
        <v>2.72</v>
      </c>
      <c r="F201" s="231"/>
      <c r="G201" s="231"/>
      <c r="H201" s="231"/>
      <c r="I201" s="231"/>
      <c r="J201" s="231"/>
      <c r="K201" s="231"/>
      <c r="L201" s="231"/>
      <c r="M201" s="231"/>
      <c r="N201" s="230"/>
      <c r="O201" s="230"/>
      <c r="P201" s="230"/>
      <c r="Q201" s="230"/>
      <c r="R201" s="231"/>
      <c r="S201" s="231"/>
      <c r="T201" s="231"/>
      <c r="U201" s="231"/>
      <c r="V201" s="231"/>
      <c r="W201" s="231"/>
      <c r="X201" s="231"/>
      <c r="Y201" s="231"/>
      <c r="Z201" s="210"/>
      <c r="AA201" s="210"/>
      <c r="AB201" s="210"/>
      <c r="AC201" s="210"/>
      <c r="AD201" s="210"/>
      <c r="AE201" s="210"/>
      <c r="AF201" s="210"/>
      <c r="AG201" s="210" t="s">
        <v>265</v>
      </c>
      <c r="AH201" s="210">
        <v>0</v>
      </c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outlineLevel="3" x14ac:dyDescent="0.2">
      <c r="A202" s="227"/>
      <c r="B202" s="228"/>
      <c r="C202" s="258" t="s">
        <v>1031</v>
      </c>
      <c r="D202" s="233"/>
      <c r="E202" s="234">
        <v>25.46</v>
      </c>
      <c r="F202" s="231"/>
      <c r="G202" s="231"/>
      <c r="H202" s="231"/>
      <c r="I202" s="231"/>
      <c r="J202" s="231"/>
      <c r="K202" s="231"/>
      <c r="L202" s="231"/>
      <c r="M202" s="231"/>
      <c r="N202" s="230"/>
      <c r="O202" s="230"/>
      <c r="P202" s="230"/>
      <c r="Q202" s="230"/>
      <c r="R202" s="231"/>
      <c r="S202" s="231"/>
      <c r="T202" s="231"/>
      <c r="U202" s="231"/>
      <c r="V202" s="231"/>
      <c r="W202" s="231"/>
      <c r="X202" s="231"/>
      <c r="Y202" s="231"/>
      <c r="Z202" s="210"/>
      <c r="AA202" s="210"/>
      <c r="AB202" s="210"/>
      <c r="AC202" s="210"/>
      <c r="AD202" s="210"/>
      <c r="AE202" s="210"/>
      <c r="AF202" s="210"/>
      <c r="AG202" s="210" t="s">
        <v>265</v>
      </c>
      <c r="AH202" s="210">
        <v>0</v>
      </c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ht="22.5" outlineLevel="1" x14ac:dyDescent="0.2">
      <c r="A203" s="244">
        <v>73</v>
      </c>
      <c r="B203" s="245" t="s">
        <v>883</v>
      </c>
      <c r="C203" s="257" t="s">
        <v>884</v>
      </c>
      <c r="D203" s="246" t="s">
        <v>303</v>
      </c>
      <c r="E203" s="247">
        <v>97.201499999999996</v>
      </c>
      <c r="F203" s="248"/>
      <c r="G203" s="249">
        <f>ROUND(E203*F203,2)</f>
        <v>0</v>
      </c>
      <c r="H203" s="232"/>
      <c r="I203" s="231">
        <f>ROUND(E203*H203,2)</f>
        <v>0</v>
      </c>
      <c r="J203" s="232"/>
      <c r="K203" s="231">
        <f>ROUND(E203*J203,2)</f>
        <v>0</v>
      </c>
      <c r="L203" s="231">
        <v>21</v>
      </c>
      <c r="M203" s="231">
        <f>G203*(1+L203/100)</f>
        <v>0</v>
      </c>
      <c r="N203" s="230">
        <v>2.3000000000000001E-4</v>
      </c>
      <c r="O203" s="230">
        <f>ROUND(E203*N203,2)</f>
        <v>0.02</v>
      </c>
      <c r="P203" s="230">
        <v>0</v>
      </c>
      <c r="Q203" s="230">
        <f>ROUND(E203*P203,2)</f>
        <v>0</v>
      </c>
      <c r="R203" s="231"/>
      <c r="S203" s="231" t="s">
        <v>259</v>
      </c>
      <c r="T203" s="231" t="s">
        <v>260</v>
      </c>
      <c r="U203" s="231">
        <v>6.6360000000000002E-2</v>
      </c>
      <c r="V203" s="231">
        <f>ROUND(E203*U203,2)</f>
        <v>6.45</v>
      </c>
      <c r="W203" s="231"/>
      <c r="X203" s="231" t="s">
        <v>261</v>
      </c>
      <c r="Y203" s="231" t="s">
        <v>262</v>
      </c>
      <c r="Z203" s="210"/>
      <c r="AA203" s="210"/>
      <c r="AB203" s="210"/>
      <c r="AC203" s="210"/>
      <c r="AD203" s="210"/>
      <c r="AE203" s="210"/>
      <c r="AF203" s="210"/>
      <c r="AG203" s="210" t="s">
        <v>263</v>
      </c>
      <c r="AH203" s="210"/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outlineLevel="2" x14ac:dyDescent="0.2">
      <c r="A204" s="227"/>
      <c r="B204" s="228"/>
      <c r="C204" s="258" t="s">
        <v>645</v>
      </c>
      <c r="D204" s="233"/>
      <c r="E204" s="234"/>
      <c r="F204" s="231"/>
      <c r="G204" s="231"/>
      <c r="H204" s="231"/>
      <c r="I204" s="231"/>
      <c r="J204" s="231"/>
      <c r="K204" s="231"/>
      <c r="L204" s="231"/>
      <c r="M204" s="231"/>
      <c r="N204" s="230"/>
      <c r="O204" s="230"/>
      <c r="P204" s="230"/>
      <c r="Q204" s="230"/>
      <c r="R204" s="231"/>
      <c r="S204" s="231"/>
      <c r="T204" s="231"/>
      <c r="U204" s="231"/>
      <c r="V204" s="231"/>
      <c r="W204" s="231"/>
      <c r="X204" s="231"/>
      <c r="Y204" s="231"/>
      <c r="Z204" s="210"/>
      <c r="AA204" s="210"/>
      <c r="AB204" s="210"/>
      <c r="AC204" s="210"/>
      <c r="AD204" s="210"/>
      <c r="AE204" s="210"/>
      <c r="AF204" s="210"/>
      <c r="AG204" s="210" t="s">
        <v>265</v>
      </c>
      <c r="AH204" s="210">
        <v>0</v>
      </c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outlineLevel="3" x14ac:dyDescent="0.2">
      <c r="A205" s="227"/>
      <c r="B205" s="228"/>
      <c r="C205" s="258" t="s">
        <v>951</v>
      </c>
      <c r="D205" s="233"/>
      <c r="E205" s="234">
        <v>25.344000000000001</v>
      </c>
      <c r="F205" s="231"/>
      <c r="G205" s="231"/>
      <c r="H205" s="231"/>
      <c r="I205" s="231"/>
      <c r="J205" s="231"/>
      <c r="K205" s="231"/>
      <c r="L205" s="231"/>
      <c r="M205" s="231"/>
      <c r="N205" s="230"/>
      <c r="O205" s="230"/>
      <c r="P205" s="230"/>
      <c r="Q205" s="230"/>
      <c r="R205" s="231"/>
      <c r="S205" s="231"/>
      <c r="T205" s="231"/>
      <c r="U205" s="231"/>
      <c r="V205" s="231"/>
      <c r="W205" s="231"/>
      <c r="X205" s="231"/>
      <c r="Y205" s="231"/>
      <c r="Z205" s="210"/>
      <c r="AA205" s="210"/>
      <c r="AB205" s="210"/>
      <c r="AC205" s="210"/>
      <c r="AD205" s="210"/>
      <c r="AE205" s="210"/>
      <c r="AF205" s="210"/>
      <c r="AG205" s="210" t="s">
        <v>265</v>
      </c>
      <c r="AH205" s="210">
        <v>0</v>
      </c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outlineLevel="3" x14ac:dyDescent="0.2">
      <c r="A206" s="227"/>
      <c r="B206" s="228"/>
      <c r="C206" s="258" t="s">
        <v>646</v>
      </c>
      <c r="D206" s="233"/>
      <c r="E206" s="234">
        <v>41.377499999999998</v>
      </c>
      <c r="F206" s="231"/>
      <c r="G206" s="231"/>
      <c r="H206" s="231"/>
      <c r="I206" s="231"/>
      <c r="J206" s="231"/>
      <c r="K206" s="231"/>
      <c r="L206" s="231"/>
      <c r="M206" s="231"/>
      <c r="N206" s="230"/>
      <c r="O206" s="230"/>
      <c r="P206" s="230"/>
      <c r="Q206" s="230"/>
      <c r="R206" s="231"/>
      <c r="S206" s="231"/>
      <c r="T206" s="231"/>
      <c r="U206" s="231"/>
      <c r="V206" s="231"/>
      <c r="W206" s="231"/>
      <c r="X206" s="231"/>
      <c r="Y206" s="231"/>
      <c r="Z206" s="210"/>
      <c r="AA206" s="210"/>
      <c r="AB206" s="210"/>
      <c r="AC206" s="210"/>
      <c r="AD206" s="210"/>
      <c r="AE206" s="210"/>
      <c r="AF206" s="210"/>
      <c r="AG206" s="210" t="s">
        <v>265</v>
      </c>
      <c r="AH206" s="210">
        <v>0</v>
      </c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outlineLevel="3" x14ac:dyDescent="0.2">
      <c r="A207" s="227"/>
      <c r="B207" s="228"/>
      <c r="C207" s="258" t="s">
        <v>952</v>
      </c>
      <c r="D207" s="233"/>
      <c r="E207" s="234">
        <v>2.2999999999999998</v>
      </c>
      <c r="F207" s="231"/>
      <c r="G207" s="231"/>
      <c r="H207" s="231"/>
      <c r="I207" s="231"/>
      <c r="J207" s="231"/>
      <c r="K207" s="231"/>
      <c r="L207" s="231"/>
      <c r="M207" s="231"/>
      <c r="N207" s="230"/>
      <c r="O207" s="230"/>
      <c r="P207" s="230"/>
      <c r="Q207" s="230"/>
      <c r="R207" s="231"/>
      <c r="S207" s="231"/>
      <c r="T207" s="231"/>
      <c r="U207" s="231"/>
      <c r="V207" s="231"/>
      <c r="W207" s="231"/>
      <c r="X207" s="231"/>
      <c r="Y207" s="231"/>
      <c r="Z207" s="210"/>
      <c r="AA207" s="210"/>
      <c r="AB207" s="210"/>
      <c r="AC207" s="210"/>
      <c r="AD207" s="210"/>
      <c r="AE207" s="210"/>
      <c r="AF207" s="210"/>
      <c r="AG207" s="210" t="s">
        <v>265</v>
      </c>
      <c r="AH207" s="210">
        <v>0</v>
      </c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outlineLevel="3" x14ac:dyDescent="0.2">
      <c r="A208" s="227"/>
      <c r="B208" s="228"/>
      <c r="C208" s="258" t="s">
        <v>647</v>
      </c>
      <c r="D208" s="233"/>
      <c r="E208" s="234">
        <v>2.72</v>
      </c>
      <c r="F208" s="231"/>
      <c r="G208" s="231"/>
      <c r="H208" s="231"/>
      <c r="I208" s="231"/>
      <c r="J208" s="231"/>
      <c r="K208" s="231"/>
      <c r="L208" s="231"/>
      <c r="M208" s="231"/>
      <c r="N208" s="230"/>
      <c r="O208" s="230"/>
      <c r="P208" s="230"/>
      <c r="Q208" s="230"/>
      <c r="R208" s="231"/>
      <c r="S208" s="231"/>
      <c r="T208" s="231"/>
      <c r="U208" s="231"/>
      <c r="V208" s="231"/>
      <c r="W208" s="231"/>
      <c r="X208" s="231"/>
      <c r="Y208" s="231"/>
      <c r="Z208" s="210"/>
      <c r="AA208" s="210"/>
      <c r="AB208" s="210"/>
      <c r="AC208" s="210"/>
      <c r="AD208" s="210"/>
      <c r="AE208" s="210"/>
      <c r="AF208" s="210"/>
      <c r="AG208" s="210" t="s">
        <v>265</v>
      </c>
      <c r="AH208" s="210">
        <v>0</v>
      </c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</row>
    <row r="209" spans="1:60" outlineLevel="3" x14ac:dyDescent="0.2">
      <c r="A209" s="227"/>
      <c r="B209" s="228"/>
      <c r="C209" s="258" t="s">
        <v>1031</v>
      </c>
      <c r="D209" s="233"/>
      <c r="E209" s="234">
        <v>25.46</v>
      </c>
      <c r="F209" s="231"/>
      <c r="G209" s="231"/>
      <c r="H209" s="231"/>
      <c r="I209" s="231"/>
      <c r="J209" s="231"/>
      <c r="K209" s="231"/>
      <c r="L209" s="231"/>
      <c r="M209" s="231"/>
      <c r="N209" s="230"/>
      <c r="O209" s="230"/>
      <c r="P209" s="230"/>
      <c r="Q209" s="230"/>
      <c r="R209" s="231"/>
      <c r="S209" s="231"/>
      <c r="T209" s="231"/>
      <c r="U209" s="231"/>
      <c r="V209" s="231"/>
      <c r="W209" s="231"/>
      <c r="X209" s="231"/>
      <c r="Y209" s="231"/>
      <c r="Z209" s="210"/>
      <c r="AA209" s="210"/>
      <c r="AB209" s="210"/>
      <c r="AC209" s="210"/>
      <c r="AD209" s="210"/>
      <c r="AE209" s="210"/>
      <c r="AF209" s="210"/>
      <c r="AG209" s="210" t="s">
        <v>265</v>
      </c>
      <c r="AH209" s="210">
        <v>0</v>
      </c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ht="22.5" outlineLevel="1" x14ac:dyDescent="0.2">
      <c r="A210" s="244">
        <v>74</v>
      </c>
      <c r="B210" s="245" t="s">
        <v>885</v>
      </c>
      <c r="C210" s="257" t="s">
        <v>886</v>
      </c>
      <c r="D210" s="246" t="s">
        <v>303</v>
      </c>
      <c r="E210" s="247">
        <v>97.201499999999996</v>
      </c>
      <c r="F210" s="248"/>
      <c r="G210" s="249">
        <f>ROUND(E210*F210,2)</f>
        <v>0</v>
      </c>
      <c r="H210" s="232"/>
      <c r="I210" s="231">
        <f>ROUND(E210*H210,2)</f>
        <v>0</v>
      </c>
      <c r="J210" s="232"/>
      <c r="K210" s="231">
        <f>ROUND(E210*J210,2)</f>
        <v>0</v>
      </c>
      <c r="L210" s="231">
        <v>21</v>
      </c>
      <c r="M210" s="231">
        <f>G210*(1+L210/100)</f>
        <v>0</v>
      </c>
      <c r="N210" s="230">
        <v>4.6000000000000001E-4</v>
      </c>
      <c r="O210" s="230">
        <f>ROUND(E210*N210,2)</f>
        <v>0.04</v>
      </c>
      <c r="P210" s="230">
        <v>0</v>
      </c>
      <c r="Q210" s="230">
        <f>ROUND(E210*P210,2)</f>
        <v>0</v>
      </c>
      <c r="R210" s="231"/>
      <c r="S210" s="231" t="s">
        <v>259</v>
      </c>
      <c r="T210" s="231" t="s">
        <v>260</v>
      </c>
      <c r="U210" s="231">
        <v>0.10191</v>
      </c>
      <c r="V210" s="231">
        <f>ROUND(E210*U210,2)</f>
        <v>9.91</v>
      </c>
      <c r="W210" s="231"/>
      <c r="X210" s="231" t="s">
        <v>261</v>
      </c>
      <c r="Y210" s="231" t="s">
        <v>262</v>
      </c>
      <c r="Z210" s="210"/>
      <c r="AA210" s="210"/>
      <c r="AB210" s="210"/>
      <c r="AC210" s="210"/>
      <c r="AD210" s="210"/>
      <c r="AE210" s="210"/>
      <c r="AF210" s="210"/>
      <c r="AG210" s="210" t="s">
        <v>263</v>
      </c>
      <c r="AH210" s="210"/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</row>
    <row r="211" spans="1:60" outlineLevel="2" x14ac:dyDescent="0.2">
      <c r="A211" s="227"/>
      <c r="B211" s="228"/>
      <c r="C211" s="258" t="s">
        <v>645</v>
      </c>
      <c r="D211" s="233"/>
      <c r="E211" s="234"/>
      <c r="F211" s="231"/>
      <c r="G211" s="231"/>
      <c r="H211" s="231"/>
      <c r="I211" s="231"/>
      <c r="J211" s="231"/>
      <c r="K211" s="231"/>
      <c r="L211" s="231"/>
      <c r="M211" s="231"/>
      <c r="N211" s="230"/>
      <c r="O211" s="230"/>
      <c r="P211" s="230"/>
      <c r="Q211" s="230"/>
      <c r="R211" s="231"/>
      <c r="S211" s="231"/>
      <c r="T211" s="231"/>
      <c r="U211" s="231"/>
      <c r="V211" s="231"/>
      <c r="W211" s="231"/>
      <c r="X211" s="231"/>
      <c r="Y211" s="231"/>
      <c r="Z211" s="210"/>
      <c r="AA211" s="210"/>
      <c r="AB211" s="210"/>
      <c r="AC211" s="210"/>
      <c r="AD211" s="210"/>
      <c r="AE211" s="210"/>
      <c r="AF211" s="210"/>
      <c r="AG211" s="210" t="s">
        <v>265</v>
      </c>
      <c r="AH211" s="210">
        <v>0</v>
      </c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outlineLevel="3" x14ac:dyDescent="0.2">
      <c r="A212" s="227"/>
      <c r="B212" s="228"/>
      <c r="C212" s="258" t="s">
        <v>951</v>
      </c>
      <c r="D212" s="233"/>
      <c r="E212" s="234">
        <v>25.344000000000001</v>
      </c>
      <c r="F212" s="231"/>
      <c r="G212" s="231"/>
      <c r="H212" s="231"/>
      <c r="I212" s="231"/>
      <c r="J212" s="231"/>
      <c r="K212" s="231"/>
      <c r="L212" s="231"/>
      <c r="M212" s="231"/>
      <c r="N212" s="230"/>
      <c r="O212" s="230"/>
      <c r="P212" s="230"/>
      <c r="Q212" s="230"/>
      <c r="R212" s="231"/>
      <c r="S212" s="231"/>
      <c r="T212" s="231"/>
      <c r="U212" s="231"/>
      <c r="V212" s="231"/>
      <c r="W212" s="231"/>
      <c r="X212" s="231"/>
      <c r="Y212" s="231"/>
      <c r="Z212" s="210"/>
      <c r="AA212" s="210"/>
      <c r="AB212" s="210"/>
      <c r="AC212" s="210"/>
      <c r="AD212" s="210"/>
      <c r="AE212" s="210"/>
      <c r="AF212" s="210"/>
      <c r="AG212" s="210" t="s">
        <v>265</v>
      </c>
      <c r="AH212" s="210">
        <v>0</v>
      </c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</row>
    <row r="213" spans="1:60" outlineLevel="3" x14ac:dyDescent="0.2">
      <c r="A213" s="227"/>
      <c r="B213" s="228"/>
      <c r="C213" s="258" t="s">
        <v>646</v>
      </c>
      <c r="D213" s="233"/>
      <c r="E213" s="234">
        <v>41.377499999999998</v>
      </c>
      <c r="F213" s="231"/>
      <c r="G213" s="231"/>
      <c r="H213" s="231"/>
      <c r="I213" s="231"/>
      <c r="J213" s="231"/>
      <c r="K213" s="231"/>
      <c r="L213" s="231"/>
      <c r="M213" s="231"/>
      <c r="N213" s="230"/>
      <c r="O213" s="230"/>
      <c r="P213" s="230"/>
      <c r="Q213" s="230"/>
      <c r="R213" s="231"/>
      <c r="S213" s="231"/>
      <c r="T213" s="231"/>
      <c r="U213" s="231"/>
      <c r="V213" s="231"/>
      <c r="W213" s="231"/>
      <c r="X213" s="231"/>
      <c r="Y213" s="231"/>
      <c r="Z213" s="210"/>
      <c r="AA213" s="210"/>
      <c r="AB213" s="210"/>
      <c r="AC213" s="210"/>
      <c r="AD213" s="210"/>
      <c r="AE213" s="210"/>
      <c r="AF213" s="210"/>
      <c r="AG213" s="210" t="s">
        <v>265</v>
      </c>
      <c r="AH213" s="210">
        <v>0</v>
      </c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outlineLevel="3" x14ac:dyDescent="0.2">
      <c r="A214" s="227"/>
      <c r="B214" s="228"/>
      <c r="C214" s="258" t="s">
        <v>952</v>
      </c>
      <c r="D214" s="233"/>
      <c r="E214" s="234">
        <v>2.2999999999999998</v>
      </c>
      <c r="F214" s="231"/>
      <c r="G214" s="231"/>
      <c r="H214" s="231"/>
      <c r="I214" s="231"/>
      <c r="J214" s="231"/>
      <c r="K214" s="231"/>
      <c r="L214" s="231"/>
      <c r="M214" s="231"/>
      <c r="N214" s="230"/>
      <c r="O214" s="230"/>
      <c r="P214" s="230"/>
      <c r="Q214" s="230"/>
      <c r="R214" s="231"/>
      <c r="S214" s="231"/>
      <c r="T214" s="231"/>
      <c r="U214" s="231"/>
      <c r="V214" s="231"/>
      <c r="W214" s="231"/>
      <c r="X214" s="231"/>
      <c r="Y214" s="231"/>
      <c r="Z214" s="210"/>
      <c r="AA214" s="210"/>
      <c r="AB214" s="210"/>
      <c r="AC214" s="210"/>
      <c r="AD214" s="210"/>
      <c r="AE214" s="210"/>
      <c r="AF214" s="210"/>
      <c r="AG214" s="210" t="s">
        <v>265</v>
      </c>
      <c r="AH214" s="210">
        <v>0</v>
      </c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outlineLevel="3" x14ac:dyDescent="0.2">
      <c r="A215" s="227"/>
      <c r="B215" s="228"/>
      <c r="C215" s="258" t="s">
        <v>647</v>
      </c>
      <c r="D215" s="233"/>
      <c r="E215" s="234">
        <v>2.72</v>
      </c>
      <c r="F215" s="231"/>
      <c r="G215" s="231"/>
      <c r="H215" s="231"/>
      <c r="I215" s="231"/>
      <c r="J215" s="231"/>
      <c r="K215" s="231"/>
      <c r="L215" s="231"/>
      <c r="M215" s="231"/>
      <c r="N215" s="230"/>
      <c r="O215" s="230"/>
      <c r="P215" s="230"/>
      <c r="Q215" s="230"/>
      <c r="R215" s="231"/>
      <c r="S215" s="231"/>
      <c r="T215" s="231"/>
      <c r="U215" s="231"/>
      <c r="V215" s="231"/>
      <c r="W215" s="231"/>
      <c r="X215" s="231"/>
      <c r="Y215" s="231"/>
      <c r="Z215" s="210"/>
      <c r="AA215" s="210"/>
      <c r="AB215" s="210"/>
      <c r="AC215" s="210"/>
      <c r="AD215" s="210"/>
      <c r="AE215" s="210"/>
      <c r="AF215" s="210"/>
      <c r="AG215" s="210" t="s">
        <v>265</v>
      </c>
      <c r="AH215" s="210">
        <v>0</v>
      </c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outlineLevel="3" x14ac:dyDescent="0.2">
      <c r="A216" s="227"/>
      <c r="B216" s="228"/>
      <c r="C216" s="258" t="s">
        <v>1031</v>
      </c>
      <c r="D216" s="233"/>
      <c r="E216" s="234">
        <v>25.46</v>
      </c>
      <c r="F216" s="231"/>
      <c r="G216" s="231"/>
      <c r="H216" s="231"/>
      <c r="I216" s="231"/>
      <c r="J216" s="231"/>
      <c r="K216" s="231"/>
      <c r="L216" s="231"/>
      <c r="M216" s="231"/>
      <c r="N216" s="230"/>
      <c r="O216" s="230"/>
      <c r="P216" s="230"/>
      <c r="Q216" s="230"/>
      <c r="R216" s="231"/>
      <c r="S216" s="231"/>
      <c r="T216" s="231"/>
      <c r="U216" s="231"/>
      <c r="V216" s="231"/>
      <c r="W216" s="231"/>
      <c r="X216" s="231"/>
      <c r="Y216" s="231"/>
      <c r="Z216" s="210"/>
      <c r="AA216" s="210"/>
      <c r="AB216" s="210"/>
      <c r="AC216" s="210"/>
      <c r="AD216" s="210"/>
      <c r="AE216" s="210"/>
      <c r="AF216" s="210"/>
      <c r="AG216" s="210" t="s">
        <v>265</v>
      </c>
      <c r="AH216" s="210">
        <v>0</v>
      </c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x14ac:dyDescent="0.2">
      <c r="A217" s="3"/>
      <c r="B217" s="4"/>
      <c r="C217" s="260"/>
      <c r="D217" s="6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AE217">
        <v>12</v>
      </c>
      <c r="AF217">
        <v>21</v>
      </c>
      <c r="AG217" t="s">
        <v>240</v>
      </c>
    </row>
    <row r="218" spans="1:60" x14ac:dyDescent="0.2">
      <c r="A218" s="213"/>
      <c r="B218" s="214" t="s">
        <v>31</v>
      </c>
      <c r="C218" s="261"/>
      <c r="D218" s="215"/>
      <c r="E218" s="216"/>
      <c r="F218" s="216"/>
      <c r="G218" s="243">
        <f>G8+G17+G57+G61+G72+G77+G82+G89+G92+G94+G96+G98+G115+G126+G134+G150+G179+G187</f>
        <v>0</v>
      </c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AE218">
        <f>SUMIF(L7:L216,AE217,G7:G216)</f>
        <v>0</v>
      </c>
      <c r="AF218">
        <f>SUMIF(L7:L216,AF217,G7:G216)</f>
        <v>0</v>
      </c>
      <c r="AG218" t="s">
        <v>432</v>
      </c>
    </row>
    <row r="219" spans="1:60" x14ac:dyDescent="0.2">
      <c r="A219" s="3"/>
      <c r="B219" s="4"/>
      <c r="C219" s="260"/>
      <c r="D219" s="6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</row>
    <row r="220" spans="1:60" x14ac:dyDescent="0.2">
      <c r="A220" s="3"/>
      <c r="B220" s="4"/>
      <c r="C220" s="260"/>
      <c r="D220" s="6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</row>
    <row r="221" spans="1:60" x14ac:dyDescent="0.2">
      <c r="A221" s="217" t="s">
        <v>433</v>
      </c>
      <c r="B221" s="217"/>
      <c r="C221" s="262"/>
      <c r="D221" s="6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</row>
    <row r="222" spans="1:60" x14ac:dyDescent="0.2">
      <c r="A222" s="218"/>
      <c r="B222" s="219"/>
      <c r="C222" s="263"/>
      <c r="D222" s="219"/>
      <c r="E222" s="219"/>
      <c r="F222" s="219"/>
      <c r="G222" s="220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AG222" t="s">
        <v>434</v>
      </c>
    </row>
    <row r="223" spans="1:60" x14ac:dyDescent="0.2">
      <c r="A223" s="221"/>
      <c r="B223" s="222"/>
      <c r="C223" s="264"/>
      <c r="D223" s="222"/>
      <c r="E223" s="222"/>
      <c r="F223" s="222"/>
      <c r="G223" s="22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</row>
    <row r="224" spans="1:60" x14ac:dyDescent="0.2">
      <c r="A224" s="221"/>
      <c r="B224" s="222"/>
      <c r="C224" s="264"/>
      <c r="D224" s="222"/>
      <c r="E224" s="222"/>
      <c r="F224" s="222"/>
      <c r="G224" s="22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</row>
    <row r="225" spans="1:33" x14ac:dyDescent="0.2">
      <c r="A225" s="221"/>
      <c r="B225" s="222"/>
      <c r="C225" s="264"/>
      <c r="D225" s="222"/>
      <c r="E225" s="222"/>
      <c r="F225" s="222"/>
      <c r="G225" s="22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</row>
    <row r="226" spans="1:33" x14ac:dyDescent="0.2">
      <c r="A226" s="224"/>
      <c r="B226" s="225"/>
      <c r="C226" s="265"/>
      <c r="D226" s="225"/>
      <c r="E226" s="225"/>
      <c r="F226" s="225"/>
      <c r="G226" s="226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</row>
    <row r="227" spans="1:33" x14ac:dyDescent="0.2">
      <c r="A227" s="3"/>
      <c r="B227" s="4"/>
      <c r="C227" s="260"/>
      <c r="D227" s="6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</row>
    <row r="228" spans="1:33" x14ac:dyDescent="0.2">
      <c r="C228" s="266"/>
      <c r="D228" s="10"/>
      <c r="AG228" t="s">
        <v>435</v>
      </c>
    </row>
    <row r="229" spans="1:33" x14ac:dyDescent="0.2">
      <c r="D229" s="10"/>
    </row>
    <row r="230" spans="1:33" x14ac:dyDescent="0.2">
      <c r="D230" s="10"/>
    </row>
    <row r="231" spans="1:33" x14ac:dyDescent="0.2">
      <c r="D231" s="10"/>
    </row>
    <row r="232" spans="1:33" x14ac:dyDescent="0.2">
      <c r="D232" s="10"/>
    </row>
    <row r="233" spans="1:33" x14ac:dyDescent="0.2">
      <c r="D233" s="10"/>
    </row>
    <row r="234" spans="1:33" x14ac:dyDescent="0.2">
      <c r="D234" s="10"/>
    </row>
    <row r="235" spans="1:33" x14ac:dyDescent="0.2">
      <c r="D235" s="10"/>
    </row>
    <row r="236" spans="1:33" x14ac:dyDescent="0.2">
      <c r="D236" s="10"/>
    </row>
    <row r="237" spans="1:33" x14ac:dyDescent="0.2">
      <c r="D237" s="10"/>
    </row>
    <row r="238" spans="1:33" x14ac:dyDescent="0.2">
      <c r="D238" s="10"/>
    </row>
    <row r="239" spans="1:33" x14ac:dyDescent="0.2">
      <c r="D239" s="10"/>
    </row>
    <row r="240" spans="1:33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:G1"/>
    <mergeCell ref="C2:G2"/>
    <mergeCell ref="C3:G3"/>
    <mergeCell ref="C4:G4"/>
    <mergeCell ref="A221:C221"/>
    <mergeCell ref="A222:G226"/>
  </mergeCells>
  <pageMargins left="0.59055118110236204" right="0.196850393700787" top="0.78740157499999996" bottom="0.78740157499999996" header="0.3" footer="0.3"/>
  <pageSetup paperSize="9" orientation="portrait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F0BA6-5635-4AC4-B37E-7BFB238405B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38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228</v>
      </c>
    </row>
    <row r="2" spans="1:60" ht="24.95" customHeight="1" x14ac:dyDescent="0.2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229</v>
      </c>
    </row>
    <row r="3" spans="1:60" ht="24.95" customHeight="1" x14ac:dyDescent="0.2">
      <c r="A3" s="196" t="s">
        <v>9</v>
      </c>
      <c r="B3" s="49" t="s">
        <v>46</v>
      </c>
      <c r="C3" s="199" t="s">
        <v>47</v>
      </c>
      <c r="D3" s="197"/>
      <c r="E3" s="197"/>
      <c r="F3" s="197"/>
      <c r="G3" s="198"/>
      <c r="AC3" s="174" t="s">
        <v>229</v>
      </c>
      <c r="AG3" t="s">
        <v>230</v>
      </c>
    </row>
    <row r="4" spans="1:60" ht="24.95" customHeight="1" x14ac:dyDescent="0.2">
      <c r="A4" s="200" t="s">
        <v>10</v>
      </c>
      <c r="B4" s="201" t="s">
        <v>56</v>
      </c>
      <c r="C4" s="202" t="s">
        <v>57</v>
      </c>
      <c r="D4" s="203"/>
      <c r="E4" s="203"/>
      <c r="F4" s="203"/>
      <c r="G4" s="204"/>
      <c r="AG4" t="s">
        <v>231</v>
      </c>
    </row>
    <row r="5" spans="1:60" x14ac:dyDescent="0.2">
      <c r="D5" s="10"/>
    </row>
    <row r="6" spans="1:60" ht="38.25" x14ac:dyDescent="0.2">
      <c r="A6" s="206" t="s">
        <v>232</v>
      </c>
      <c r="B6" s="208" t="s">
        <v>233</v>
      </c>
      <c r="C6" s="208" t="s">
        <v>234</v>
      </c>
      <c r="D6" s="207" t="s">
        <v>235</v>
      </c>
      <c r="E6" s="206" t="s">
        <v>236</v>
      </c>
      <c r="F6" s="205" t="s">
        <v>237</v>
      </c>
      <c r="G6" s="206" t="s">
        <v>31</v>
      </c>
      <c r="H6" s="209" t="s">
        <v>32</v>
      </c>
      <c r="I6" s="209" t="s">
        <v>238</v>
      </c>
      <c r="J6" s="209" t="s">
        <v>33</v>
      </c>
      <c r="K6" s="209" t="s">
        <v>239</v>
      </c>
      <c r="L6" s="209" t="s">
        <v>240</v>
      </c>
      <c r="M6" s="209" t="s">
        <v>241</v>
      </c>
      <c r="N6" s="209" t="s">
        <v>242</v>
      </c>
      <c r="O6" s="209" t="s">
        <v>243</v>
      </c>
      <c r="P6" s="209" t="s">
        <v>244</v>
      </c>
      <c r="Q6" s="209" t="s">
        <v>245</v>
      </c>
      <c r="R6" s="209" t="s">
        <v>246</v>
      </c>
      <c r="S6" s="209" t="s">
        <v>247</v>
      </c>
      <c r="T6" s="209" t="s">
        <v>248</v>
      </c>
      <c r="U6" s="209" t="s">
        <v>249</v>
      </c>
      <c r="V6" s="209" t="s">
        <v>250</v>
      </c>
      <c r="W6" s="209" t="s">
        <v>251</v>
      </c>
      <c r="X6" s="209" t="s">
        <v>252</v>
      </c>
      <c r="Y6" s="209" t="s">
        <v>253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37" t="s">
        <v>254</v>
      </c>
      <c r="B8" s="238" t="s">
        <v>113</v>
      </c>
      <c r="C8" s="256" t="s">
        <v>114</v>
      </c>
      <c r="D8" s="239"/>
      <c r="E8" s="240"/>
      <c r="F8" s="241"/>
      <c r="G8" s="242">
        <f>SUMIF(AG9:AG24,"&lt;&gt;NOR",G9:G24)</f>
        <v>0</v>
      </c>
      <c r="H8" s="236"/>
      <c r="I8" s="236">
        <f>SUM(I9:I24)</f>
        <v>0</v>
      </c>
      <c r="J8" s="236"/>
      <c r="K8" s="236">
        <f>SUM(K9:K24)</f>
        <v>0</v>
      </c>
      <c r="L8" s="236"/>
      <c r="M8" s="236">
        <f>SUM(M9:M24)</f>
        <v>0</v>
      </c>
      <c r="N8" s="235"/>
      <c r="O8" s="235">
        <f>SUM(O9:O24)</f>
        <v>56.5</v>
      </c>
      <c r="P8" s="235"/>
      <c r="Q8" s="235">
        <f>SUM(Q9:Q24)</f>
        <v>0</v>
      </c>
      <c r="R8" s="236"/>
      <c r="S8" s="236"/>
      <c r="T8" s="236"/>
      <c r="U8" s="236"/>
      <c r="V8" s="236">
        <f>SUM(V9:V24)</f>
        <v>0</v>
      </c>
      <c r="W8" s="236"/>
      <c r="X8" s="236"/>
      <c r="Y8" s="236"/>
      <c r="AG8" t="s">
        <v>255</v>
      </c>
    </row>
    <row r="9" spans="1:60" ht="22.5" outlineLevel="1" x14ac:dyDescent="0.2">
      <c r="A9" s="244">
        <v>1</v>
      </c>
      <c r="B9" s="245" t="s">
        <v>1032</v>
      </c>
      <c r="C9" s="257" t="s">
        <v>1033</v>
      </c>
      <c r="D9" s="246" t="s">
        <v>1034</v>
      </c>
      <c r="E9" s="247">
        <v>1</v>
      </c>
      <c r="F9" s="248"/>
      <c r="G9" s="249">
        <f>ROUND(E9*F9,2)</f>
        <v>0</v>
      </c>
      <c r="H9" s="232"/>
      <c r="I9" s="231">
        <f>ROUND(E9*H9,2)</f>
        <v>0</v>
      </c>
      <c r="J9" s="232"/>
      <c r="K9" s="231">
        <f>ROUND(E9*J9,2)</f>
        <v>0</v>
      </c>
      <c r="L9" s="231">
        <v>21</v>
      </c>
      <c r="M9" s="231">
        <f>G9*(1+L9/100)</f>
        <v>0</v>
      </c>
      <c r="N9" s="230">
        <v>2</v>
      </c>
      <c r="O9" s="230">
        <f>ROUND(E9*N9,2)</f>
        <v>2</v>
      </c>
      <c r="P9" s="230">
        <v>0</v>
      </c>
      <c r="Q9" s="230">
        <f>ROUND(E9*P9,2)</f>
        <v>0</v>
      </c>
      <c r="R9" s="231"/>
      <c r="S9" s="231" t="s">
        <v>324</v>
      </c>
      <c r="T9" s="231" t="s">
        <v>325</v>
      </c>
      <c r="U9" s="231">
        <v>0</v>
      </c>
      <c r="V9" s="231">
        <f>ROUND(E9*U9,2)</f>
        <v>0</v>
      </c>
      <c r="W9" s="231"/>
      <c r="X9" s="231" t="s">
        <v>261</v>
      </c>
      <c r="Y9" s="231" t="s">
        <v>262</v>
      </c>
      <c r="Z9" s="210"/>
      <c r="AA9" s="210"/>
      <c r="AB9" s="210"/>
      <c r="AC9" s="210"/>
      <c r="AD9" s="210"/>
      <c r="AE9" s="210"/>
      <c r="AF9" s="210"/>
      <c r="AG9" s="210" t="s">
        <v>1035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">
      <c r="A10" s="227"/>
      <c r="B10" s="228"/>
      <c r="C10" s="258" t="s">
        <v>1036</v>
      </c>
      <c r="D10" s="233"/>
      <c r="E10" s="234"/>
      <c r="F10" s="231"/>
      <c r="G10" s="231"/>
      <c r="H10" s="231"/>
      <c r="I10" s="231"/>
      <c r="J10" s="231"/>
      <c r="K10" s="231"/>
      <c r="L10" s="231"/>
      <c r="M10" s="231"/>
      <c r="N10" s="230"/>
      <c r="O10" s="230"/>
      <c r="P10" s="230"/>
      <c r="Q10" s="230"/>
      <c r="R10" s="231"/>
      <c r="S10" s="231"/>
      <c r="T10" s="231"/>
      <c r="U10" s="231"/>
      <c r="V10" s="231"/>
      <c r="W10" s="231"/>
      <c r="X10" s="231"/>
      <c r="Y10" s="231"/>
      <c r="Z10" s="210"/>
      <c r="AA10" s="210"/>
      <c r="AB10" s="210"/>
      <c r="AC10" s="210"/>
      <c r="AD10" s="210"/>
      <c r="AE10" s="210"/>
      <c r="AF10" s="210"/>
      <c r="AG10" s="210" t="s">
        <v>265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3" x14ac:dyDescent="0.2">
      <c r="A11" s="227"/>
      <c r="B11" s="228"/>
      <c r="C11" s="258" t="s">
        <v>1037</v>
      </c>
      <c r="D11" s="233"/>
      <c r="E11" s="234"/>
      <c r="F11" s="231"/>
      <c r="G11" s="231"/>
      <c r="H11" s="231"/>
      <c r="I11" s="231"/>
      <c r="J11" s="231"/>
      <c r="K11" s="231"/>
      <c r="L11" s="231"/>
      <c r="M11" s="231"/>
      <c r="N11" s="230"/>
      <c r="O11" s="230"/>
      <c r="P11" s="230"/>
      <c r="Q11" s="230"/>
      <c r="R11" s="231"/>
      <c r="S11" s="231"/>
      <c r="T11" s="231"/>
      <c r="U11" s="231"/>
      <c r="V11" s="231"/>
      <c r="W11" s="231"/>
      <c r="X11" s="231"/>
      <c r="Y11" s="231"/>
      <c r="Z11" s="210"/>
      <c r="AA11" s="210"/>
      <c r="AB11" s="210"/>
      <c r="AC11" s="210"/>
      <c r="AD11" s="210"/>
      <c r="AE11" s="210"/>
      <c r="AF11" s="210"/>
      <c r="AG11" s="210" t="s">
        <v>265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3" x14ac:dyDescent="0.2">
      <c r="A12" s="227"/>
      <c r="B12" s="228"/>
      <c r="C12" s="258" t="s">
        <v>138</v>
      </c>
      <c r="D12" s="233"/>
      <c r="E12" s="234">
        <v>1</v>
      </c>
      <c r="F12" s="231"/>
      <c r="G12" s="231"/>
      <c r="H12" s="231"/>
      <c r="I12" s="231"/>
      <c r="J12" s="231"/>
      <c r="K12" s="231"/>
      <c r="L12" s="231"/>
      <c r="M12" s="231"/>
      <c r="N12" s="230"/>
      <c r="O12" s="230"/>
      <c r="P12" s="230"/>
      <c r="Q12" s="230"/>
      <c r="R12" s="231"/>
      <c r="S12" s="231"/>
      <c r="T12" s="231"/>
      <c r="U12" s="231"/>
      <c r="V12" s="231"/>
      <c r="W12" s="231"/>
      <c r="X12" s="231"/>
      <c r="Y12" s="231"/>
      <c r="Z12" s="210"/>
      <c r="AA12" s="210"/>
      <c r="AB12" s="210"/>
      <c r="AC12" s="210"/>
      <c r="AD12" s="210"/>
      <c r="AE12" s="210"/>
      <c r="AF12" s="210"/>
      <c r="AG12" s="210" t="s">
        <v>265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ht="22.5" outlineLevel="1" x14ac:dyDescent="0.2">
      <c r="A13" s="250">
        <v>2</v>
      </c>
      <c r="B13" s="251" t="s">
        <v>1038</v>
      </c>
      <c r="C13" s="259" t="s">
        <v>1039</v>
      </c>
      <c r="D13" s="252" t="s">
        <v>1034</v>
      </c>
      <c r="E13" s="253">
        <v>1</v>
      </c>
      <c r="F13" s="254"/>
      <c r="G13" s="255">
        <f>ROUND(E13*F13,2)</f>
        <v>0</v>
      </c>
      <c r="H13" s="232"/>
      <c r="I13" s="231">
        <f>ROUND(E13*H13,2)</f>
        <v>0</v>
      </c>
      <c r="J13" s="232"/>
      <c r="K13" s="231">
        <f>ROUND(E13*J13,2)</f>
        <v>0</v>
      </c>
      <c r="L13" s="231">
        <v>21</v>
      </c>
      <c r="M13" s="231">
        <f>G13*(1+L13/100)</f>
        <v>0</v>
      </c>
      <c r="N13" s="230">
        <v>1</v>
      </c>
      <c r="O13" s="230">
        <f>ROUND(E13*N13,2)</f>
        <v>1</v>
      </c>
      <c r="P13" s="230">
        <v>0</v>
      </c>
      <c r="Q13" s="230">
        <f>ROUND(E13*P13,2)</f>
        <v>0</v>
      </c>
      <c r="R13" s="231"/>
      <c r="S13" s="231" t="s">
        <v>324</v>
      </c>
      <c r="T13" s="231" t="s">
        <v>325</v>
      </c>
      <c r="U13" s="231">
        <v>0</v>
      </c>
      <c r="V13" s="231">
        <f>ROUND(E13*U13,2)</f>
        <v>0</v>
      </c>
      <c r="W13" s="231"/>
      <c r="X13" s="231" t="s">
        <v>261</v>
      </c>
      <c r="Y13" s="231" t="s">
        <v>262</v>
      </c>
      <c r="Z13" s="210"/>
      <c r="AA13" s="210"/>
      <c r="AB13" s="210"/>
      <c r="AC13" s="210"/>
      <c r="AD13" s="210"/>
      <c r="AE13" s="210"/>
      <c r="AF13" s="210"/>
      <c r="AG13" s="210" t="s">
        <v>1035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50">
        <v>3</v>
      </c>
      <c r="B14" s="251" t="s">
        <v>1040</v>
      </c>
      <c r="C14" s="259" t="s">
        <v>1041</v>
      </c>
      <c r="D14" s="252" t="s">
        <v>1034</v>
      </c>
      <c r="E14" s="253">
        <v>1</v>
      </c>
      <c r="F14" s="254"/>
      <c r="G14" s="255">
        <f>ROUND(E14*F14,2)</f>
        <v>0</v>
      </c>
      <c r="H14" s="232"/>
      <c r="I14" s="231">
        <f>ROUND(E14*H14,2)</f>
        <v>0</v>
      </c>
      <c r="J14" s="232"/>
      <c r="K14" s="231">
        <f>ROUND(E14*J14,2)</f>
        <v>0</v>
      </c>
      <c r="L14" s="231">
        <v>21</v>
      </c>
      <c r="M14" s="231">
        <f>G14*(1+L14/100)</f>
        <v>0</v>
      </c>
      <c r="N14" s="230">
        <v>1</v>
      </c>
      <c r="O14" s="230">
        <f>ROUND(E14*N14,2)</f>
        <v>1</v>
      </c>
      <c r="P14" s="230">
        <v>0</v>
      </c>
      <c r="Q14" s="230">
        <f>ROUND(E14*P14,2)</f>
        <v>0</v>
      </c>
      <c r="R14" s="231"/>
      <c r="S14" s="231" t="s">
        <v>324</v>
      </c>
      <c r="T14" s="231" t="s">
        <v>325</v>
      </c>
      <c r="U14" s="231">
        <v>0</v>
      </c>
      <c r="V14" s="231">
        <f>ROUND(E14*U14,2)</f>
        <v>0</v>
      </c>
      <c r="W14" s="231"/>
      <c r="X14" s="231" t="s">
        <v>261</v>
      </c>
      <c r="Y14" s="231" t="s">
        <v>262</v>
      </c>
      <c r="Z14" s="210"/>
      <c r="AA14" s="210"/>
      <c r="AB14" s="210"/>
      <c r="AC14" s="210"/>
      <c r="AD14" s="210"/>
      <c r="AE14" s="210"/>
      <c r="AF14" s="210"/>
      <c r="AG14" s="210" t="s">
        <v>1035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50">
        <v>4</v>
      </c>
      <c r="B15" s="251" t="s">
        <v>1042</v>
      </c>
      <c r="C15" s="259" t="s">
        <v>1043</v>
      </c>
      <c r="D15" s="252" t="s">
        <v>1034</v>
      </c>
      <c r="E15" s="253">
        <v>2</v>
      </c>
      <c r="F15" s="254"/>
      <c r="G15" s="255">
        <f>ROUND(E15*F15,2)</f>
        <v>0</v>
      </c>
      <c r="H15" s="232"/>
      <c r="I15" s="231">
        <f>ROUND(E15*H15,2)</f>
        <v>0</v>
      </c>
      <c r="J15" s="232"/>
      <c r="K15" s="231">
        <f>ROUND(E15*J15,2)</f>
        <v>0</v>
      </c>
      <c r="L15" s="231">
        <v>21</v>
      </c>
      <c r="M15" s="231">
        <f>G15*(1+L15/100)</f>
        <v>0</v>
      </c>
      <c r="N15" s="230">
        <v>1</v>
      </c>
      <c r="O15" s="230">
        <f>ROUND(E15*N15,2)</f>
        <v>2</v>
      </c>
      <c r="P15" s="230">
        <v>0</v>
      </c>
      <c r="Q15" s="230">
        <f>ROUND(E15*P15,2)</f>
        <v>0</v>
      </c>
      <c r="R15" s="231"/>
      <c r="S15" s="231" t="s">
        <v>324</v>
      </c>
      <c r="T15" s="231" t="s">
        <v>325</v>
      </c>
      <c r="U15" s="231">
        <v>0</v>
      </c>
      <c r="V15" s="231">
        <f>ROUND(E15*U15,2)</f>
        <v>0</v>
      </c>
      <c r="W15" s="231"/>
      <c r="X15" s="231" t="s">
        <v>261</v>
      </c>
      <c r="Y15" s="231" t="s">
        <v>262</v>
      </c>
      <c r="Z15" s="210"/>
      <c r="AA15" s="210"/>
      <c r="AB15" s="210"/>
      <c r="AC15" s="210"/>
      <c r="AD15" s="210"/>
      <c r="AE15" s="210"/>
      <c r="AF15" s="210"/>
      <c r="AG15" s="210" t="s">
        <v>1035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50">
        <v>5</v>
      </c>
      <c r="B16" s="251" t="s">
        <v>1044</v>
      </c>
      <c r="C16" s="259" t="s">
        <v>1045</v>
      </c>
      <c r="D16" s="252" t="s">
        <v>1034</v>
      </c>
      <c r="E16" s="253">
        <v>1</v>
      </c>
      <c r="F16" s="254"/>
      <c r="G16" s="255">
        <f>ROUND(E16*F16,2)</f>
        <v>0</v>
      </c>
      <c r="H16" s="232"/>
      <c r="I16" s="231">
        <f>ROUND(E16*H16,2)</f>
        <v>0</v>
      </c>
      <c r="J16" s="232"/>
      <c r="K16" s="231">
        <f>ROUND(E16*J16,2)</f>
        <v>0</v>
      </c>
      <c r="L16" s="231">
        <v>21</v>
      </c>
      <c r="M16" s="231">
        <f>G16*(1+L16/100)</f>
        <v>0</v>
      </c>
      <c r="N16" s="230">
        <v>1</v>
      </c>
      <c r="O16" s="230">
        <f>ROUND(E16*N16,2)</f>
        <v>1</v>
      </c>
      <c r="P16" s="230">
        <v>0</v>
      </c>
      <c r="Q16" s="230">
        <f>ROUND(E16*P16,2)</f>
        <v>0</v>
      </c>
      <c r="R16" s="231"/>
      <c r="S16" s="231" t="s">
        <v>324</v>
      </c>
      <c r="T16" s="231" t="s">
        <v>325</v>
      </c>
      <c r="U16" s="231">
        <v>0</v>
      </c>
      <c r="V16" s="231">
        <f>ROUND(E16*U16,2)</f>
        <v>0</v>
      </c>
      <c r="W16" s="231"/>
      <c r="X16" s="231" t="s">
        <v>261</v>
      </c>
      <c r="Y16" s="231" t="s">
        <v>262</v>
      </c>
      <c r="Z16" s="210"/>
      <c r="AA16" s="210"/>
      <c r="AB16" s="210"/>
      <c r="AC16" s="210"/>
      <c r="AD16" s="210"/>
      <c r="AE16" s="210"/>
      <c r="AF16" s="210"/>
      <c r="AG16" s="210" t="s">
        <v>1035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ht="22.5" outlineLevel="1" x14ac:dyDescent="0.2">
      <c r="A17" s="250">
        <v>6</v>
      </c>
      <c r="B17" s="251" t="s">
        <v>1046</v>
      </c>
      <c r="C17" s="259" t="s">
        <v>1047</v>
      </c>
      <c r="D17" s="252" t="s">
        <v>788</v>
      </c>
      <c r="E17" s="253">
        <v>2</v>
      </c>
      <c r="F17" s="254"/>
      <c r="G17" s="255">
        <f>ROUND(E17*F17,2)</f>
        <v>0</v>
      </c>
      <c r="H17" s="232"/>
      <c r="I17" s="231">
        <f>ROUND(E17*H17,2)</f>
        <v>0</v>
      </c>
      <c r="J17" s="232"/>
      <c r="K17" s="231">
        <f>ROUND(E17*J17,2)</f>
        <v>0</v>
      </c>
      <c r="L17" s="231">
        <v>21</v>
      </c>
      <c r="M17" s="231">
        <f>G17*(1+L17/100)</f>
        <v>0</v>
      </c>
      <c r="N17" s="230">
        <v>3</v>
      </c>
      <c r="O17" s="230">
        <f>ROUND(E17*N17,2)</f>
        <v>6</v>
      </c>
      <c r="P17" s="230">
        <v>0</v>
      </c>
      <c r="Q17" s="230">
        <f>ROUND(E17*P17,2)</f>
        <v>0</v>
      </c>
      <c r="R17" s="231"/>
      <c r="S17" s="231" t="s">
        <v>324</v>
      </c>
      <c r="T17" s="231" t="s">
        <v>325</v>
      </c>
      <c r="U17" s="231">
        <v>0</v>
      </c>
      <c r="V17" s="231">
        <f>ROUND(E17*U17,2)</f>
        <v>0</v>
      </c>
      <c r="W17" s="231"/>
      <c r="X17" s="231" t="s">
        <v>261</v>
      </c>
      <c r="Y17" s="231" t="s">
        <v>262</v>
      </c>
      <c r="Z17" s="210"/>
      <c r="AA17" s="210"/>
      <c r="AB17" s="210"/>
      <c r="AC17" s="210"/>
      <c r="AD17" s="210"/>
      <c r="AE17" s="210"/>
      <c r="AF17" s="210"/>
      <c r="AG17" s="210" t="s">
        <v>1035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50">
        <v>7</v>
      </c>
      <c r="B18" s="251" t="s">
        <v>1048</v>
      </c>
      <c r="C18" s="259" t="s">
        <v>1049</v>
      </c>
      <c r="D18" s="252" t="s">
        <v>788</v>
      </c>
      <c r="E18" s="253">
        <v>2</v>
      </c>
      <c r="F18" s="254"/>
      <c r="G18" s="255">
        <f>ROUND(E18*F18,2)</f>
        <v>0</v>
      </c>
      <c r="H18" s="232"/>
      <c r="I18" s="231">
        <f>ROUND(E18*H18,2)</f>
        <v>0</v>
      </c>
      <c r="J18" s="232"/>
      <c r="K18" s="231">
        <f>ROUND(E18*J18,2)</f>
        <v>0</v>
      </c>
      <c r="L18" s="231">
        <v>21</v>
      </c>
      <c r="M18" s="231">
        <f>G18*(1+L18/100)</f>
        <v>0</v>
      </c>
      <c r="N18" s="230">
        <v>5</v>
      </c>
      <c r="O18" s="230">
        <f>ROUND(E18*N18,2)</f>
        <v>10</v>
      </c>
      <c r="P18" s="230">
        <v>0</v>
      </c>
      <c r="Q18" s="230">
        <f>ROUND(E18*P18,2)</f>
        <v>0</v>
      </c>
      <c r="R18" s="231"/>
      <c r="S18" s="231" t="s">
        <v>324</v>
      </c>
      <c r="T18" s="231" t="s">
        <v>325</v>
      </c>
      <c r="U18" s="231">
        <v>0</v>
      </c>
      <c r="V18" s="231">
        <f>ROUND(E18*U18,2)</f>
        <v>0</v>
      </c>
      <c r="W18" s="231"/>
      <c r="X18" s="231" t="s">
        <v>261</v>
      </c>
      <c r="Y18" s="231" t="s">
        <v>262</v>
      </c>
      <c r="Z18" s="210"/>
      <c r="AA18" s="210"/>
      <c r="AB18" s="210"/>
      <c r="AC18" s="210"/>
      <c r="AD18" s="210"/>
      <c r="AE18" s="210"/>
      <c r="AF18" s="210"/>
      <c r="AG18" s="210" t="s">
        <v>1035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50">
        <v>8</v>
      </c>
      <c r="B19" s="251" t="s">
        <v>1048</v>
      </c>
      <c r="C19" s="259" t="s">
        <v>1050</v>
      </c>
      <c r="D19" s="252" t="s">
        <v>788</v>
      </c>
      <c r="E19" s="253">
        <v>6</v>
      </c>
      <c r="F19" s="254"/>
      <c r="G19" s="255">
        <f>ROUND(E19*F19,2)</f>
        <v>0</v>
      </c>
      <c r="H19" s="232"/>
      <c r="I19" s="231">
        <f>ROUND(E19*H19,2)</f>
        <v>0</v>
      </c>
      <c r="J19" s="232"/>
      <c r="K19" s="231">
        <f>ROUND(E19*J19,2)</f>
        <v>0</v>
      </c>
      <c r="L19" s="231">
        <v>21</v>
      </c>
      <c r="M19" s="231">
        <f>G19*(1+L19/100)</f>
        <v>0</v>
      </c>
      <c r="N19" s="230">
        <v>3</v>
      </c>
      <c r="O19" s="230">
        <f>ROUND(E19*N19,2)</f>
        <v>18</v>
      </c>
      <c r="P19" s="230">
        <v>0</v>
      </c>
      <c r="Q19" s="230">
        <f>ROUND(E19*P19,2)</f>
        <v>0</v>
      </c>
      <c r="R19" s="231"/>
      <c r="S19" s="231" t="s">
        <v>324</v>
      </c>
      <c r="T19" s="231" t="s">
        <v>325</v>
      </c>
      <c r="U19" s="231">
        <v>0</v>
      </c>
      <c r="V19" s="231">
        <f>ROUND(E19*U19,2)</f>
        <v>0</v>
      </c>
      <c r="W19" s="231"/>
      <c r="X19" s="231" t="s">
        <v>1051</v>
      </c>
      <c r="Y19" s="231" t="s">
        <v>262</v>
      </c>
      <c r="Z19" s="210"/>
      <c r="AA19" s="210"/>
      <c r="AB19" s="210"/>
      <c r="AC19" s="210"/>
      <c r="AD19" s="210"/>
      <c r="AE19" s="210"/>
      <c r="AF19" s="210"/>
      <c r="AG19" s="210" t="s">
        <v>1052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50">
        <v>9</v>
      </c>
      <c r="B20" s="251" t="s">
        <v>1048</v>
      </c>
      <c r="C20" s="259" t="s">
        <v>1053</v>
      </c>
      <c r="D20" s="252" t="s">
        <v>788</v>
      </c>
      <c r="E20" s="253">
        <v>3</v>
      </c>
      <c r="F20" s="254"/>
      <c r="G20" s="255">
        <f>ROUND(E20*F20,2)</f>
        <v>0</v>
      </c>
      <c r="H20" s="232"/>
      <c r="I20" s="231">
        <f>ROUND(E20*H20,2)</f>
        <v>0</v>
      </c>
      <c r="J20" s="232"/>
      <c r="K20" s="231">
        <f>ROUND(E20*J20,2)</f>
        <v>0</v>
      </c>
      <c r="L20" s="231">
        <v>21</v>
      </c>
      <c r="M20" s="231">
        <f>G20*(1+L20/100)</f>
        <v>0</v>
      </c>
      <c r="N20" s="230">
        <v>2</v>
      </c>
      <c r="O20" s="230">
        <f>ROUND(E20*N20,2)</f>
        <v>6</v>
      </c>
      <c r="P20" s="230">
        <v>0</v>
      </c>
      <c r="Q20" s="230">
        <f>ROUND(E20*P20,2)</f>
        <v>0</v>
      </c>
      <c r="R20" s="231"/>
      <c r="S20" s="231" t="s">
        <v>324</v>
      </c>
      <c r="T20" s="231" t="s">
        <v>325</v>
      </c>
      <c r="U20" s="231">
        <v>0</v>
      </c>
      <c r="V20" s="231">
        <f>ROUND(E20*U20,2)</f>
        <v>0</v>
      </c>
      <c r="W20" s="231"/>
      <c r="X20" s="231" t="s">
        <v>1051</v>
      </c>
      <c r="Y20" s="231" t="s">
        <v>262</v>
      </c>
      <c r="Z20" s="210"/>
      <c r="AA20" s="210"/>
      <c r="AB20" s="210"/>
      <c r="AC20" s="210"/>
      <c r="AD20" s="210"/>
      <c r="AE20" s="210"/>
      <c r="AF20" s="210"/>
      <c r="AG20" s="210" t="s">
        <v>1052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ht="45" outlineLevel="1" x14ac:dyDescent="0.2">
      <c r="A21" s="244">
        <v>10</v>
      </c>
      <c r="B21" s="245" t="s">
        <v>1054</v>
      </c>
      <c r="C21" s="257" t="s">
        <v>1055</v>
      </c>
      <c r="D21" s="246" t="s">
        <v>303</v>
      </c>
      <c r="E21" s="247">
        <v>0.5</v>
      </c>
      <c r="F21" s="248"/>
      <c r="G21" s="249">
        <f>ROUND(E21*F21,2)</f>
        <v>0</v>
      </c>
      <c r="H21" s="232"/>
      <c r="I21" s="231">
        <f>ROUND(E21*H21,2)</f>
        <v>0</v>
      </c>
      <c r="J21" s="232"/>
      <c r="K21" s="231">
        <f>ROUND(E21*J21,2)</f>
        <v>0</v>
      </c>
      <c r="L21" s="231">
        <v>21</v>
      </c>
      <c r="M21" s="231">
        <f>G21*(1+L21/100)</f>
        <v>0</v>
      </c>
      <c r="N21" s="230">
        <v>3</v>
      </c>
      <c r="O21" s="230">
        <f>ROUND(E21*N21,2)</f>
        <v>1.5</v>
      </c>
      <c r="P21" s="230">
        <v>0</v>
      </c>
      <c r="Q21" s="230">
        <f>ROUND(E21*P21,2)</f>
        <v>0</v>
      </c>
      <c r="R21" s="231"/>
      <c r="S21" s="231" t="s">
        <v>324</v>
      </c>
      <c r="T21" s="231" t="s">
        <v>325</v>
      </c>
      <c r="U21" s="231">
        <v>0</v>
      </c>
      <c r="V21" s="231">
        <f>ROUND(E21*U21,2)</f>
        <v>0</v>
      </c>
      <c r="W21" s="231"/>
      <c r="X21" s="231" t="s">
        <v>261</v>
      </c>
      <c r="Y21" s="231" t="s">
        <v>262</v>
      </c>
      <c r="Z21" s="210"/>
      <c r="AA21" s="210"/>
      <c r="AB21" s="210"/>
      <c r="AC21" s="210"/>
      <c r="AD21" s="210"/>
      <c r="AE21" s="210"/>
      <c r="AF21" s="210"/>
      <c r="AG21" s="210" t="s">
        <v>1035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2" x14ac:dyDescent="0.2">
      <c r="A22" s="227"/>
      <c r="B22" s="228"/>
      <c r="C22" s="258" t="s">
        <v>1056</v>
      </c>
      <c r="D22" s="233"/>
      <c r="E22" s="234"/>
      <c r="F22" s="231"/>
      <c r="G22" s="231"/>
      <c r="H22" s="231"/>
      <c r="I22" s="231"/>
      <c r="J22" s="231"/>
      <c r="K22" s="231"/>
      <c r="L22" s="231"/>
      <c r="M22" s="231"/>
      <c r="N22" s="230"/>
      <c r="O22" s="230"/>
      <c r="P22" s="230"/>
      <c r="Q22" s="230"/>
      <c r="R22" s="231"/>
      <c r="S22" s="231"/>
      <c r="T22" s="231"/>
      <c r="U22" s="231"/>
      <c r="V22" s="231"/>
      <c r="W22" s="231"/>
      <c r="X22" s="231"/>
      <c r="Y22" s="231"/>
      <c r="Z22" s="210"/>
      <c r="AA22" s="210"/>
      <c r="AB22" s="210"/>
      <c r="AC22" s="210"/>
      <c r="AD22" s="210"/>
      <c r="AE22" s="210"/>
      <c r="AF22" s="210"/>
      <c r="AG22" s="210" t="s">
        <v>265</v>
      </c>
      <c r="AH22" s="210">
        <v>0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3" x14ac:dyDescent="0.2">
      <c r="A23" s="227"/>
      <c r="B23" s="228"/>
      <c r="C23" s="258" t="s">
        <v>1057</v>
      </c>
      <c r="D23" s="233"/>
      <c r="E23" s="234">
        <v>0.5</v>
      </c>
      <c r="F23" s="231"/>
      <c r="G23" s="231"/>
      <c r="H23" s="231"/>
      <c r="I23" s="231"/>
      <c r="J23" s="231"/>
      <c r="K23" s="231"/>
      <c r="L23" s="231"/>
      <c r="M23" s="231"/>
      <c r="N23" s="230"/>
      <c r="O23" s="230"/>
      <c r="P23" s="230"/>
      <c r="Q23" s="230"/>
      <c r="R23" s="231"/>
      <c r="S23" s="231"/>
      <c r="T23" s="231"/>
      <c r="U23" s="231"/>
      <c r="V23" s="231"/>
      <c r="W23" s="231"/>
      <c r="X23" s="231"/>
      <c r="Y23" s="231"/>
      <c r="Z23" s="210"/>
      <c r="AA23" s="210"/>
      <c r="AB23" s="210"/>
      <c r="AC23" s="210"/>
      <c r="AD23" s="210"/>
      <c r="AE23" s="210"/>
      <c r="AF23" s="210"/>
      <c r="AG23" s="210" t="s">
        <v>265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ht="22.5" outlineLevel="1" x14ac:dyDescent="0.2">
      <c r="A24" s="250">
        <v>11</v>
      </c>
      <c r="B24" s="251" t="s">
        <v>1058</v>
      </c>
      <c r="C24" s="259" t="s">
        <v>1059</v>
      </c>
      <c r="D24" s="252" t="s">
        <v>793</v>
      </c>
      <c r="E24" s="253">
        <v>8</v>
      </c>
      <c r="F24" s="254"/>
      <c r="G24" s="255">
        <f>ROUND(E24*F24,2)</f>
        <v>0</v>
      </c>
      <c r="H24" s="232"/>
      <c r="I24" s="231">
        <f>ROUND(E24*H24,2)</f>
        <v>0</v>
      </c>
      <c r="J24" s="232"/>
      <c r="K24" s="231">
        <f>ROUND(E24*J24,2)</f>
        <v>0</v>
      </c>
      <c r="L24" s="231">
        <v>21</v>
      </c>
      <c r="M24" s="231">
        <f>G24*(1+L24/100)</f>
        <v>0</v>
      </c>
      <c r="N24" s="230">
        <v>1</v>
      </c>
      <c r="O24" s="230">
        <f>ROUND(E24*N24,2)</f>
        <v>8</v>
      </c>
      <c r="P24" s="230">
        <v>0</v>
      </c>
      <c r="Q24" s="230">
        <f>ROUND(E24*P24,2)</f>
        <v>0</v>
      </c>
      <c r="R24" s="231"/>
      <c r="S24" s="231" t="s">
        <v>324</v>
      </c>
      <c r="T24" s="231" t="s">
        <v>325</v>
      </c>
      <c r="U24" s="231">
        <v>0</v>
      </c>
      <c r="V24" s="231">
        <f>ROUND(E24*U24,2)</f>
        <v>0</v>
      </c>
      <c r="W24" s="231"/>
      <c r="X24" s="231" t="s">
        <v>261</v>
      </c>
      <c r="Y24" s="231" t="s">
        <v>262</v>
      </c>
      <c r="Z24" s="210"/>
      <c r="AA24" s="210"/>
      <c r="AB24" s="210"/>
      <c r="AC24" s="210"/>
      <c r="AD24" s="210"/>
      <c r="AE24" s="210"/>
      <c r="AF24" s="210"/>
      <c r="AG24" s="210" t="s">
        <v>1035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x14ac:dyDescent="0.2">
      <c r="A25" s="237" t="s">
        <v>254</v>
      </c>
      <c r="B25" s="238" t="s">
        <v>119</v>
      </c>
      <c r="C25" s="256" t="s">
        <v>120</v>
      </c>
      <c r="D25" s="239"/>
      <c r="E25" s="240"/>
      <c r="F25" s="241"/>
      <c r="G25" s="242">
        <f>SUMIF(AG26:AG35,"&lt;&gt;NOR",G26:G35)</f>
        <v>0</v>
      </c>
      <c r="H25" s="236"/>
      <c r="I25" s="236">
        <f>SUM(I26:I35)</f>
        <v>0</v>
      </c>
      <c r="J25" s="236"/>
      <c r="K25" s="236">
        <f>SUM(K26:K35)</f>
        <v>0</v>
      </c>
      <c r="L25" s="236"/>
      <c r="M25" s="236">
        <f>SUM(M26:M35)</f>
        <v>0</v>
      </c>
      <c r="N25" s="235"/>
      <c r="O25" s="235">
        <f>SUM(O26:O35)</f>
        <v>46</v>
      </c>
      <c r="P25" s="235"/>
      <c r="Q25" s="235">
        <f>SUM(Q26:Q35)</f>
        <v>0</v>
      </c>
      <c r="R25" s="236"/>
      <c r="S25" s="236"/>
      <c r="T25" s="236"/>
      <c r="U25" s="236"/>
      <c r="V25" s="236">
        <f>SUM(V26:V35)</f>
        <v>0</v>
      </c>
      <c r="W25" s="236"/>
      <c r="X25" s="236"/>
      <c r="Y25" s="236"/>
      <c r="AG25" t="s">
        <v>255</v>
      </c>
    </row>
    <row r="26" spans="1:60" ht="22.5" outlineLevel="1" x14ac:dyDescent="0.2">
      <c r="A26" s="244">
        <v>12</v>
      </c>
      <c r="B26" s="245" t="s">
        <v>1060</v>
      </c>
      <c r="C26" s="257" t="s">
        <v>1061</v>
      </c>
      <c r="D26" s="246" t="s">
        <v>1034</v>
      </c>
      <c r="E26" s="247">
        <v>1</v>
      </c>
      <c r="F26" s="248"/>
      <c r="G26" s="249">
        <f>ROUND(E26*F26,2)</f>
        <v>0</v>
      </c>
      <c r="H26" s="232"/>
      <c r="I26" s="231">
        <f>ROUND(E26*H26,2)</f>
        <v>0</v>
      </c>
      <c r="J26" s="232"/>
      <c r="K26" s="231">
        <f>ROUND(E26*J26,2)</f>
        <v>0</v>
      </c>
      <c r="L26" s="231">
        <v>21</v>
      </c>
      <c r="M26" s="231">
        <f>G26*(1+L26/100)</f>
        <v>0</v>
      </c>
      <c r="N26" s="230">
        <v>2</v>
      </c>
      <c r="O26" s="230">
        <f>ROUND(E26*N26,2)</f>
        <v>2</v>
      </c>
      <c r="P26" s="230">
        <v>0</v>
      </c>
      <c r="Q26" s="230">
        <f>ROUND(E26*P26,2)</f>
        <v>0</v>
      </c>
      <c r="R26" s="231"/>
      <c r="S26" s="231" t="s">
        <v>324</v>
      </c>
      <c r="T26" s="231" t="s">
        <v>325</v>
      </c>
      <c r="U26" s="231">
        <v>0</v>
      </c>
      <c r="V26" s="231">
        <f>ROUND(E26*U26,2)</f>
        <v>0</v>
      </c>
      <c r="W26" s="231"/>
      <c r="X26" s="231" t="s">
        <v>261</v>
      </c>
      <c r="Y26" s="231" t="s">
        <v>262</v>
      </c>
      <c r="Z26" s="210"/>
      <c r="AA26" s="210"/>
      <c r="AB26" s="210"/>
      <c r="AC26" s="210"/>
      <c r="AD26" s="210"/>
      <c r="AE26" s="210"/>
      <c r="AF26" s="210"/>
      <c r="AG26" s="210" t="s">
        <v>1035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2" x14ac:dyDescent="0.2">
      <c r="A27" s="227"/>
      <c r="B27" s="228"/>
      <c r="C27" s="258" t="s">
        <v>1062</v>
      </c>
      <c r="D27" s="233"/>
      <c r="E27" s="234"/>
      <c r="F27" s="231"/>
      <c r="G27" s="231"/>
      <c r="H27" s="231"/>
      <c r="I27" s="231"/>
      <c r="J27" s="231"/>
      <c r="K27" s="231"/>
      <c r="L27" s="231"/>
      <c r="M27" s="231"/>
      <c r="N27" s="230"/>
      <c r="O27" s="230"/>
      <c r="P27" s="230"/>
      <c r="Q27" s="230"/>
      <c r="R27" s="231"/>
      <c r="S27" s="231"/>
      <c r="T27" s="231"/>
      <c r="U27" s="231"/>
      <c r="V27" s="231"/>
      <c r="W27" s="231"/>
      <c r="X27" s="231"/>
      <c r="Y27" s="231"/>
      <c r="Z27" s="210"/>
      <c r="AA27" s="210"/>
      <c r="AB27" s="210"/>
      <c r="AC27" s="210"/>
      <c r="AD27" s="210"/>
      <c r="AE27" s="210"/>
      <c r="AF27" s="210"/>
      <c r="AG27" s="210" t="s">
        <v>265</v>
      </c>
      <c r="AH27" s="210">
        <v>0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3" x14ac:dyDescent="0.2">
      <c r="A28" s="227"/>
      <c r="B28" s="228"/>
      <c r="C28" s="258" t="s">
        <v>1063</v>
      </c>
      <c r="D28" s="233"/>
      <c r="E28" s="234"/>
      <c r="F28" s="231"/>
      <c r="G28" s="231"/>
      <c r="H28" s="231"/>
      <c r="I28" s="231"/>
      <c r="J28" s="231"/>
      <c r="K28" s="231"/>
      <c r="L28" s="231"/>
      <c r="M28" s="231"/>
      <c r="N28" s="230"/>
      <c r="O28" s="230"/>
      <c r="P28" s="230"/>
      <c r="Q28" s="230"/>
      <c r="R28" s="231"/>
      <c r="S28" s="231"/>
      <c r="T28" s="231"/>
      <c r="U28" s="231"/>
      <c r="V28" s="231"/>
      <c r="W28" s="231"/>
      <c r="X28" s="231"/>
      <c r="Y28" s="231"/>
      <c r="Z28" s="210"/>
      <c r="AA28" s="210"/>
      <c r="AB28" s="210"/>
      <c r="AC28" s="210"/>
      <c r="AD28" s="210"/>
      <c r="AE28" s="210"/>
      <c r="AF28" s="210"/>
      <c r="AG28" s="210" t="s">
        <v>265</v>
      </c>
      <c r="AH28" s="210">
        <v>0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3" x14ac:dyDescent="0.2">
      <c r="A29" s="227"/>
      <c r="B29" s="228"/>
      <c r="C29" s="258" t="s">
        <v>1037</v>
      </c>
      <c r="D29" s="233"/>
      <c r="E29" s="234"/>
      <c r="F29" s="231"/>
      <c r="G29" s="231"/>
      <c r="H29" s="231"/>
      <c r="I29" s="231"/>
      <c r="J29" s="231"/>
      <c r="K29" s="231"/>
      <c r="L29" s="231"/>
      <c r="M29" s="231"/>
      <c r="N29" s="230"/>
      <c r="O29" s="230"/>
      <c r="P29" s="230"/>
      <c r="Q29" s="230"/>
      <c r="R29" s="231"/>
      <c r="S29" s="231"/>
      <c r="T29" s="231"/>
      <c r="U29" s="231"/>
      <c r="V29" s="231"/>
      <c r="W29" s="231"/>
      <c r="X29" s="231"/>
      <c r="Y29" s="231"/>
      <c r="Z29" s="210"/>
      <c r="AA29" s="210"/>
      <c r="AB29" s="210"/>
      <c r="AC29" s="210"/>
      <c r="AD29" s="210"/>
      <c r="AE29" s="210"/>
      <c r="AF29" s="210"/>
      <c r="AG29" s="210" t="s">
        <v>265</v>
      </c>
      <c r="AH29" s="210">
        <v>0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3" x14ac:dyDescent="0.2">
      <c r="A30" s="227"/>
      <c r="B30" s="228"/>
      <c r="C30" s="258" t="s">
        <v>138</v>
      </c>
      <c r="D30" s="233"/>
      <c r="E30" s="234">
        <v>1</v>
      </c>
      <c r="F30" s="231"/>
      <c r="G30" s="231"/>
      <c r="H30" s="231"/>
      <c r="I30" s="231"/>
      <c r="J30" s="231"/>
      <c r="K30" s="231"/>
      <c r="L30" s="231"/>
      <c r="M30" s="231"/>
      <c r="N30" s="230"/>
      <c r="O30" s="230"/>
      <c r="P30" s="230"/>
      <c r="Q30" s="230"/>
      <c r="R30" s="231"/>
      <c r="S30" s="231"/>
      <c r="T30" s="231"/>
      <c r="U30" s="231"/>
      <c r="V30" s="231"/>
      <c r="W30" s="231"/>
      <c r="X30" s="231"/>
      <c r="Y30" s="231"/>
      <c r="Z30" s="210"/>
      <c r="AA30" s="210"/>
      <c r="AB30" s="210"/>
      <c r="AC30" s="210"/>
      <c r="AD30" s="210"/>
      <c r="AE30" s="210"/>
      <c r="AF30" s="210"/>
      <c r="AG30" s="210" t="s">
        <v>265</v>
      </c>
      <c r="AH30" s="210">
        <v>0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50">
        <v>13</v>
      </c>
      <c r="B31" s="251" t="s">
        <v>1064</v>
      </c>
      <c r="C31" s="259" t="s">
        <v>1043</v>
      </c>
      <c r="D31" s="252" t="s">
        <v>1034</v>
      </c>
      <c r="E31" s="253">
        <v>3</v>
      </c>
      <c r="F31" s="254"/>
      <c r="G31" s="255">
        <f>ROUND(E31*F31,2)</f>
        <v>0</v>
      </c>
      <c r="H31" s="232"/>
      <c r="I31" s="231">
        <f>ROUND(E31*H31,2)</f>
        <v>0</v>
      </c>
      <c r="J31" s="232"/>
      <c r="K31" s="231">
        <f>ROUND(E31*J31,2)</f>
        <v>0</v>
      </c>
      <c r="L31" s="231">
        <v>21</v>
      </c>
      <c r="M31" s="231">
        <f>G31*(1+L31/100)</f>
        <v>0</v>
      </c>
      <c r="N31" s="230">
        <v>1</v>
      </c>
      <c r="O31" s="230">
        <f>ROUND(E31*N31,2)</f>
        <v>3</v>
      </c>
      <c r="P31" s="230">
        <v>0</v>
      </c>
      <c r="Q31" s="230">
        <f>ROUND(E31*P31,2)</f>
        <v>0</v>
      </c>
      <c r="R31" s="231"/>
      <c r="S31" s="231" t="s">
        <v>324</v>
      </c>
      <c r="T31" s="231" t="s">
        <v>325</v>
      </c>
      <c r="U31" s="231">
        <v>0</v>
      </c>
      <c r="V31" s="231">
        <f>ROUND(E31*U31,2)</f>
        <v>0</v>
      </c>
      <c r="W31" s="231"/>
      <c r="X31" s="231" t="s">
        <v>261</v>
      </c>
      <c r="Y31" s="231" t="s">
        <v>262</v>
      </c>
      <c r="Z31" s="210"/>
      <c r="AA31" s="210"/>
      <c r="AB31" s="210"/>
      <c r="AC31" s="210"/>
      <c r="AD31" s="210"/>
      <c r="AE31" s="210"/>
      <c r="AF31" s="210"/>
      <c r="AG31" s="210" t="s">
        <v>1035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50">
        <v>14</v>
      </c>
      <c r="B32" s="251" t="s">
        <v>1065</v>
      </c>
      <c r="C32" s="259" t="s">
        <v>1066</v>
      </c>
      <c r="D32" s="252" t="s">
        <v>1034</v>
      </c>
      <c r="E32" s="253">
        <v>1</v>
      </c>
      <c r="F32" s="254"/>
      <c r="G32" s="255">
        <f>ROUND(E32*F32,2)</f>
        <v>0</v>
      </c>
      <c r="H32" s="232"/>
      <c r="I32" s="231">
        <f>ROUND(E32*H32,2)</f>
        <v>0</v>
      </c>
      <c r="J32" s="232"/>
      <c r="K32" s="231">
        <f>ROUND(E32*J32,2)</f>
        <v>0</v>
      </c>
      <c r="L32" s="231">
        <v>21</v>
      </c>
      <c r="M32" s="231">
        <f>G32*(1+L32/100)</f>
        <v>0</v>
      </c>
      <c r="N32" s="230">
        <v>1</v>
      </c>
      <c r="O32" s="230">
        <f>ROUND(E32*N32,2)</f>
        <v>1</v>
      </c>
      <c r="P32" s="230">
        <v>0</v>
      </c>
      <c r="Q32" s="230">
        <f>ROUND(E32*P32,2)</f>
        <v>0</v>
      </c>
      <c r="R32" s="231"/>
      <c r="S32" s="231" t="s">
        <v>324</v>
      </c>
      <c r="T32" s="231" t="s">
        <v>325</v>
      </c>
      <c r="U32" s="231">
        <v>0</v>
      </c>
      <c r="V32" s="231">
        <f>ROUND(E32*U32,2)</f>
        <v>0</v>
      </c>
      <c r="W32" s="231"/>
      <c r="X32" s="231" t="s">
        <v>261</v>
      </c>
      <c r="Y32" s="231" t="s">
        <v>262</v>
      </c>
      <c r="Z32" s="210"/>
      <c r="AA32" s="210"/>
      <c r="AB32" s="210"/>
      <c r="AC32" s="210"/>
      <c r="AD32" s="210"/>
      <c r="AE32" s="210"/>
      <c r="AF32" s="210"/>
      <c r="AG32" s="210" t="s">
        <v>1035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ht="22.5" outlineLevel="1" x14ac:dyDescent="0.2">
      <c r="A33" s="250">
        <v>15</v>
      </c>
      <c r="B33" s="251" t="s">
        <v>1067</v>
      </c>
      <c r="C33" s="259" t="s">
        <v>1068</v>
      </c>
      <c r="D33" s="252" t="s">
        <v>334</v>
      </c>
      <c r="E33" s="253">
        <v>2</v>
      </c>
      <c r="F33" s="254"/>
      <c r="G33" s="255">
        <f>ROUND(E33*F33,2)</f>
        <v>0</v>
      </c>
      <c r="H33" s="232"/>
      <c r="I33" s="231">
        <f>ROUND(E33*H33,2)</f>
        <v>0</v>
      </c>
      <c r="J33" s="232"/>
      <c r="K33" s="231">
        <f>ROUND(E33*J33,2)</f>
        <v>0</v>
      </c>
      <c r="L33" s="231">
        <v>21</v>
      </c>
      <c r="M33" s="231">
        <f>G33*(1+L33/100)</f>
        <v>0</v>
      </c>
      <c r="N33" s="230">
        <v>3</v>
      </c>
      <c r="O33" s="230">
        <f>ROUND(E33*N33,2)</f>
        <v>6</v>
      </c>
      <c r="P33" s="230">
        <v>0</v>
      </c>
      <c r="Q33" s="230">
        <f>ROUND(E33*P33,2)</f>
        <v>0</v>
      </c>
      <c r="R33" s="231"/>
      <c r="S33" s="231" t="s">
        <v>324</v>
      </c>
      <c r="T33" s="231" t="s">
        <v>325</v>
      </c>
      <c r="U33" s="231">
        <v>0</v>
      </c>
      <c r="V33" s="231">
        <f>ROUND(E33*U33,2)</f>
        <v>0</v>
      </c>
      <c r="W33" s="231"/>
      <c r="X33" s="231" t="s">
        <v>261</v>
      </c>
      <c r="Y33" s="231" t="s">
        <v>262</v>
      </c>
      <c r="Z33" s="210"/>
      <c r="AA33" s="210"/>
      <c r="AB33" s="210"/>
      <c r="AC33" s="210"/>
      <c r="AD33" s="210"/>
      <c r="AE33" s="210"/>
      <c r="AF33" s="210"/>
      <c r="AG33" s="210" t="s">
        <v>1035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50">
        <v>16</v>
      </c>
      <c r="B34" s="251" t="s">
        <v>1069</v>
      </c>
      <c r="C34" s="259" t="s">
        <v>1053</v>
      </c>
      <c r="D34" s="252" t="s">
        <v>788</v>
      </c>
      <c r="E34" s="253">
        <v>14</v>
      </c>
      <c r="F34" s="254"/>
      <c r="G34" s="255">
        <f>ROUND(E34*F34,2)</f>
        <v>0</v>
      </c>
      <c r="H34" s="232"/>
      <c r="I34" s="231">
        <f>ROUND(E34*H34,2)</f>
        <v>0</v>
      </c>
      <c r="J34" s="232"/>
      <c r="K34" s="231">
        <f>ROUND(E34*J34,2)</f>
        <v>0</v>
      </c>
      <c r="L34" s="231">
        <v>21</v>
      </c>
      <c r="M34" s="231">
        <f>G34*(1+L34/100)</f>
        <v>0</v>
      </c>
      <c r="N34" s="230">
        <v>2</v>
      </c>
      <c r="O34" s="230">
        <f>ROUND(E34*N34,2)</f>
        <v>28</v>
      </c>
      <c r="P34" s="230">
        <v>0</v>
      </c>
      <c r="Q34" s="230">
        <f>ROUND(E34*P34,2)</f>
        <v>0</v>
      </c>
      <c r="R34" s="231"/>
      <c r="S34" s="231" t="s">
        <v>324</v>
      </c>
      <c r="T34" s="231" t="s">
        <v>325</v>
      </c>
      <c r="U34" s="231">
        <v>0</v>
      </c>
      <c r="V34" s="231">
        <f>ROUND(E34*U34,2)</f>
        <v>0</v>
      </c>
      <c r="W34" s="231"/>
      <c r="X34" s="231" t="s">
        <v>261</v>
      </c>
      <c r="Y34" s="231" t="s">
        <v>262</v>
      </c>
      <c r="Z34" s="210"/>
      <c r="AA34" s="210"/>
      <c r="AB34" s="210"/>
      <c r="AC34" s="210"/>
      <c r="AD34" s="210"/>
      <c r="AE34" s="210"/>
      <c r="AF34" s="210"/>
      <c r="AG34" s="210" t="s">
        <v>1035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ht="22.5" outlineLevel="1" x14ac:dyDescent="0.2">
      <c r="A35" s="250">
        <v>17</v>
      </c>
      <c r="B35" s="251" t="s">
        <v>1070</v>
      </c>
      <c r="C35" s="259" t="s">
        <v>1059</v>
      </c>
      <c r="D35" s="252" t="s">
        <v>793</v>
      </c>
      <c r="E35" s="253">
        <v>6</v>
      </c>
      <c r="F35" s="254"/>
      <c r="G35" s="255">
        <f>ROUND(E35*F35,2)</f>
        <v>0</v>
      </c>
      <c r="H35" s="232"/>
      <c r="I35" s="231">
        <f>ROUND(E35*H35,2)</f>
        <v>0</v>
      </c>
      <c r="J35" s="232"/>
      <c r="K35" s="231">
        <f>ROUND(E35*J35,2)</f>
        <v>0</v>
      </c>
      <c r="L35" s="231">
        <v>21</v>
      </c>
      <c r="M35" s="231">
        <f>G35*(1+L35/100)</f>
        <v>0</v>
      </c>
      <c r="N35" s="230">
        <v>1</v>
      </c>
      <c r="O35" s="230">
        <f>ROUND(E35*N35,2)</f>
        <v>6</v>
      </c>
      <c r="P35" s="230">
        <v>0</v>
      </c>
      <c r="Q35" s="230">
        <f>ROUND(E35*P35,2)</f>
        <v>0</v>
      </c>
      <c r="R35" s="231"/>
      <c r="S35" s="231" t="s">
        <v>324</v>
      </c>
      <c r="T35" s="231" t="s">
        <v>325</v>
      </c>
      <c r="U35" s="231">
        <v>0</v>
      </c>
      <c r="V35" s="231">
        <f>ROUND(E35*U35,2)</f>
        <v>0</v>
      </c>
      <c r="W35" s="231"/>
      <c r="X35" s="231" t="s">
        <v>261</v>
      </c>
      <c r="Y35" s="231" t="s">
        <v>262</v>
      </c>
      <c r="Z35" s="210"/>
      <c r="AA35" s="210"/>
      <c r="AB35" s="210"/>
      <c r="AC35" s="210"/>
      <c r="AD35" s="210"/>
      <c r="AE35" s="210"/>
      <c r="AF35" s="210"/>
      <c r="AG35" s="210" t="s">
        <v>1035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x14ac:dyDescent="0.2">
      <c r="A36" s="237" t="s">
        <v>254</v>
      </c>
      <c r="B36" s="238" t="s">
        <v>121</v>
      </c>
      <c r="C36" s="256" t="s">
        <v>122</v>
      </c>
      <c r="D36" s="239"/>
      <c r="E36" s="240"/>
      <c r="F36" s="241"/>
      <c r="G36" s="242">
        <f>SUMIF(AG37:AG51,"&lt;&gt;NOR",G37:G51)</f>
        <v>0</v>
      </c>
      <c r="H36" s="236"/>
      <c r="I36" s="236">
        <f>SUM(I37:I51)</f>
        <v>0</v>
      </c>
      <c r="J36" s="236"/>
      <c r="K36" s="236">
        <f>SUM(K37:K51)</f>
        <v>0</v>
      </c>
      <c r="L36" s="236"/>
      <c r="M36" s="236">
        <f>SUM(M37:M51)</f>
        <v>0</v>
      </c>
      <c r="N36" s="235"/>
      <c r="O36" s="235">
        <f>SUM(O37:O51)</f>
        <v>11.5</v>
      </c>
      <c r="P36" s="235"/>
      <c r="Q36" s="235">
        <f>SUM(Q37:Q51)</f>
        <v>0</v>
      </c>
      <c r="R36" s="236"/>
      <c r="S36" s="236"/>
      <c r="T36" s="236"/>
      <c r="U36" s="236"/>
      <c r="V36" s="236">
        <f>SUM(V37:V51)</f>
        <v>0</v>
      </c>
      <c r="W36" s="236"/>
      <c r="X36" s="236"/>
      <c r="Y36" s="236"/>
      <c r="AG36" t="s">
        <v>255</v>
      </c>
    </row>
    <row r="37" spans="1:60" ht="22.5" outlineLevel="1" x14ac:dyDescent="0.2">
      <c r="A37" s="244">
        <v>18</v>
      </c>
      <c r="B37" s="245" t="s">
        <v>1071</v>
      </c>
      <c r="C37" s="257" t="s">
        <v>1072</v>
      </c>
      <c r="D37" s="246" t="s">
        <v>1034</v>
      </c>
      <c r="E37" s="247">
        <v>1</v>
      </c>
      <c r="F37" s="248"/>
      <c r="G37" s="249">
        <f>ROUND(E37*F37,2)</f>
        <v>0</v>
      </c>
      <c r="H37" s="232"/>
      <c r="I37" s="231">
        <f>ROUND(E37*H37,2)</f>
        <v>0</v>
      </c>
      <c r="J37" s="232"/>
      <c r="K37" s="231">
        <f>ROUND(E37*J37,2)</f>
        <v>0</v>
      </c>
      <c r="L37" s="231">
        <v>21</v>
      </c>
      <c r="M37" s="231">
        <f>G37*(1+L37/100)</f>
        <v>0</v>
      </c>
      <c r="N37" s="230">
        <v>2</v>
      </c>
      <c r="O37" s="230">
        <f>ROUND(E37*N37,2)</f>
        <v>2</v>
      </c>
      <c r="P37" s="230">
        <v>0</v>
      </c>
      <c r="Q37" s="230">
        <f>ROUND(E37*P37,2)</f>
        <v>0</v>
      </c>
      <c r="R37" s="231"/>
      <c r="S37" s="231" t="s">
        <v>324</v>
      </c>
      <c r="T37" s="231" t="s">
        <v>325</v>
      </c>
      <c r="U37" s="231">
        <v>0</v>
      </c>
      <c r="V37" s="231">
        <f>ROUND(E37*U37,2)</f>
        <v>0</v>
      </c>
      <c r="W37" s="231"/>
      <c r="X37" s="231" t="s">
        <v>261</v>
      </c>
      <c r="Y37" s="231" t="s">
        <v>262</v>
      </c>
      <c r="Z37" s="210"/>
      <c r="AA37" s="210"/>
      <c r="AB37" s="210"/>
      <c r="AC37" s="210"/>
      <c r="AD37" s="210"/>
      <c r="AE37" s="210"/>
      <c r="AF37" s="210"/>
      <c r="AG37" s="210" t="s">
        <v>1035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2" x14ac:dyDescent="0.2">
      <c r="A38" s="227"/>
      <c r="B38" s="228"/>
      <c r="C38" s="258" t="s">
        <v>1073</v>
      </c>
      <c r="D38" s="233"/>
      <c r="E38" s="234"/>
      <c r="F38" s="231"/>
      <c r="G38" s="231"/>
      <c r="H38" s="231"/>
      <c r="I38" s="231"/>
      <c r="J38" s="231"/>
      <c r="K38" s="231"/>
      <c r="L38" s="231"/>
      <c r="M38" s="231"/>
      <c r="N38" s="230"/>
      <c r="O38" s="230"/>
      <c r="P38" s="230"/>
      <c r="Q38" s="230"/>
      <c r="R38" s="231"/>
      <c r="S38" s="231"/>
      <c r="T38" s="231"/>
      <c r="U38" s="231"/>
      <c r="V38" s="231"/>
      <c r="W38" s="231"/>
      <c r="X38" s="231"/>
      <c r="Y38" s="231"/>
      <c r="Z38" s="210"/>
      <c r="AA38" s="210"/>
      <c r="AB38" s="210"/>
      <c r="AC38" s="210"/>
      <c r="AD38" s="210"/>
      <c r="AE38" s="210"/>
      <c r="AF38" s="210"/>
      <c r="AG38" s="210" t="s">
        <v>265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3" x14ac:dyDescent="0.2">
      <c r="A39" s="227"/>
      <c r="B39" s="228"/>
      <c r="C39" s="258" t="s">
        <v>1074</v>
      </c>
      <c r="D39" s="233"/>
      <c r="E39" s="234"/>
      <c r="F39" s="231"/>
      <c r="G39" s="231"/>
      <c r="H39" s="231"/>
      <c r="I39" s="231"/>
      <c r="J39" s="231"/>
      <c r="K39" s="231"/>
      <c r="L39" s="231"/>
      <c r="M39" s="231"/>
      <c r="N39" s="230"/>
      <c r="O39" s="230"/>
      <c r="P39" s="230"/>
      <c r="Q39" s="230"/>
      <c r="R39" s="231"/>
      <c r="S39" s="231"/>
      <c r="T39" s="231"/>
      <c r="U39" s="231"/>
      <c r="V39" s="231"/>
      <c r="W39" s="231"/>
      <c r="X39" s="231"/>
      <c r="Y39" s="231"/>
      <c r="Z39" s="210"/>
      <c r="AA39" s="210"/>
      <c r="AB39" s="210"/>
      <c r="AC39" s="210"/>
      <c r="AD39" s="210"/>
      <c r="AE39" s="210"/>
      <c r="AF39" s="210"/>
      <c r="AG39" s="210" t="s">
        <v>265</v>
      </c>
      <c r="AH39" s="210">
        <v>0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3" x14ac:dyDescent="0.2">
      <c r="A40" s="227"/>
      <c r="B40" s="228"/>
      <c r="C40" s="258" t="s">
        <v>1075</v>
      </c>
      <c r="D40" s="233"/>
      <c r="E40" s="234"/>
      <c r="F40" s="231"/>
      <c r="G40" s="231"/>
      <c r="H40" s="231"/>
      <c r="I40" s="231"/>
      <c r="J40" s="231"/>
      <c r="K40" s="231"/>
      <c r="L40" s="231"/>
      <c r="M40" s="231"/>
      <c r="N40" s="230"/>
      <c r="O40" s="230"/>
      <c r="P40" s="230"/>
      <c r="Q40" s="230"/>
      <c r="R40" s="231"/>
      <c r="S40" s="231"/>
      <c r="T40" s="231"/>
      <c r="U40" s="231"/>
      <c r="V40" s="231"/>
      <c r="W40" s="231"/>
      <c r="X40" s="231"/>
      <c r="Y40" s="231"/>
      <c r="Z40" s="210"/>
      <c r="AA40" s="210"/>
      <c r="AB40" s="210"/>
      <c r="AC40" s="210"/>
      <c r="AD40" s="210"/>
      <c r="AE40" s="210"/>
      <c r="AF40" s="210"/>
      <c r="AG40" s="210" t="s">
        <v>265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3" x14ac:dyDescent="0.2">
      <c r="A41" s="227"/>
      <c r="B41" s="228"/>
      <c r="C41" s="258" t="s">
        <v>1076</v>
      </c>
      <c r="D41" s="233"/>
      <c r="E41" s="234"/>
      <c r="F41" s="231"/>
      <c r="G41" s="231"/>
      <c r="H41" s="231"/>
      <c r="I41" s="231"/>
      <c r="J41" s="231"/>
      <c r="K41" s="231"/>
      <c r="L41" s="231"/>
      <c r="M41" s="231"/>
      <c r="N41" s="230"/>
      <c r="O41" s="230"/>
      <c r="P41" s="230"/>
      <c r="Q41" s="230"/>
      <c r="R41" s="231"/>
      <c r="S41" s="231"/>
      <c r="T41" s="231"/>
      <c r="U41" s="231"/>
      <c r="V41" s="231"/>
      <c r="W41" s="231"/>
      <c r="X41" s="231"/>
      <c r="Y41" s="231"/>
      <c r="Z41" s="210"/>
      <c r="AA41" s="210"/>
      <c r="AB41" s="210"/>
      <c r="AC41" s="210"/>
      <c r="AD41" s="210"/>
      <c r="AE41" s="210"/>
      <c r="AF41" s="210"/>
      <c r="AG41" s="210" t="s">
        <v>265</v>
      </c>
      <c r="AH41" s="210">
        <v>0</v>
      </c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3" x14ac:dyDescent="0.2">
      <c r="A42" s="227"/>
      <c r="B42" s="228"/>
      <c r="C42" s="258" t="s">
        <v>138</v>
      </c>
      <c r="D42" s="233"/>
      <c r="E42" s="234">
        <v>1</v>
      </c>
      <c r="F42" s="231"/>
      <c r="G42" s="231"/>
      <c r="H42" s="231"/>
      <c r="I42" s="231"/>
      <c r="J42" s="231"/>
      <c r="K42" s="231"/>
      <c r="L42" s="231"/>
      <c r="M42" s="231"/>
      <c r="N42" s="230"/>
      <c r="O42" s="230"/>
      <c r="P42" s="230"/>
      <c r="Q42" s="230"/>
      <c r="R42" s="231"/>
      <c r="S42" s="231"/>
      <c r="T42" s="231"/>
      <c r="U42" s="231"/>
      <c r="V42" s="231"/>
      <c r="W42" s="231"/>
      <c r="X42" s="231"/>
      <c r="Y42" s="231"/>
      <c r="Z42" s="210"/>
      <c r="AA42" s="210"/>
      <c r="AB42" s="210"/>
      <c r="AC42" s="210"/>
      <c r="AD42" s="210"/>
      <c r="AE42" s="210"/>
      <c r="AF42" s="210"/>
      <c r="AG42" s="210" t="s">
        <v>265</v>
      </c>
      <c r="AH42" s="210">
        <v>0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ht="22.5" outlineLevel="1" x14ac:dyDescent="0.2">
      <c r="A43" s="244">
        <v>19</v>
      </c>
      <c r="B43" s="245" t="s">
        <v>1077</v>
      </c>
      <c r="C43" s="257" t="s">
        <v>1078</v>
      </c>
      <c r="D43" s="246" t="s">
        <v>1034</v>
      </c>
      <c r="E43" s="247">
        <v>1</v>
      </c>
      <c r="F43" s="248"/>
      <c r="G43" s="249">
        <f>ROUND(E43*F43,2)</f>
        <v>0</v>
      </c>
      <c r="H43" s="232"/>
      <c r="I43" s="231">
        <f>ROUND(E43*H43,2)</f>
        <v>0</v>
      </c>
      <c r="J43" s="232"/>
      <c r="K43" s="231">
        <f>ROUND(E43*J43,2)</f>
        <v>0</v>
      </c>
      <c r="L43" s="231">
        <v>21</v>
      </c>
      <c r="M43" s="231">
        <f>G43*(1+L43/100)</f>
        <v>0</v>
      </c>
      <c r="N43" s="230">
        <v>1</v>
      </c>
      <c r="O43" s="230">
        <f>ROUND(E43*N43,2)</f>
        <v>1</v>
      </c>
      <c r="P43" s="230">
        <v>0</v>
      </c>
      <c r="Q43" s="230">
        <f>ROUND(E43*P43,2)</f>
        <v>0</v>
      </c>
      <c r="R43" s="231"/>
      <c r="S43" s="231" t="s">
        <v>324</v>
      </c>
      <c r="T43" s="231" t="s">
        <v>325</v>
      </c>
      <c r="U43" s="231">
        <v>0</v>
      </c>
      <c r="V43" s="231">
        <f>ROUND(E43*U43,2)</f>
        <v>0</v>
      </c>
      <c r="W43" s="231"/>
      <c r="X43" s="231" t="s">
        <v>261</v>
      </c>
      <c r="Y43" s="231" t="s">
        <v>262</v>
      </c>
      <c r="Z43" s="210"/>
      <c r="AA43" s="210"/>
      <c r="AB43" s="210"/>
      <c r="AC43" s="210"/>
      <c r="AD43" s="210"/>
      <c r="AE43" s="210"/>
      <c r="AF43" s="210"/>
      <c r="AG43" s="210" t="s">
        <v>1035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2" x14ac:dyDescent="0.2">
      <c r="A44" s="227"/>
      <c r="B44" s="228"/>
      <c r="C44" s="258" t="s">
        <v>1079</v>
      </c>
      <c r="D44" s="233"/>
      <c r="E44" s="234"/>
      <c r="F44" s="231"/>
      <c r="G44" s="231"/>
      <c r="H44" s="231"/>
      <c r="I44" s="231"/>
      <c r="J44" s="231"/>
      <c r="K44" s="231"/>
      <c r="L44" s="231"/>
      <c r="M44" s="231"/>
      <c r="N44" s="230"/>
      <c r="O44" s="230"/>
      <c r="P44" s="230"/>
      <c r="Q44" s="230"/>
      <c r="R44" s="231"/>
      <c r="S44" s="231"/>
      <c r="T44" s="231"/>
      <c r="U44" s="231"/>
      <c r="V44" s="231"/>
      <c r="W44" s="231"/>
      <c r="X44" s="231"/>
      <c r="Y44" s="231"/>
      <c r="Z44" s="210"/>
      <c r="AA44" s="210"/>
      <c r="AB44" s="210"/>
      <c r="AC44" s="210"/>
      <c r="AD44" s="210"/>
      <c r="AE44" s="210"/>
      <c r="AF44" s="210"/>
      <c r="AG44" s="210" t="s">
        <v>265</v>
      </c>
      <c r="AH44" s="210">
        <v>0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3" x14ac:dyDescent="0.2">
      <c r="A45" s="227"/>
      <c r="B45" s="228"/>
      <c r="C45" s="258" t="s">
        <v>138</v>
      </c>
      <c r="D45" s="233"/>
      <c r="E45" s="234">
        <v>1</v>
      </c>
      <c r="F45" s="231"/>
      <c r="G45" s="231"/>
      <c r="H45" s="231"/>
      <c r="I45" s="231"/>
      <c r="J45" s="231"/>
      <c r="K45" s="231"/>
      <c r="L45" s="231"/>
      <c r="M45" s="231"/>
      <c r="N45" s="230"/>
      <c r="O45" s="230"/>
      <c r="P45" s="230"/>
      <c r="Q45" s="230"/>
      <c r="R45" s="231"/>
      <c r="S45" s="231"/>
      <c r="T45" s="231"/>
      <c r="U45" s="231"/>
      <c r="V45" s="231"/>
      <c r="W45" s="231"/>
      <c r="X45" s="231"/>
      <c r="Y45" s="231"/>
      <c r="Z45" s="210"/>
      <c r="AA45" s="210"/>
      <c r="AB45" s="210"/>
      <c r="AC45" s="210"/>
      <c r="AD45" s="210"/>
      <c r="AE45" s="210"/>
      <c r="AF45" s="210"/>
      <c r="AG45" s="210" t="s">
        <v>265</v>
      </c>
      <c r="AH45" s="210">
        <v>0</v>
      </c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50">
        <v>20</v>
      </c>
      <c r="B46" s="251" t="s">
        <v>1080</v>
      </c>
      <c r="C46" s="259" t="s">
        <v>1081</v>
      </c>
      <c r="D46" s="252" t="s">
        <v>788</v>
      </c>
      <c r="E46" s="253">
        <v>1</v>
      </c>
      <c r="F46" s="254"/>
      <c r="G46" s="255">
        <f>ROUND(E46*F46,2)</f>
        <v>0</v>
      </c>
      <c r="H46" s="232"/>
      <c r="I46" s="231">
        <f>ROUND(E46*H46,2)</f>
        <v>0</v>
      </c>
      <c r="J46" s="232"/>
      <c r="K46" s="231">
        <f>ROUND(E46*J46,2)</f>
        <v>0</v>
      </c>
      <c r="L46" s="231">
        <v>21</v>
      </c>
      <c r="M46" s="231">
        <f>G46*(1+L46/100)</f>
        <v>0</v>
      </c>
      <c r="N46" s="230">
        <v>3</v>
      </c>
      <c r="O46" s="230">
        <f>ROUND(E46*N46,2)</f>
        <v>3</v>
      </c>
      <c r="P46" s="230">
        <v>0</v>
      </c>
      <c r="Q46" s="230">
        <f>ROUND(E46*P46,2)</f>
        <v>0</v>
      </c>
      <c r="R46" s="231"/>
      <c r="S46" s="231" t="s">
        <v>324</v>
      </c>
      <c r="T46" s="231" t="s">
        <v>325</v>
      </c>
      <c r="U46" s="231">
        <v>0</v>
      </c>
      <c r="V46" s="231">
        <f>ROUND(E46*U46,2)</f>
        <v>0</v>
      </c>
      <c r="W46" s="231"/>
      <c r="X46" s="231" t="s">
        <v>261</v>
      </c>
      <c r="Y46" s="231" t="s">
        <v>262</v>
      </c>
      <c r="Z46" s="210"/>
      <c r="AA46" s="210"/>
      <c r="AB46" s="210"/>
      <c r="AC46" s="210"/>
      <c r="AD46" s="210"/>
      <c r="AE46" s="210"/>
      <c r="AF46" s="210"/>
      <c r="AG46" s="210" t="s">
        <v>1035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ht="45" outlineLevel="1" x14ac:dyDescent="0.2">
      <c r="A47" s="244">
        <v>21</v>
      </c>
      <c r="B47" s="245" t="s">
        <v>1082</v>
      </c>
      <c r="C47" s="257" t="s">
        <v>1083</v>
      </c>
      <c r="D47" s="246" t="s">
        <v>303</v>
      </c>
      <c r="E47" s="247">
        <v>0.5</v>
      </c>
      <c r="F47" s="248"/>
      <c r="G47" s="249">
        <f>ROUND(E47*F47,2)</f>
        <v>0</v>
      </c>
      <c r="H47" s="232"/>
      <c r="I47" s="231">
        <f>ROUND(E47*H47,2)</f>
        <v>0</v>
      </c>
      <c r="J47" s="232"/>
      <c r="K47" s="231">
        <f>ROUND(E47*J47,2)</f>
        <v>0</v>
      </c>
      <c r="L47" s="231">
        <v>21</v>
      </c>
      <c r="M47" s="231">
        <f>G47*(1+L47/100)</f>
        <v>0</v>
      </c>
      <c r="N47" s="230">
        <v>3</v>
      </c>
      <c r="O47" s="230">
        <f>ROUND(E47*N47,2)</f>
        <v>1.5</v>
      </c>
      <c r="P47" s="230">
        <v>0</v>
      </c>
      <c r="Q47" s="230">
        <f>ROUND(E47*P47,2)</f>
        <v>0</v>
      </c>
      <c r="R47" s="231"/>
      <c r="S47" s="231" t="s">
        <v>324</v>
      </c>
      <c r="T47" s="231" t="s">
        <v>325</v>
      </c>
      <c r="U47" s="231">
        <v>0</v>
      </c>
      <c r="V47" s="231">
        <f>ROUND(E47*U47,2)</f>
        <v>0</v>
      </c>
      <c r="W47" s="231"/>
      <c r="X47" s="231" t="s">
        <v>261</v>
      </c>
      <c r="Y47" s="231" t="s">
        <v>262</v>
      </c>
      <c r="Z47" s="210"/>
      <c r="AA47" s="210"/>
      <c r="AB47" s="210"/>
      <c r="AC47" s="210"/>
      <c r="AD47" s="210"/>
      <c r="AE47" s="210"/>
      <c r="AF47" s="210"/>
      <c r="AG47" s="210" t="s">
        <v>1035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2" x14ac:dyDescent="0.2">
      <c r="A48" s="227"/>
      <c r="B48" s="228"/>
      <c r="C48" s="258" t="s">
        <v>1084</v>
      </c>
      <c r="D48" s="233"/>
      <c r="E48" s="234"/>
      <c r="F48" s="231"/>
      <c r="G48" s="231"/>
      <c r="H48" s="231"/>
      <c r="I48" s="231"/>
      <c r="J48" s="231"/>
      <c r="K48" s="231"/>
      <c r="L48" s="231"/>
      <c r="M48" s="231"/>
      <c r="N48" s="230"/>
      <c r="O48" s="230"/>
      <c r="P48" s="230"/>
      <c r="Q48" s="230"/>
      <c r="R48" s="231"/>
      <c r="S48" s="231"/>
      <c r="T48" s="231"/>
      <c r="U48" s="231"/>
      <c r="V48" s="231"/>
      <c r="W48" s="231"/>
      <c r="X48" s="231"/>
      <c r="Y48" s="231"/>
      <c r="Z48" s="210"/>
      <c r="AA48" s="210"/>
      <c r="AB48" s="210"/>
      <c r="AC48" s="210"/>
      <c r="AD48" s="210"/>
      <c r="AE48" s="210"/>
      <c r="AF48" s="210"/>
      <c r="AG48" s="210" t="s">
        <v>265</v>
      </c>
      <c r="AH48" s="210">
        <v>0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3" x14ac:dyDescent="0.2">
      <c r="A49" s="227"/>
      <c r="B49" s="228"/>
      <c r="C49" s="258" t="s">
        <v>1085</v>
      </c>
      <c r="D49" s="233"/>
      <c r="E49" s="234"/>
      <c r="F49" s="231"/>
      <c r="G49" s="231"/>
      <c r="H49" s="231"/>
      <c r="I49" s="231"/>
      <c r="J49" s="231"/>
      <c r="K49" s="231"/>
      <c r="L49" s="231"/>
      <c r="M49" s="231"/>
      <c r="N49" s="230"/>
      <c r="O49" s="230"/>
      <c r="P49" s="230"/>
      <c r="Q49" s="230"/>
      <c r="R49" s="231"/>
      <c r="S49" s="231"/>
      <c r="T49" s="231"/>
      <c r="U49" s="231"/>
      <c r="V49" s="231"/>
      <c r="W49" s="231"/>
      <c r="X49" s="231"/>
      <c r="Y49" s="231"/>
      <c r="Z49" s="210"/>
      <c r="AA49" s="210"/>
      <c r="AB49" s="210"/>
      <c r="AC49" s="210"/>
      <c r="AD49" s="210"/>
      <c r="AE49" s="210"/>
      <c r="AF49" s="210"/>
      <c r="AG49" s="210" t="s">
        <v>265</v>
      </c>
      <c r="AH49" s="210">
        <v>0</v>
      </c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3" x14ac:dyDescent="0.2">
      <c r="A50" s="227"/>
      <c r="B50" s="228"/>
      <c r="C50" s="258" t="s">
        <v>1057</v>
      </c>
      <c r="D50" s="233"/>
      <c r="E50" s="234">
        <v>0.5</v>
      </c>
      <c r="F50" s="231"/>
      <c r="G50" s="231"/>
      <c r="H50" s="231"/>
      <c r="I50" s="231"/>
      <c r="J50" s="231"/>
      <c r="K50" s="231"/>
      <c r="L50" s="231"/>
      <c r="M50" s="231"/>
      <c r="N50" s="230"/>
      <c r="O50" s="230"/>
      <c r="P50" s="230"/>
      <c r="Q50" s="230"/>
      <c r="R50" s="231"/>
      <c r="S50" s="231"/>
      <c r="T50" s="231"/>
      <c r="U50" s="231"/>
      <c r="V50" s="231"/>
      <c r="W50" s="231"/>
      <c r="X50" s="231"/>
      <c r="Y50" s="231"/>
      <c r="Z50" s="210"/>
      <c r="AA50" s="210"/>
      <c r="AB50" s="210"/>
      <c r="AC50" s="210"/>
      <c r="AD50" s="210"/>
      <c r="AE50" s="210"/>
      <c r="AF50" s="210"/>
      <c r="AG50" s="210" t="s">
        <v>265</v>
      </c>
      <c r="AH50" s="210">
        <v>0</v>
      </c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ht="22.5" outlineLevel="1" x14ac:dyDescent="0.2">
      <c r="A51" s="250">
        <v>22</v>
      </c>
      <c r="B51" s="251" t="s">
        <v>1086</v>
      </c>
      <c r="C51" s="259" t="s">
        <v>1059</v>
      </c>
      <c r="D51" s="252" t="s">
        <v>793</v>
      </c>
      <c r="E51" s="253">
        <v>4</v>
      </c>
      <c r="F51" s="254"/>
      <c r="G51" s="255">
        <f>ROUND(E51*F51,2)</f>
        <v>0</v>
      </c>
      <c r="H51" s="232"/>
      <c r="I51" s="231">
        <f>ROUND(E51*H51,2)</f>
        <v>0</v>
      </c>
      <c r="J51" s="232"/>
      <c r="K51" s="231">
        <f>ROUND(E51*J51,2)</f>
        <v>0</v>
      </c>
      <c r="L51" s="231">
        <v>21</v>
      </c>
      <c r="M51" s="231">
        <f>G51*(1+L51/100)</f>
        <v>0</v>
      </c>
      <c r="N51" s="230">
        <v>1</v>
      </c>
      <c r="O51" s="230">
        <f>ROUND(E51*N51,2)</f>
        <v>4</v>
      </c>
      <c r="P51" s="230">
        <v>0</v>
      </c>
      <c r="Q51" s="230">
        <f>ROUND(E51*P51,2)</f>
        <v>0</v>
      </c>
      <c r="R51" s="231"/>
      <c r="S51" s="231" t="s">
        <v>324</v>
      </c>
      <c r="T51" s="231" t="s">
        <v>325</v>
      </c>
      <c r="U51" s="231">
        <v>0</v>
      </c>
      <c r="V51" s="231">
        <f>ROUND(E51*U51,2)</f>
        <v>0</v>
      </c>
      <c r="W51" s="231"/>
      <c r="X51" s="231" t="s">
        <v>261</v>
      </c>
      <c r="Y51" s="231" t="s">
        <v>262</v>
      </c>
      <c r="Z51" s="210"/>
      <c r="AA51" s="210"/>
      <c r="AB51" s="210"/>
      <c r="AC51" s="210"/>
      <c r="AD51" s="210"/>
      <c r="AE51" s="210"/>
      <c r="AF51" s="210"/>
      <c r="AG51" s="210" t="s">
        <v>1035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x14ac:dyDescent="0.2">
      <c r="A52" s="237" t="s">
        <v>254</v>
      </c>
      <c r="B52" s="238" t="s">
        <v>123</v>
      </c>
      <c r="C52" s="256" t="s">
        <v>124</v>
      </c>
      <c r="D52" s="239"/>
      <c r="E52" s="240"/>
      <c r="F52" s="241"/>
      <c r="G52" s="242">
        <f>SUMIF(AG53:AG80,"&lt;&gt;NOR",G53:G80)</f>
        <v>0</v>
      </c>
      <c r="H52" s="236"/>
      <c r="I52" s="236">
        <f>SUM(I53:I80)</f>
        <v>0</v>
      </c>
      <c r="J52" s="236"/>
      <c r="K52" s="236">
        <f>SUM(K53:K80)</f>
        <v>0</v>
      </c>
      <c r="L52" s="236"/>
      <c r="M52" s="236">
        <f>SUM(M53:M80)</f>
        <v>0</v>
      </c>
      <c r="N52" s="235"/>
      <c r="O52" s="235">
        <f>SUM(O53:O80)</f>
        <v>98.45</v>
      </c>
      <c r="P52" s="235"/>
      <c r="Q52" s="235">
        <f>SUM(Q53:Q80)</f>
        <v>0</v>
      </c>
      <c r="R52" s="236"/>
      <c r="S52" s="236"/>
      <c r="T52" s="236"/>
      <c r="U52" s="236"/>
      <c r="V52" s="236">
        <f>SUM(V53:V80)</f>
        <v>0</v>
      </c>
      <c r="W52" s="236"/>
      <c r="X52" s="236"/>
      <c r="Y52" s="236"/>
      <c r="AG52" t="s">
        <v>255</v>
      </c>
    </row>
    <row r="53" spans="1:60" ht="22.5" outlineLevel="1" x14ac:dyDescent="0.2">
      <c r="A53" s="250">
        <v>23</v>
      </c>
      <c r="B53" s="251" t="s">
        <v>1087</v>
      </c>
      <c r="C53" s="259" t="s">
        <v>1088</v>
      </c>
      <c r="D53" s="252" t="s">
        <v>1034</v>
      </c>
      <c r="E53" s="253">
        <v>1</v>
      </c>
      <c r="F53" s="254"/>
      <c r="G53" s="255">
        <f>ROUND(E53*F53,2)</f>
        <v>0</v>
      </c>
      <c r="H53" s="232"/>
      <c r="I53" s="231">
        <f>ROUND(E53*H53,2)</f>
        <v>0</v>
      </c>
      <c r="J53" s="232"/>
      <c r="K53" s="231">
        <f>ROUND(E53*J53,2)</f>
        <v>0</v>
      </c>
      <c r="L53" s="231">
        <v>21</v>
      </c>
      <c r="M53" s="231">
        <f>G53*(1+L53/100)</f>
        <v>0</v>
      </c>
      <c r="N53" s="230">
        <v>8</v>
      </c>
      <c r="O53" s="230">
        <f>ROUND(E53*N53,2)</f>
        <v>8</v>
      </c>
      <c r="P53" s="230">
        <v>0</v>
      </c>
      <c r="Q53" s="230">
        <f>ROUND(E53*P53,2)</f>
        <v>0</v>
      </c>
      <c r="R53" s="231"/>
      <c r="S53" s="231" t="s">
        <v>324</v>
      </c>
      <c r="T53" s="231" t="s">
        <v>325</v>
      </c>
      <c r="U53" s="231">
        <v>0</v>
      </c>
      <c r="V53" s="231">
        <f>ROUND(E53*U53,2)</f>
        <v>0</v>
      </c>
      <c r="W53" s="231"/>
      <c r="X53" s="231" t="s">
        <v>261</v>
      </c>
      <c r="Y53" s="231" t="s">
        <v>262</v>
      </c>
      <c r="Z53" s="210"/>
      <c r="AA53" s="210"/>
      <c r="AB53" s="210"/>
      <c r="AC53" s="210"/>
      <c r="AD53" s="210"/>
      <c r="AE53" s="210"/>
      <c r="AF53" s="210"/>
      <c r="AG53" s="210" t="s">
        <v>1035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ht="22.5" outlineLevel="1" x14ac:dyDescent="0.2">
      <c r="A54" s="244">
        <v>24</v>
      </c>
      <c r="B54" s="245" t="s">
        <v>1089</v>
      </c>
      <c r="C54" s="257" t="s">
        <v>1090</v>
      </c>
      <c r="D54" s="246" t="s">
        <v>1034</v>
      </c>
      <c r="E54" s="247">
        <v>1</v>
      </c>
      <c r="F54" s="248"/>
      <c r="G54" s="249">
        <f>ROUND(E54*F54,2)</f>
        <v>0</v>
      </c>
      <c r="H54" s="232"/>
      <c r="I54" s="231">
        <f>ROUND(E54*H54,2)</f>
        <v>0</v>
      </c>
      <c r="J54" s="232"/>
      <c r="K54" s="231">
        <f>ROUND(E54*J54,2)</f>
        <v>0</v>
      </c>
      <c r="L54" s="231">
        <v>21</v>
      </c>
      <c r="M54" s="231">
        <f>G54*(1+L54/100)</f>
        <v>0</v>
      </c>
      <c r="N54" s="230">
        <v>3</v>
      </c>
      <c r="O54" s="230">
        <f>ROUND(E54*N54,2)</f>
        <v>3</v>
      </c>
      <c r="P54" s="230">
        <v>0</v>
      </c>
      <c r="Q54" s="230">
        <f>ROUND(E54*P54,2)</f>
        <v>0</v>
      </c>
      <c r="R54" s="231"/>
      <c r="S54" s="231" t="s">
        <v>324</v>
      </c>
      <c r="T54" s="231" t="s">
        <v>325</v>
      </c>
      <c r="U54" s="231">
        <v>0</v>
      </c>
      <c r="V54" s="231">
        <f>ROUND(E54*U54,2)</f>
        <v>0</v>
      </c>
      <c r="W54" s="231"/>
      <c r="X54" s="231" t="s">
        <v>261</v>
      </c>
      <c r="Y54" s="231" t="s">
        <v>262</v>
      </c>
      <c r="Z54" s="210"/>
      <c r="AA54" s="210"/>
      <c r="AB54" s="210"/>
      <c r="AC54" s="210"/>
      <c r="AD54" s="210"/>
      <c r="AE54" s="210"/>
      <c r="AF54" s="210"/>
      <c r="AG54" s="210" t="s">
        <v>1035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2" x14ac:dyDescent="0.2">
      <c r="A55" s="227"/>
      <c r="B55" s="228"/>
      <c r="C55" s="258" t="s">
        <v>1091</v>
      </c>
      <c r="D55" s="233"/>
      <c r="E55" s="234"/>
      <c r="F55" s="231"/>
      <c r="G55" s="231"/>
      <c r="H55" s="231"/>
      <c r="I55" s="231"/>
      <c r="J55" s="231"/>
      <c r="K55" s="231"/>
      <c r="L55" s="231"/>
      <c r="M55" s="231"/>
      <c r="N55" s="230"/>
      <c r="O55" s="230"/>
      <c r="P55" s="230"/>
      <c r="Q55" s="230"/>
      <c r="R55" s="231"/>
      <c r="S55" s="231"/>
      <c r="T55" s="231"/>
      <c r="U55" s="231"/>
      <c r="V55" s="231"/>
      <c r="W55" s="231"/>
      <c r="X55" s="231"/>
      <c r="Y55" s="231"/>
      <c r="Z55" s="210"/>
      <c r="AA55" s="210"/>
      <c r="AB55" s="210"/>
      <c r="AC55" s="210"/>
      <c r="AD55" s="210"/>
      <c r="AE55" s="210"/>
      <c r="AF55" s="210"/>
      <c r="AG55" s="210" t="s">
        <v>265</v>
      </c>
      <c r="AH55" s="210">
        <v>0</v>
      </c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3" x14ac:dyDescent="0.2">
      <c r="A56" s="227"/>
      <c r="B56" s="228"/>
      <c r="C56" s="258" t="s">
        <v>138</v>
      </c>
      <c r="D56" s="233"/>
      <c r="E56" s="234">
        <v>1</v>
      </c>
      <c r="F56" s="231"/>
      <c r="G56" s="231"/>
      <c r="H56" s="231"/>
      <c r="I56" s="231"/>
      <c r="J56" s="231"/>
      <c r="K56" s="231"/>
      <c r="L56" s="231"/>
      <c r="M56" s="231"/>
      <c r="N56" s="230"/>
      <c r="O56" s="230"/>
      <c r="P56" s="230"/>
      <c r="Q56" s="230"/>
      <c r="R56" s="231"/>
      <c r="S56" s="231"/>
      <c r="T56" s="231"/>
      <c r="U56" s="231"/>
      <c r="V56" s="231"/>
      <c r="W56" s="231"/>
      <c r="X56" s="231"/>
      <c r="Y56" s="231"/>
      <c r="Z56" s="210"/>
      <c r="AA56" s="210"/>
      <c r="AB56" s="210"/>
      <c r="AC56" s="210"/>
      <c r="AD56" s="210"/>
      <c r="AE56" s="210"/>
      <c r="AF56" s="210"/>
      <c r="AG56" s="210" t="s">
        <v>265</v>
      </c>
      <c r="AH56" s="210">
        <v>0</v>
      </c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ht="22.5" outlineLevel="1" x14ac:dyDescent="0.2">
      <c r="A57" s="250">
        <v>25</v>
      </c>
      <c r="B57" s="251" t="s">
        <v>1092</v>
      </c>
      <c r="C57" s="259" t="s">
        <v>1093</v>
      </c>
      <c r="D57" s="252" t="s">
        <v>1034</v>
      </c>
      <c r="E57" s="253">
        <v>1</v>
      </c>
      <c r="F57" s="254"/>
      <c r="G57" s="255">
        <f>ROUND(E57*F57,2)</f>
        <v>0</v>
      </c>
      <c r="H57" s="232"/>
      <c r="I57" s="231">
        <f>ROUND(E57*H57,2)</f>
        <v>0</v>
      </c>
      <c r="J57" s="232"/>
      <c r="K57" s="231">
        <f>ROUND(E57*J57,2)</f>
        <v>0</v>
      </c>
      <c r="L57" s="231">
        <v>21</v>
      </c>
      <c r="M57" s="231">
        <f>G57*(1+L57/100)</f>
        <v>0</v>
      </c>
      <c r="N57" s="230">
        <v>4</v>
      </c>
      <c r="O57" s="230">
        <f>ROUND(E57*N57,2)</f>
        <v>4</v>
      </c>
      <c r="P57" s="230">
        <v>0</v>
      </c>
      <c r="Q57" s="230">
        <f>ROUND(E57*P57,2)</f>
        <v>0</v>
      </c>
      <c r="R57" s="231"/>
      <c r="S57" s="231" t="s">
        <v>324</v>
      </c>
      <c r="T57" s="231" t="s">
        <v>325</v>
      </c>
      <c r="U57" s="231">
        <v>0</v>
      </c>
      <c r="V57" s="231">
        <f>ROUND(E57*U57,2)</f>
        <v>0</v>
      </c>
      <c r="W57" s="231"/>
      <c r="X57" s="231" t="s">
        <v>261</v>
      </c>
      <c r="Y57" s="231" t="s">
        <v>262</v>
      </c>
      <c r="Z57" s="210"/>
      <c r="AA57" s="210"/>
      <c r="AB57" s="210"/>
      <c r="AC57" s="210"/>
      <c r="AD57" s="210"/>
      <c r="AE57" s="210"/>
      <c r="AF57" s="210"/>
      <c r="AG57" s="210" t="s">
        <v>1035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ht="22.5" outlineLevel="1" x14ac:dyDescent="0.2">
      <c r="A58" s="244">
        <v>26</v>
      </c>
      <c r="B58" s="245" t="s">
        <v>1094</v>
      </c>
      <c r="C58" s="257" t="s">
        <v>1095</v>
      </c>
      <c r="D58" s="246" t="s">
        <v>1034</v>
      </c>
      <c r="E58" s="247">
        <v>1</v>
      </c>
      <c r="F58" s="248"/>
      <c r="G58" s="249">
        <f>ROUND(E58*F58,2)</f>
        <v>0</v>
      </c>
      <c r="H58" s="232"/>
      <c r="I58" s="231">
        <f>ROUND(E58*H58,2)</f>
        <v>0</v>
      </c>
      <c r="J58" s="232"/>
      <c r="K58" s="231">
        <f>ROUND(E58*J58,2)</f>
        <v>0</v>
      </c>
      <c r="L58" s="231">
        <v>21</v>
      </c>
      <c r="M58" s="231">
        <f>G58*(1+L58/100)</f>
        <v>0</v>
      </c>
      <c r="N58" s="230">
        <v>1</v>
      </c>
      <c r="O58" s="230">
        <f>ROUND(E58*N58,2)</f>
        <v>1</v>
      </c>
      <c r="P58" s="230">
        <v>0</v>
      </c>
      <c r="Q58" s="230">
        <f>ROUND(E58*P58,2)</f>
        <v>0</v>
      </c>
      <c r="R58" s="231"/>
      <c r="S58" s="231" t="s">
        <v>324</v>
      </c>
      <c r="T58" s="231" t="s">
        <v>325</v>
      </c>
      <c r="U58" s="231">
        <v>0</v>
      </c>
      <c r="V58" s="231">
        <f>ROUND(E58*U58,2)</f>
        <v>0</v>
      </c>
      <c r="W58" s="231"/>
      <c r="X58" s="231" t="s">
        <v>261</v>
      </c>
      <c r="Y58" s="231" t="s">
        <v>262</v>
      </c>
      <c r="Z58" s="210"/>
      <c r="AA58" s="210"/>
      <c r="AB58" s="210"/>
      <c r="AC58" s="210"/>
      <c r="AD58" s="210"/>
      <c r="AE58" s="210"/>
      <c r="AF58" s="210"/>
      <c r="AG58" s="210" t="s">
        <v>1035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ht="22.5" outlineLevel="2" x14ac:dyDescent="0.2">
      <c r="A59" s="227"/>
      <c r="B59" s="228"/>
      <c r="C59" s="258" t="s">
        <v>1096</v>
      </c>
      <c r="D59" s="233"/>
      <c r="E59" s="234"/>
      <c r="F59" s="231"/>
      <c r="G59" s="231"/>
      <c r="H59" s="231"/>
      <c r="I59" s="231"/>
      <c r="J59" s="231"/>
      <c r="K59" s="231"/>
      <c r="L59" s="231"/>
      <c r="M59" s="231"/>
      <c r="N59" s="230"/>
      <c r="O59" s="230"/>
      <c r="P59" s="230"/>
      <c r="Q59" s="230"/>
      <c r="R59" s="231"/>
      <c r="S59" s="231"/>
      <c r="T59" s="231"/>
      <c r="U59" s="231"/>
      <c r="V59" s="231"/>
      <c r="W59" s="231"/>
      <c r="X59" s="231"/>
      <c r="Y59" s="231"/>
      <c r="Z59" s="210"/>
      <c r="AA59" s="210"/>
      <c r="AB59" s="210"/>
      <c r="AC59" s="210"/>
      <c r="AD59" s="210"/>
      <c r="AE59" s="210"/>
      <c r="AF59" s="210"/>
      <c r="AG59" s="210" t="s">
        <v>265</v>
      </c>
      <c r="AH59" s="210">
        <v>0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3" x14ac:dyDescent="0.2">
      <c r="A60" s="227"/>
      <c r="B60" s="228"/>
      <c r="C60" s="258" t="s">
        <v>138</v>
      </c>
      <c r="D60" s="233"/>
      <c r="E60" s="234">
        <v>1</v>
      </c>
      <c r="F60" s="231"/>
      <c r="G60" s="231"/>
      <c r="H60" s="231"/>
      <c r="I60" s="231"/>
      <c r="J60" s="231"/>
      <c r="K60" s="231"/>
      <c r="L60" s="231"/>
      <c r="M60" s="231"/>
      <c r="N60" s="230"/>
      <c r="O60" s="230"/>
      <c r="P60" s="230"/>
      <c r="Q60" s="230"/>
      <c r="R60" s="231"/>
      <c r="S60" s="231"/>
      <c r="T60" s="231"/>
      <c r="U60" s="231"/>
      <c r="V60" s="231"/>
      <c r="W60" s="231"/>
      <c r="X60" s="231"/>
      <c r="Y60" s="231"/>
      <c r="Z60" s="210"/>
      <c r="AA60" s="210"/>
      <c r="AB60" s="210"/>
      <c r="AC60" s="210"/>
      <c r="AD60" s="210"/>
      <c r="AE60" s="210"/>
      <c r="AF60" s="210"/>
      <c r="AG60" s="210" t="s">
        <v>265</v>
      </c>
      <c r="AH60" s="210">
        <v>0</v>
      </c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ht="22.5" outlineLevel="1" x14ac:dyDescent="0.2">
      <c r="A61" s="244">
        <v>27</v>
      </c>
      <c r="B61" s="245" t="s">
        <v>1097</v>
      </c>
      <c r="C61" s="257" t="s">
        <v>1098</v>
      </c>
      <c r="D61" s="246" t="s">
        <v>1034</v>
      </c>
      <c r="E61" s="247">
        <v>1</v>
      </c>
      <c r="F61" s="248"/>
      <c r="G61" s="249">
        <f>ROUND(E61*F61,2)</f>
        <v>0</v>
      </c>
      <c r="H61" s="232"/>
      <c r="I61" s="231">
        <f>ROUND(E61*H61,2)</f>
        <v>0</v>
      </c>
      <c r="J61" s="232"/>
      <c r="K61" s="231">
        <f>ROUND(E61*J61,2)</f>
        <v>0</v>
      </c>
      <c r="L61" s="231">
        <v>21</v>
      </c>
      <c r="M61" s="231">
        <f>G61*(1+L61/100)</f>
        <v>0</v>
      </c>
      <c r="N61" s="230">
        <v>7.2</v>
      </c>
      <c r="O61" s="230">
        <f>ROUND(E61*N61,2)</f>
        <v>7.2</v>
      </c>
      <c r="P61" s="230">
        <v>0</v>
      </c>
      <c r="Q61" s="230">
        <f>ROUND(E61*P61,2)</f>
        <v>0</v>
      </c>
      <c r="R61" s="231"/>
      <c r="S61" s="231" t="s">
        <v>324</v>
      </c>
      <c r="T61" s="231" t="s">
        <v>325</v>
      </c>
      <c r="U61" s="231">
        <v>0</v>
      </c>
      <c r="V61" s="231">
        <f>ROUND(E61*U61,2)</f>
        <v>0</v>
      </c>
      <c r="W61" s="231"/>
      <c r="X61" s="231" t="s">
        <v>261</v>
      </c>
      <c r="Y61" s="231" t="s">
        <v>262</v>
      </c>
      <c r="Z61" s="210"/>
      <c r="AA61" s="210"/>
      <c r="AB61" s="210"/>
      <c r="AC61" s="210"/>
      <c r="AD61" s="210"/>
      <c r="AE61" s="210"/>
      <c r="AF61" s="210"/>
      <c r="AG61" s="210" t="s">
        <v>1035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2" x14ac:dyDescent="0.2">
      <c r="A62" s="227"/>
      <c r="B62" s="228"/>
      <c r="C62" s="258" t="s">
        <v>1099</v>
      </c>
      <c r="D62" s="233"/>
      <c r="E62" s="234"/>
      <c r="F62" s="231"/>
      <c r="G62" s="231"/>
      <c r="H62" s="231"/>
      <c r="I62" s="231"/>
      <c r="J62" s="231"/>
      <c r="K62" s="231"/>
      <c r="L62" s="231"/>
      <c r="M62" s="231"/>
      <c r="N62" s="230"/>
      <c r="O62" s="230"/>
      <c r="P62" s="230"/>
      <c r="Q62" s="230"/>
      <c r="R62" s="231"/>
      <c r="S62" s="231"/>
      <c r="T62" s="231"/>
      <c r="U62" s="231"/>
      <c r="V62" s="231"/>
      <c r="W62" s="231"/>
      <c r="X62" s="231"/>
      <c r="Y62" s="231"/>
      <c r="Z62" s="210"/>
      <c r="AA62" s="210"/>
      <c r="AB62" s="210"/>
      <c r="AC62" s="210"/>
      <c r="AD62" s="210"/>
      <c r="AE62" s="210"/>
      <c r="AF62" s="210"/>
      <c r="AG62" s="210" t="s">
        <v>265</v>
      </c>
      <c r="AH62" s="210">
        <v>0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3" x14ac:dyDescent="0.2">
      <c r="A63" s="227"/>
      <c r="B63" s="228"/>
      <c r="C63" s="258" t="s">
        <v>138</v>
      </c>
      <c r="D63" s="233"/>
      <c r="E63" s="234">
        <v>1</v>
      </c>
      <c r="F63" s="231"/>
      <c r="G63" s="231"/>
      <c r="H63" s="231"/>
      <c r="I63" s="231"/>
      <c r="J63" s="231"/>
      <c r="K63" s="231"/>
      <c r="L63" s="231"/>
      <c r="M63" s="231"/>
      <c r="N63" s="230"/>
      <c r="O63" s="230"/>
      <c r="P63" s="230"/>
      <c r="Q63" s="230"/>
      <c r="R63" s="231"/>
      <c r="S63" s="231"/>
      <c r="T63" s="231"/>
      <c r="U63" s="231"/>
      <c r="V63" s="231"/>
      <c r="W63" s="231"/>
      <c r="X63" s="231"/>
      <c r="Y63" s="231"/>
      <c r="Z63" s="210"/>
      <c r="AA63" s="210"/>
      <c r="AB63" s="210"/>
      <c r="AC63" s="210"/>
      <c r="AD63" s="210"/>
      <c r="AE63" s="210"/>
      <c r="AF63" s="210"/>
      <c r="AG63" s="210" t="s">
        <v>265</v>
      </c>
      <c r="AH63" s="210">
        <v>0</v>
      </c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">
      <c r="A64" s="250">
        <v>28</v>
      </c>
      <c r="B64" s="251" t="s">
        <v>1100</v>
      </c>
      <c r="C64" s="259" t="s">
        <v>1101</v>
      </c>
      <c r="D64" s="252" t="s">
        <v>1034</v>
      </c>
      <c r="E64" s="253">
        <v>1</v>
      </c>
      <c r="F64" s="254"/>
      <c r="G64" s="255">
        <f>ROUND(E64*F64,2)</f>
        <v>0</v>
      </c>
      <c r="H64" s="232"/>
      <c r="I64" s="231">
        <f>ROUND(E64*H64,2)</f>
        <v>0</v>
      </c>
      <c r="J64" s="232"/>
      <c r="K64" s="231">
        <f>ROUND(E64*J64,2)</f>
        <v>0</v>
      </c>
      <c r="L64" s="231">
        <v>21</v>
      </c>
      <c r="M64" s="231">
        <f>G64*(1+L64/100)</f>
        <v>0</v>
      </c>
      <c r="N64" s="230">
        <v>1.25</v>
      </c>
      <c r="O64" s="230">
        <f>ROUND(E64*N64,2)</f>
        <v>1.25</v>
      </c>
      <c r="P64" s="230">
        <v>0</v>
      </c>
      <c r="Q64" s="230">
        <f>ROUND(E64*P64,2)</f>
        <v>0</v>
      </c>
      <c r="R64" s="231"/>
      <c r="S64" s="231" t="s">
        <v>324</v>
      </c>
      <c r="T64" s="231" t="s">
        <v>325</v>
      </c>
      <c r="U64" s="231">
        <v>0</v>
      </c>
      <c r="V64" s="231">
        <f>ROUND(E64*U64,2)</f>
        <v>0</v>
      </c>
      <c r="W64" s="231"/>
      <c r="X64" s="231" t="s">
        <v>261</v>
      </c>
      <c r="Y64" s="231" t="s">
        <v>262</v>
      </c>
      <c r="Z64" s="210"/>
      <c r="AA64" s="210"/>
      <c r="AB64" s="210"/>
      <c r="AC64" s="210"/>
      <c r="AD64" s="210"/>
      <c r="AE64" s="210"/>
      <c r="AF64" s="210"/>
      <c r="AG64" s="210" t="s">
        <v>1035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">
      <c r="A65" s="244">
        <v>29</v>
      </c>
      <c r="B65" s="245" t="s">
        <v>1102</v>
      </c>
      <c r="C65" s="257" t="s">
        <v>1103</v>
      </c>
      <c r="D65" s="246" t="s">
        <v>1034</v>
      </c>
      <c r="E65" s="247">
        <v>1</v>
      </c>
      <c r="F65" s="248"/>
      <c r="G65" s="249">
        <f>ROUND(E65*F65,2)</f>
        <v>0</v>
      </c>
      <c r="H65" s="232"/>
      <c r="I65" s="231">
        <f>ROUND(E65*H65,2)</f>
        <v>0</v>
      </c>
      <c r="J65" s="232"/>
      <c r="K65" s="231">
        <f>ROUND(E65*J65,2)</f>
        <v>0</v>
      </c>
      <c r="L65" s="231">
        <v>21</v>
      </c>
      <c r="M65" s="231">
        <f>G65*(1+L65/100)</f>
        <v>0</v>
      </c>
      <c r="N65" s="230">
        <v>0</v>
      </c>
      <c r="O65" s="230">
        <f>ROUND(E65*N65,2)</f>
        <v>0</v>
      </c>
      <c r="P65" s="230">
        <v>0</v>
      </c>
      <c r="Q65" s="230">
        <f>ROUND(E65*P65,2)</f>
        <v>0</v>
      </c>
      <c r="R65" s="231"/>
      <c r="S65" s="231" t="s">
        <v>324</v>
      </c>
      <c r="T65" s="231" t="s">
        <v>325</v>
      </c>
      <c r="U65" s="231">
        <v>0</v>
      </c>
      <c r="V65" s="231">
        <f>ROUND(E65*U65,2)</f>
        <v>0</v>
      </c>
      <c r="W65" s="231"/>
      <c r="X65" s="231" t="s">
        <v>261</v>
      </c>
      <c r="Y65" s="231" t="s">
        <v>262</v>
      </c>
      <c r="Z65" s="210"/>
      <c r="AA65" s="210"/>
      <c r="AB65" s="210"/>
      <c r="AC65" s="210"/>
      <c r="AD65" s="210"/>
      <c r="AE65" s="210"/>
      <c r="AF65" s="210"/>
      <c r="AG65" s="210" t="s">
        <v>1035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2" x14ac:dyDescent="0.2">
      <c r="A66" s="227"/>
      <c r="B66" s="228"/>
      <c r="C66" s="258" t="s">
        <v>1104</v>
      </c>
      <c r="D66" s="233"/>
      <c r="E66" s="234"/>
      <c r="F66" s="231"/>
      <c r="G66" s="231"/>
      <c r="H66" s="231"/>
      <c r="I66" s="231"/>
      <c r="J66" s="231"/>
      <c r="K66" s="231"/>
      <c r="L66" s="231"/>
      <c r="M66" s="231"/>
      <c r="N66" s="230"/>
      <c r="O66" s="230"/>
      <c r="P66" s="230"/>
      <c r="Q66" s="230"/>
      <c r="R66" s="231"/>
      <c r="S66" s="231"/>
      <c r="T66" s="231"/>
      <c r="U66" s="231"/>
      <c r="V66" s="231"/>
      <c r="W66" s="231"/>
      <c r="X66" s="231"/>
      <c r="Y66" s="231"/>
      <c r="Z66" s="210"/>
      <c r="AA66" s="210"/>
      <c r="AB66" s="210"/>
      <c r="AC66" s="210"/>
      <c r="AD66" s="210"/>
      <c r="AE66" s="210"/>
      <c r="AF66" s="210"/>
      <c r="AG66" s="210" t="s">
        <v>265</v>
      </c>
      <c r="AH66" s="210">
        <v>0</v>
      </c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3" x14ac:dyDescent="0.2">
      <c r="A67" s="227"/>
      <c r="B67" s="228"/>
      <c r="C67" s="258" t="s">
        <v>138</v>
      </c>
      <c r="D67" s="233"/>
      <c r="E67" s="234">
        <v>1</v>
      </c>
      <c r="F67" s="231"/>
      <c r="G67" s="231"/>
      <c r="H67" s="231"/>
      <c r="I67" s="231"/>
      <c r="J67" s="231"/>
      <c r="K67" s="231"/>
      <c r="L67" s="231"/>
      <c r="M67" s="231"/>
      <c r="N67" s="230"/>
      <c r="O67" s="230"/>
      <c r="P67" s="230"/>
      <c r="Q67" s="230"/>
      <c r="R67" s="231"/>
      <c r="S67" s="231"/>
      <c r="T67" s="231"/>
      <c r="U67" s="231"/>
      <c r="V67" s="231"/>
      <c r="W67" s="231"/>
      <c r="X67" s="231"/>
      <c r="Y67" s="231"/>
      <c r="Z67" s="210"/>
      <c r="AA67" s="210"/>
      <c r="AB67" s="210"/>
      <c r="AC67" s="210"/>
      <c r="AD67" s="210"/>
      <c r="AE67" s="210"/>
      <c r="AF67" s="210"/>
      <c r="AG67" s="210" t="s">
        <v>265</v>
      </c>
      <c r="AH67" s="210">
        <v>0</v>
      </c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ht="22.5" outlineLevel="1" x14ac:dyDescent="0.2">
      <c r="A68" s="244">
        <v>30</v>
      </c>
      <c r="B68" s="245" t="s">
        <v>1105</v>
      </c>
      <c r="C68" s="257" t="s">
        <v>1106</v>
      </c>
      <c r="D68" s="246" t="s">
        <v>1034</v>
      </c>
      <c r="E68" s="247">
        <v>1</v>
      </c>
      <c r="F68" s="248"/>
      <c r="G68" s="249">
        <f>ROUND(E68*F68,2)</f>
        <v>0</v>
      </c>
      <c r="H68" s="232"/>
      <c r="I68" s="231">
        <f>ROUND(E68*H68,2)</f>
        <v>0</v>
      </c>
      <c r="J68" s="232"/>
      <c r="K68" s="231">
        <f>ROUND(E68*J68,2)</f>
        <v>0</v>
      </c>
      <c r="L68" s="231">
        <v>21</v>
      </c>
      <c r="M68" s="231">
        <f>G68*(1+L68/100)</f>
        <v>0</v>
      </c>
      <c r="N68" s="230">
        <v>0</v>
      </c>
      <c r="O68" s="230">
        <f>ROUND(E68*N68,2)</f>
        <v>0</v>
      </c>
      <c r="P68" s="230">
        <v>0</v>
      </c>
      <c r="Q68" s="230">
        <f>ROUND(E68*P68,2)</f>
        <v>0</v>
      </c>
      <c r="R68" s="231"/>
      <c r="S68" s="231" t="s">
        <v>324</v>
      </c>
      <c r="T68" s="231" t="s">
        <v>325</v>
      </c>
      <c r="U68" s="231">
        <v>0</v>
      </c>
      <c r="V68" s="231">
        <f>ROUND(E68*U68,2)</f>
        <v>0</v>
      </c>
      <c r="W68" s="231"/>
      <c r="X68" s="231" t="s">
        <v>261</v>
      </c>
      <c r="Y68" s="231" t="s">
        <v>262</v>
      </c>
      <c r="Z68" s="210"/>
      <c r="AA68" s="210"/>
      <c r="AB68" s="210"/>
      <c r="AC68" s="210"/>
      <c r="AD68" s="210"/>
      <c r="AE68" s="210"/>
      <c r="AF68" s="210"/>
      <c r="AG68" s="210" t="s">
        <v>1035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2" x14ac:dyDescent="0.2">
      <c r="A69" s="227"/>
      <c r="B69" s="228"/>
      <c r="C69" s="258" t="s">
        <v>1104</v>
      </c>
      <c r="D69" s="233"/>
      <c r="E69" s="234"/>
      <c r="F69" s="231"/>
      <c r="G69" s="231"/>
      <c r="H69" s="231"/>
      <c r="I69" s="231"/>
      <c r="J69" s="231"/>
      <c r="K69" s="231"/>
      <c r="L69" s="231"/>
      <c r="M69" s="231"/>
      <c r="N69" s="230"/>
      <c r="O69" s="230"/>
      <c r="P69" s="230"/>
      <c r="Q69" s="230"/>
      <c r="R69" s="231"/>
      <c r="S69" s="231"/>
      <c r="T69" s="231"/>
      <c r="U69" s="231"/>
      <c r="V69" s="231"/>
      <c r="W69" s="231"/>
      <c r="X69" s="231"/>
      <c r="Y69" s="231"/>
      <c r="Z69" s="210"/>
      <c r="AA69" s="210"/>
      <c r="AB69" s="210"/>
      <c r="AC69" s="210"/>
      <c r="AD69" s="210"/>
      <c r="AE69" s="210"/>
      <c r="AF69" s="210"/>
      <c r="AG69" s="210" t="s">
        <v>265</v>
      </c>
      <c r="AH69" s="210">
        <v>0</v>
      </c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3" x14ac:dyDescent="0.2">
      <c r="A70" s="227"/>
      <c r="B70" s="228"/>
      <c r="C70" s="258" t="s">
        <v>138</v>
      </c>
      <c r="D70" s="233"/>
      <c r="E70" s="234">
        <v>1</v>
      </c>
      <c r="F70" s="231"/>
      <c r="G70" s="231"/>
      <c r="H70" s="231"/>
      <c r="I70" s="231"/>
      <c r="J70" s="231"/>
      <c r="K70" s="231"/>
      <c r="L70" s="231"/>
      <c r="M70" s="231"/>
      <c r="N70" s="230"/>
      <c r="O70" s="230"/>
      <c r="P70" s="230"/>
      <c r="Q70" s="230"/>
      <c r="R70" s="231"/>
      <c r="S70" s="231"/>
      <c r="T70" s="231"/>
      <c r="U70" s="231"/>
      <c r="V70" s="231"/>
      <c r="W70" s="231"/>
      <c r="X70" s="231"/>
      <c r="Y70" s="231"/>
      <c r="Z70" s="210"/>
      <c r="AA70" s="210"/>
      <c r="AB70" s="210"/>
      <c r="AC70" s="210"/>
      <c r="AD70" s="210"/>
      <c r="AE70" s="210"/>
      <c r="AF70" s="210"/>
      <c r="AG70" s="210" t="s">
        <v>265</v>
      </c>
      <c r="AH70" s="210">
        <v>0</v>
      </c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ht="22.5" outlineLevel="1" x14ac:dyDescent="0.2">
      <c r="A71" s="250">
        <v>31</v>
      </c>
      <c r="B71" s="251" t="s">
        <v>1107</v>
      </c>
      <c r="C71" s="259" t="s">
        <v>1108</v>
      </c>
      <c r="D71" s="252" t="s">
        <v>788</v>
      </c>
      <c r="E71" s="253">
        <v>1</v>
      </c>
      <c r="F71" s="254"/>
      <c r="G71" s="255">
        <f>ROUND(E71*F71,2)</f>
        <v>0</v>
      </c>
      <c r="H71" s="232"/>
      <c r="I71" s="231">
        <f>ROUND(E71*H71,2)</f>
        <v>0</v>
      </c>
      <c r="J71" s="232"/>
      <c r="K71" s="231">
        <f>ROUND(E71*J71,2)</f>
        <v>0</v>
      </c>
      <c r="L71" s="231">
        <v>21</v>
      </c>
      <c r="M71" s="231">
        <f>G71*(1+L71/100)</f>
        <v>0</v>
      </c>
      <c r="N71" s="230">
        <v>15</v>
      </c>
      <c r="O71" s="230">
        <f>ROUND(E71*N71,2)</f>
        <v>15</v>
      </c>
      <c r="P71" s="230">
        <v>0</v>
      </c>
      <c r="Q71" s="230">
        <f>ROUND(E71*P71,2)</f>
        <v>0</v>
      </c>
      <c r="R71" s="231"/>
      <c r="S71" s="231" t="s">
        <v>324</v>
      </c>
      <c r="T71" s="231" t="s">
        <v>325</v>
      </c>
      <c r="U71" s="231">
        <v>0</v>
      </c>
      <c r="V71" s="231">
        <f>ROUND(E71*U71,2)</f>
        <v>0</v>
      </c>
      <c r="W71" s="231"/>
      <c r="X71" s="231" t="s">
        <v>261</v>
      </c>
      <c r="Y71" s="231" t="s">
        <v>262</v>
      </c>
      <c r="Z71" s="210"/>
      <c r="AA71" s="210"/>
      <c r="AB71" s="210"/>
      <c r="AC71" s="210"/>
      <c r="AD71" s="210"/>
      <c r="AE71" s="210"/>
      <c r="AF71" s="210"/>
      <c r="AG71" s="210" t="s">
        <v>1035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ht="22.5" outlineLevel="1" x14ac:dyDescent="0.2">
      <c r="A72" s="244">
        <v>32</v>
      </c>
      <c r="B72" s="245" t="s">
        <v>1109</v>
      </c>
      <c r="C72" s="257" t="s">
        <v>1110</v>
      </c>
      <c r="D72" s="246" t="s">
        <v>788</v>
      </c>
      <c r="E72" s="247">
        <v>4</v>
      </c>
      <c r="F72" s="248"/>
      <c r="G72" s="249">
        <f>ROUND(E72*F72,2)</f>
        <v>0</v>
      </c>
      <c r="H72" s="232"/>
      <c r="I72" s="231">
        <f>ROUND(E72*H72,2)</f>
        <v>0</v>
      </c>
      <c r="J72" s="232"/>
      <c r="K72" s="231">
        <f>ROUND(E72*J72,2)</f>
        <v>0</v>
      </c>
      <c r="L72" s="231">
        <v>21</v>
      </c>
      <c r="M72" s="231">
        <f>G72*(1+L72/100)</f>
        <v>0</v>
      </c>
      <c r="N72" s="230">
        <v>6</v>
      </c>
      <c r="O72" s="230">
        <f>ROUND(E72*N72,2)</f>
        <v>24</v>
      </c>
      <c r="P72" s="230">
        <v>0</v>
      </c>
      <c r="Q72" s="230">
        <f>ROUND(E72*P72,2)</f>
        <v>0</v>
      </c>
      <c r="R72" s="231"/>
      <c r="S72" s="231" t="s">
        <v>324</v>
      </c>
      <c r="T72" s="231" t="s">
        <v>325</v>
      </c>
      <c r="U72" s="231">
        <v>0</v>
      </c>
      <c r="V72" s="231">
        <f>ROUND(E72*U72,2)</f>
        <v>0</v>
      </c>
      <c r="W72" s="231"/>
      <c r="X72" s="231" t="s">
        <v>261</v>
      </c>
      <c r="Y72" s="231" t="s">
        <v>262</v>
      </c>
      <c r="Z72" s="210"/>
      <c r="AA72" s="210"/>
      <c r="AB72" s="210"/>
      <c r="AC72" s="210"/>
      <c r="AD72" s="210"/>
      <c r="AE72" s="210"/>
      <c r="AF72" s="210"/>
      <c r="AG72" s="210" t="s">
        <v>1035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2" x14ac:dyDescent="0.2">
      <c r="A73" s="227"/>
      <c r="B73" s="228"/>
      <c r="C73" s="258" t="s">
        <v>1111</v>
      </c>
      <c r="D73" s="233"/>
      <c r="E73" s="234"/>
      <c r="F73" s="231"/>
      <c r="G73" s="231"/>
      <c r="H73" s="231"/>
      <c r="I73" s="231"/>
      <c r="J73" s="231"/>
      <c r="K73" s="231"/>
      <c r="L73" s="231"/>
      <c r="M73" s="231"/>
      <c r="N73" s="230"/>
      <c r="O73" s="230"/>
      <c r="P73" s="230"/>
      <c r="Q73" s="230"/>
      <c r="R73" s="231"/>
      <c r="S73" s="231"/>
      <c r="T73" s="231"/>
      <c r="U73" s="231"/>
      <c r="V73" s="231"/>
      <c r="W73" s="231"/>
      <c r="X73" s="231"/>
      <c r="Y73" s="231"/>
      <c r="Z73" s="210"/>
      <c r="AA73" s="210"/>
      <c r="AB73" s="210"/>
      <c r="AC73" s="210"/>
      <c r="AD73" s="210"/>
      <c r="AE73" s="210"/>
      <c r="AF73" s="210"/>
      <c r="AG73" s="210" t="s">
        <v>265</v>
      </c>
      <c r="AH73" s="210">
        <v>0</v>
      </c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3" x14ac:dyDescent="0.2">
      <c r="A74" s="227"/>
      <c r="B74" s="228"/>
      <c r="C74" s="258" t="s">
        <v>1104</v>
      </c>
      <c r="D74" s="233"/>
      <c r="E74" s="234"/>
      <c r="F74" s="231"/>
      <c r="G74" s="231"/>
      <c r="H74" s="231"/>
      <c r="I74" s="231"/>
      <c r="J74" s="231"/>
      <c r="K74" s="231"/>
      <c r="L74" s="231"/>
      <c r="M74" s="231"/>
      <c r="N74" s="230"/>
      <c r="O74" s="230"/>
      <c r="P74" s="230"/>
      <c r="Q74" s="230"/>
      <c r="R74" s="231"/>
      <c r="S74" s="231"/>
      <c r="T74" s="231"/>
      <c r="U74" s="231"/>
      <c r="V74" s="231"/>
      <c r="W74" s="231"/>
      <c r="X74" s="231"/>
      <c r="Y74" s="231"/>
      <c r="Z74" s="210"/>
      <c r="AA74" s="210"/>
      <c r="AB74" s="210"/>
      <c r="AC74" s="210"/>
      <c r="AD74" s="210"/>
      <c r="AE74" s="210"/>
      <c r="AF74" s="210"/>
      <c r="AG74" s="210" t="s">
        <v>265</v>
      </c>
      <c r="AH74" s="210">
        <v>0</v>
      </c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3" x14ac:dyDescent="0.2">
      <c r="A75" s="227"/>
      <c r="B75" s="228"/>
      <c r="C75" s="258" t="s">
        <v>148</v>
      </c>
      <c r="D75" s="233"/>
      <c r="E75" s="234">
        <v>4</v>
      </c>
      <c r="F75" s="231"/>
      <c r="G75" s="231"/>
      <c r="H75" s="231"/>
      <c r="I75" s="231"/>
      <c r="J75" s="231"/>
      <c r="K75" s="231"/>
      <c r="L75" s="231"/>
      <c r="M75" s="231"/>
      <c r="N75" s="230"/>
      <c r="O75" s="230"/>
      <c r="P75" s="230"/>
      <c r="Q75" s="230"/>
      <c r="R75" s="231"/>
      <c r="S75" s="231"/>
      <c r="T75" s="231"/>
      <c r="U75" s="231"/>
      <c r="V75" s="231"/>
      <c r="W75" s="231"/>
      <c r="X75" s="231"/>
      <c r="Y75" s="231"/>
      <c r="Z75" s="210"/>
      <c r="AA75" s="210"/>
      <c r="AB75" s="210"/>
      <c r="AC75" s="210"/>
      <c r="AD75" s="210"/>
      <c r="AE75" s="210"/>
      <c r="AF75" s="210"/>
      <c r="AG75" s="210" t="s">
        <v>265</v>
      </c>
      <c r="AH75" s="210">
        <v>0</v>
      </c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ht="45" outlineLevel="1" x14ac:dyDescent="0.2">
      <c r="A76" s="250">
        <v>33</v>
      </c>
      <c r="B76" s="251" t="s">
        <v>1112</v>
      </c>
      <c r="C76" s="259" t="s">
        <v>1113</v>
      </c>
      <c r="D76" s="252" t="s">
        <v>788</v>
      </c>
      <c r="E76" s="253">
        <v>3</v>
      </c>
      <c r="F76" s="254"/>
      <c r="G76" s="255">
        <f>ROUND(E76*F76,2)</f>
        <v>0</v>
      </c>
      <c r="H76" s="232"/>
      <c r="I76" s="231">
        <f>ROUND(E76*H76,2)</f>
        <v>0</v>
      </c>
      <c r="J76" s="232"/>
      <c r="K76" s="231">
        <f>ROUND(E76*J76,2)</f>
        <v>0</v>
      </c>
      <c r="L76" s="231">
        <v>21</v>
      </c>
      <c r="M76" s="231">
        <f>G76*(1+L76/100)</f>
        <v>0</v>
      </c>
      <c r="N76" s="230">
        <v>1</v>
      </c>
      <c r="O76" s="230">
        <f>ROUND(E76*N76,2)</f>
        <v>3</v>
      </c>
      <c r="P76" s="230">
        <v>0</v>
      </c>
      <c r="Q76" s="230">
        <f>ROUND(E76*P76,2)</f>
        <v>0</v>
      </c>
      <c r="R76" s="231"/>
      <c r="S76" s="231" t="s">
        <v>324</v>
      </c>
      <c r="T76" s="231" t="s">
        <v>325</v>
      </c>
      <c r="U76" s="231">
        <v>0</v>
      </c>
      <c r="V76" s="231">
        <f>ROUND(E76*U76,2)</f>
        <v>0</v>
      </c>
      <c r="W76" s="231"/>
      <c r="X76" s="231" t="s">
        <v>261</v>
      </c>
      <c r="Y76" s="231" t="s">
        <v>262</v>
      </c>
      <c r="Z76" s="210"/>
      <c r="AA76" s="210"/>
      <c r="AB76" s="210"/>
      <c r="AC76" s="210"/>
      <c r="AD76" s="210"/>
      <c r="AE76" s="210"/>
      <c r="AF76" s="210"/>
      <c r="AG76" s="210" t="s">
        <v>1035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ht="22.5" outlineLevel="1" x14ac:dyDescent="0.2">
      <c r="A77" s="244">
        <v>34</v>
      </c>
      <c r="B77" s="245" t="s">
        <v>1114</v>
      </c>
      <c r="C77" s="257" t="s">
        <v>1115</v>
      </c>
      <c r="D77" s="246" t="s">
        <v>303</v>
      </c>
      <c r="E77" s="247">
        <v>4</v>
      </c>
      <c r="F77" s="248"/>
      <c r="G77" s="249">
        <f>ROUND(E77*F77,2)</f>
        <v>0</v>
      </c>
      <c r="H77" s="232"/>
      <c r="I77" s="231">
        <f>ROUND(E77*H77,2)</f>
        <v>0</v>
      </c>
      <c r="J77" s="232"/>
      <c r="K77" s="231">
        <f>ROUND(E77*J77,2)</f>
        <v>0</v>
      </c>
      <c r="L77" s="231">
        <v>21</v>
      </c>
      <c r="M77" s="231">
        <f>G77*(1+L77/100)</f>
        <v>0</v>
      </c>
      <c r="N77" s="230">
        <v>3</v>
      </c>
      <c r="O77" s="230">
        <f>ROUND(E77*N77,2)</f>
        <v>12</v>
      </c>
      <c r="P77" s="230">
        <v>0</v>
      </c>
      <c r="Q77" s="230">
        <f>ROUND(E77*P77,2)</f>
        <v>0</v>
      </c>
      <c r="R77" s="231"/>
      <c r="S77" s="231" t="s">
        <v>324</v>
      </c>
      <c r="T77" s="231" t="s">
        <v>325</v>
      </c>
      <c r="U77" s="231">
        <v>0</v>
      </c>
      <c r="V77" s="231">
        <f>ROUND(E77*U77,2)</f>
        <v>0</v>
      </c>
      <c r="W77" s="231"/>
      <c r="X77" s="231" t="s">
        <v>261</v>
      </c>
      <c r="Y77" s="231" t="s">
        <v>262</v>
      </c>
      <c r="Z77" s="210"/>
      <c r="AA77" s="210"/>
      <c r="AB77" s="210"/>
      <c r="AC77" s="210"/>
      <c r="AD77" s="210"/>
      <c r="AE77" s="210"/>
      <c r="AF77" s="210"/>
      <c r="AG77" s="210" t="s">
        <v>1035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2" x14ac:dyDescent="0.2">
      <c r="A78" s="227"/>
      <c r="B78" s="228"/>
      <c r="C78" s="258" t="s">
        <v>1116</v>
      </c>
      <c r="D78" s="233"/>
      <c r="E78" s="234"/>
      <c r="F78" s="231"/>
      <c r="G78" s="231"/>
      <c r="H78" s="231"/>
      <c r="I78" s="231"/>
      <c r="J78" s="231"/>
      <c r="K78" s="231"/>
      <c r="L78" s="231"/>
      <c r="M78" s="231"/>
      <c r="N78" s="230"/>
      <c r="O78" s="230"/>
      <c r="P78" s="230"/>
      <c r="Q78" s="230"/>
      <c r="R78" s="231"/>
      <c r="S78" s="231"/>
      <c r="T78" s="231"/>
      <c r="U78" s="231"/>
      <c r="V78" s="231"/>
      <c r="W78" s="231"/>
      <c r="X78" s="231"/>
      <c r="Y78" s="231"/>
      <c r="Z78" s="210"/>
      <c r="AA78" s="210"/>
      <c r="AB78" s="210"/>
      <c r="AC78" s="210"/>
      <c r="AD78" s="210"/>
      <c r="AE78" s="210"/>
      <c r="AF78" s="210"/>
      <c r="AG78" s="210" t="s">
        <v>265</v>
      </c>
      <c r="AH78" s="210">
        <v>0</v>
      </c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3" x14ac:dyDescent="0.2">
      <c r="A79" s="227"/>
      <c r="B79" s="228"/>
      <c r="C79" s="258" t="s">
        <v>148</v>
      </c>
      <c r="D79" s="233"/>
      <c r="E79" s="234">
        <v>4</v>
      </c>
      <c r="F79" s="231"/>
      <c r="G79" s="231"/>
      <c r="H79" s="231"/>
      <c r="I79" s="231"/>
      <c r="J79" s="231"/>
      <c r="K79" s="231"/>
      <c r="L79" s="231"/>
      <c r="M79" s="231"/>
      <c r="N79" s="230"/>
      <c r="O79" s="230"/>
      <c r="P79" s="230"/>
      <c r="Q79" s="230"/>
      <c r="R79" s="231"/>
      <c r="S79" s="231"/>
      <c r="T79" s="231"/>
      <c r="U79" s="231"/>
      <c r="V79" s="231"/>
      <c r="W79" s="231"/>
      <c r="X79" s="231"/>
      <c r="Y79" s="231"/>
      <c r="Z79" s="210"/>
      <c r="AA79" s="210"/>
      <c r="AB79" s="210"/>
      <c r="AC79" s="210"/>
      <c r="AD79" s="210"/>
      <c r="AE79" s="210"/>
      <c r="AF79" s="210"/>
      <c r="AG79" s="210" t="s">
        <v>265</v>
      </c>
      <c r="AH79" s="210">
        <v>0</v>
      </c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">
      <c r="A80" s="250">
        <v>35</v>
      </c>
      <c r="B80" s="251" t="s">
        <v>1117</v>
      </c>
      <c r="C80" s="259" t="s">
        <v>1118</v>
      </c>
      <c r="D80" s="252" t="s">
        <v>793</v>
      </c>
      <c r="E80" s="253">
        <v>20</v>
      </c>
      <c r="F80" s="254"/>
      <c r="G80" s="255">
        <f>ROUND(E80*F80,2)</f>
        <v>0</v>
      </c>
      <c r="H80" s="232"/>
      <c r="I80" s="231">
        <f>ROUND(E80*H80,2)</f>
        <v>0</v>
      </c>
      <c r="J80" s="232"/>
      <c r="K80" s="231">
        <f>ROUND(E80*J80,2)</f>
        <v>0</v>
      </c>
      <c r="L80" s="231">
        <v>21</v>
      </c>
      <c r="M80" s="231">
        <f>G80*(1+L80/100)</f>
        <v>0</v>
      </c>
      <c r="N80" s="230">
        <v>1</v>
      </c>
      <c r="O80" s="230">
        <f>ROUND(E80*N80,2)</f>
        <v>20</v>
      </c>
      <c r="P80" s="230">
        <v>0</v>
      </c>
      <c r="Q80" s="230">
        <f>ROUND(E80*P80,2)</f>
        <v>0</v>
      </c>
      <c r="R80" s="231"/>
      <c r="S80" s="231" t="s">
        <v>324</v>
      </c>
      <c r="T80" s="231" t="s">
        <v>325</v>
      </c>
      <c r="U80" s="231">
        <v>0</v>
      </c>
      <c r="V80" s="231">
        <f>ROUND(E80*U80,2)</f>
        <v>0</v>
      </c>
      <c r="W80" s="231"/>
      <c r="X80" s="231" t="s">
        <v>261</v>
      </c>
      <c r="Y80" s="231" t="s">
        <v>262</v>
      </c>
      <c r="Z80" s="210"/>
      <c r="AA80" s="210"/>
      <c r="AB80" s="210"/>
      <c r="AC80" s="210"/>
      <c r="AD80" s="210"/>
      <c r="AE80" s="210"/>
      <c r="AF80" s="210"/>
      <c r="AG80" s="210" t="s">
        <v>1035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x14ac:dyDescent="0.2">
      <c r="A81" s="237" t="s">
        <v>254</v>
      </c>
      <c r="B81" s="238" t="s">
        <v>125</v>
      </c>
      <c r="C81" s="256" t="s">
        <v>126</v>
      </c>
      <c r="D81" s="239"/>
      <c r="E81" s="240"/>
      <c r="F81" s="241"/>
      <c r="G81" s="242">
        <f>SUMIF(AG82:AG98,"&lt;&gt;NOR",G82:G98)</f>
        <v>0</v>
      </c>
      <c r="H81" s="236"/>
      <c r="I81" s="236">
        <f>SUM(I82:I98)</f>
        <v>0</v>
      </c>
      <c r="J81" s="236"/>
      <c r="K81" s="236">
        <f>SUM(K82:K98)</f>
        <v>0</v>
      </c>
      <c r="L81" s="236"/>
      <c r="M81" s="236">
        <f>SUM(M82:M98)</f>
        <v>0</v>
      </c>
      <c r="N81" s="235"/>
      <c r="O81" s="235">
        <f>SUM(O82:O98)</f>
        <v>153.69999999999999</v>
      </c>
      <c r="P81" s="235"/>
      <c r="Q81" s="235">
        <f>SUM(Q82:Q98)</f>
        <v>0</v>
      </c>
      <c r="R81" s="236"/>
      <c r="S81" s="236"/>
      <c r="T81" s="236"/>
      <c r="U81" s="236"/>
      <c r="V81" s="236">
        <f>SUM(V82:V98)</f>
        <v>0</v>
      </c>
      <c r="W81" s="236"/>
      <c r="X81" s="236"/>
      <c r="Y81" s="236"/>
      <c r="AG81" t="s">
        <v>255</v>
      </c>
    </row>
    <row r="82" spans="1:60" ht="22.5" outlineLevel="1" x14ac:dyDescent="0.2">
      <c r="A82" s="244">
        <v>36</v>
      </c>
      <c r="B82" s="245" t="s">
        <v>1119</v>
      </c>
      <c r="C82" s="257" t="s">
        <v>1120</v>
      </c>
      <c r="D82" s="246" t="s">
        <v>1034</v>
      </c>
      <c r="E82" s="247">
        <v>1</v>
      </c>
      <c r="F82" s="248"/>
      <c r="G82" s="249">
        <f>ROUND(E82*F82,2)</f>
        <v>0</v>
      </c>
      <c r="H82" s="232"/>
      <c r="I82" s="231">
        <f>ROUND(E82*H82,2)</f>
        <v>0</v>
      </c>
      <c r="J82" s="232"/>
      <c r="K82" s="231">
        <f>ROUND(E82*J82,2)</f>
        <v>0</v>
      </c>
      <c r="L82" s="231">
        <v>21</v>
      </c>
      <c r="M82" s="231">
        <f>G82*(1+L82/100)</f>
        <v>0</v>
      </c>
      <c r="N82" s="230">
        <v>2.7</v>
      </c>
      <c r="O82" s="230">
        <f>ROUND(E82*N82,2)</f>
        <v>2.7</v>
      </c>
      <c r="P82" s="230">
        <v>0</v>
      </c>
      <c r="Q82" s="230">
        <f>ROUND(E82*P82,2)</f>
        <v>0</v>
      </c>
      <c r="R82" s="231"/>
      <c r="S82" s="231" t="s">
        <v>324</v>
      </c>
      <c r="T82" s="231" t="s">
        <v>325</v>
      </c>
      <c r="U82" s="231">
        <v>0</v>
      </c>
      <c r="V82" s="231">
        <f>ROUND(E82*U82,2)</f>
        <v>0</v>
      </c>
      <c r="W82" s="231"/>
      <c r="X82" s="231" t="s">
        <v>261</v>
      </c>
      <c r="Y82" s="231" t="s">
        <v>262</v>
      </c>
      <c r="Z82" s="210"/>
      <c r="AA82" s="210"/>
      <c r="AB82" s="210"/>
      <c r="AC82" s="210"/>
      <c r="AD82" s="210"/>
      <c r="AE82" s="210"/>
      <c r="AF82" s="210"/>
      <c r="AG82" s="210" t="s">
        <v>1035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2" x14ac:dyDescent="0.2">
      <c r="A83" s="227"/>
      <c r="B83" s="228"/>
      <c r="C83" s="258" t="s">
        <v>1121</v>
      </c>
      <c r="D83" s="233"/>
      <c r="E83" s="234"/>
      <c r="F83" s="231"/>
      <c r="G83" s="231"/>
      <c r="H83" s="231"/>
      <c r="I83" s="231"/>
      <c r="J83" s="231"/>
      <c r="K83" s="231"/>
      <c r="L83" s="231"/>
      <c r="M83" s="231"/>
      <c r="N83" s="230"/>
      <c r="O83" s="230"/>
      <c r="P83" s="230"/>
      <c r="Q83" s="230"/>
      <c r="R83" s="231"/>
      <c r="S83" s="231"/>
      <c r="T83" s="231"/>
      <c r="U83" s="231"/>
      <c r="V83" s="231"/>
      <c r="W83" s="231"/>
      <c r="X83" s="231"/>
      <c r="Y83" s="231"/>
      <c r="Z83" s="210"/>
      <c r="AA83" s="210"/>
      <c r="AB83" s="210"/>
      <c r="AC83" s="210"/>
      <c r="AD83" s="210"/>
      <c r="AE83" s="210"/>
      <c r="AF83" s="210"/>
      <c r="AG83" s="210" t="s">
        <v>265</v>
      </c>
      <c r="AH83" s="210">
        <v>0</v>
      </c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3" x14ac:dyDescent="0.2">
      <c r="A84" s="227"/>
      <c r="B84" s="228"/>
      <c r="C84" s="258" t="s">
        <v>1122</v>
      </c>
      <c r="D84" s="233"/>
      <c r="E84" s="234"/>
      <c r="F84" s="231"/>
      <c r="G84" s="231"/>
      <c r="H84" s="231"/>
      <c r="I84" s="231"/>
      <c r="J84" s="231"/>
      <c r="K84" s="231"/>
      <c r="L84" s="231"/>
      <c r="M84" s="231"/>
      <c r="N84" s="230"/>
      <c r="O84" s="230"/>
      <c r="P84" s="230"/>
      <c r="Q84" s="230"/>
      <c r="R84" s="231"/>
      <c r="S84" s="231"/>
      <c r="T84" s="231"/>
      <c r="U84" s="231"/>
      <c r="V84" s="231"/>
      <c r="W84" s="231"/>
      <c r="X84" s="231"/>
      <c r="Y84" s="231"/>
      <c r="Z84" s="210"/>
      <c r="AA84" s="210"/>
      <c r="AB84" s="210"/>
      <c r="AC84" s="210"/>
      <c r="AD84" s="210"/>
      <c r="AE84" s="210"/>
      <c r="AF84" s="210"/>
      <c r="AG84" s="210" t="s">
        <v>265</v>
      </c>
      <c r="AH84" s="210">
        <v>0</v>
      </c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3" x14ac:dyDescent="0.2">
      <c r="A85" s="227"/>
      <c r="B85" s="228"/>
      <c r="C85" s="258" t="s">
        <v>138</v>
      </c>
      <c r="D85" s="233"/>
      <c r="E85" s="234">
        <v>1</v>
      </c>
      <c r="F85" s="231"/>
      <c r="G85" s="231"/>
      <c r="H85" s="231"/>
      <c r="I85" s="231"/>
      <c r="J85" s="231"/>
      <c r="K85" s="231"/>
      <c r="L85" s="231"/>
      <c r="M85" s="231"/>
      <c r="N85" s="230"/>
      <c r="O85" s="230"/>
      <c r="P85" s="230"/>
      <c r="Q85" s="230"/>
      <c r="R85" s="231"/>
      <c r="S85" s="231"/>
      <c r="T85" s="231"/>
      <c r="U85" s="231"/>
      <c r="V85" s="231"/>
      <c r="W85" s="231"/>
      <c r="X85" s="231"/>
      <c r="Y85" s="231"/>
      <c r="Z85" s="210"/>
      <c r="AA85" s="210"/>
      <c r="AB85" s="210"/>
      <c r="AC85" s="210"/>
      <c r="AD85" s="210"/>
      <c r="AE85" s="210"/>
      <c r="AF85" s="210"/>
      <c r="AG85" s="210" t="s">
        <v>265</v>
      </c>
      <c r="AH85" s="210">
        <v>0</v>
      </c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ht="22.5" outlineLevel="1" x14ac:dyDescent="0.2">
      <c r="A86" s="250">
        <v>37</v>
      </c>
      <c r="B86" s="251" t="s">
        <v>1123</v>
      </c>
      <c r="C86" s="259" t="s">
        <v>1124</v>
      </c>
      <c r="D86" s="252" t="s">
        <v>1034</v>
      </c>
      <c r="E86" s="253">
        <v>1</v>
      </c>
      <c r="F86" s="254"/>
      <c r="G86" s="255">
        <f>ROUND(E86*F86,2)</f>
        <v>0</v>
      </c>
      <c r="H86" s="232"/>
      <c r="I86" s="231">
        <f>ROUND(E86*H86,2)</f>
        <v>0</v>
      </c>
      <c r="J86" s="232"/>
      <c r="K86" s="231">
        <f>ROUND(E86*J86,2)</f>
        <v>0</v>
      </c>
      <c r="L86" s="231">
        <v>21</v>
      </c>
      <c r="M86" s="231">
        <f>G86*(1+L86/100)</f>
        <v>0</v>
      </c>
      <c r="N86" s="230">
        <v>1</v>
      </c>
      <c r="O86" s="230">
        <f>ROUND(E86*N86,2)</f>
        <v>1</v>
      </c>
      <c r="P86" s="230">
        <v>0</v>
      </c>
      <c r="Q86" s="230">
        <f>ROUND(E86*P86,2)</f>
        <v>0</v>
      </c>
      <c r="R86" s="231"/>
      <c r="S86" s="231" t="s">
        <v>324</v>
      </c>
      <c r="T86" s="231" t="s">
        <v>325</v>
      </c>
      <c r="U86" s="231">
        <v>0</v>
      </c>
      <c r="V86" s="231">
        <f>ROUND(E86*U86,2)</f>
        <v>0</v>
      </c>
      <c r="W86" s="231"/>
      <c r="X86" s="231" t="s">
        <v>261</v>
      </c>
      <c r="Y86" s="231" t="s">
        <v>262</v>
      </c>
      <c r="Z86" s="210"/>
      <c r="AA86" s="210"/>
      <c r="AB86" s="210"/>
      <c r="AC86" s="210"/>
      <c r="AD86" s="210"/>
      <c r="AE86" s="210"/>
      <c r="AF86" s="210"/>
      <c r="AG86" s="210" t="s">
        <v>1035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1" x14ac:dyDescent="0.2">
      <c r="A87" s="250">
        <v>38</v>
      </c>
      <c r="B87" s="251" t="s">
        <v>1125</v>
      </c>
      <c r="C87" s="259" t="s">
        <v>1126</v>
      </c>
      <c r="D87" s="252" t="s">
        <v>1034</v>
      </c>
      <c r="E87" s="253">
        <v>4</v>
      </c>
      <c r="F87" s="254"/>
      <c r="G87" s="255">
        <f>ROUND(E87*F87,2)</f>
        <v>0</v>
      </c>
      <c r="H87" s="232"/>
      <c r="I87" s="231">
        <f>ROUND(E87*H87,2)</f>
        <v>0</v>
      </c>
      <c r="J87" s="232"/>
      <c r="K87" s="231">
        <f>ROUND(E87*J87,2)</f>
        <v>0</v>
      </c>
      <c r="L87" s="231">
        <v>21</v>
      </c>
      <c r="M87" s="231">
        <f>G87*(1+L87/100)</f>
        <v>0</v>
      </c>
      <c r="N87" s="230">
        <v>1</v>
      </c>
      <c r="O87" s="230">
        <f>ROUND(E87*N87,2)</f>
        <v>4</v>
      </c>
      <c r="P87" s="230">
        <v>0</v>
      </c>
      <c r="Q87" s="230">
        <f>ROUND(E87*P87,2)</f>
        <v>0</v>
      </c>
      <c r="R87" s="231"/>
      <c r="S87" s="231" t="s">
        <v>324</v>
      </c>
      <c r="T87" s="231" t="s">
        <v>325</v>
      </c>
      <c r="U87" s="231">
        <v>0</v>
      </c>
      <c r="V87" s="231">
        <f>ROUND(E87*U87,2)</f>
        <v>0</v>
      </c>
      <c r="W87" s="231"/>
      <c r="X87" s="231" t="s">
        <v>261</v>
      </c>
      <c r="Y87" s="231" t="s">
        <v>262</v>
      </c>
      <c r="Z87" s="210"/>
      <c r="AA87" s="210"/>
      <c r="AB87" s="210"/>
      <c r="AC87" s="210"/>
      <c r="AD87" s="210"/>
      <c r="AE87" s="210"/>
      <c r="AF87" s="210"/>
      <c r="AG87" s="210" t="s">
        <v>1035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1" x14ac:dyDescent="0.2">
      <c r="A88" s="250">
        <v>39</v>
      </c>
      <c r="B88" s="251" t="s">
        <v>1127</v>
      </c>
      <c r="C88" s="259" t="s">
        <v>1128</v>
      </c>
      <c r="D88" s="252" t="s">
        <v>1034</v>
      </c>
      <c r="E88" s="253">
        <v>1</v>
      </c>
      <c r="F88" s="254"/>
      <c r="G88" s="255">
        <f>ROUND(E88*F88,2)</f>
        <v>0</v>
      </c>
      <c r="H88" s="232"/>
      <c r="I88" s="231">
        <f>ROUND(E88*H88,2)</f>
        <v>0</v>
      </c>
      <c r="J88" s="232"/>
      <c r="K88" s="231">
        <f>ROUND(E88*J88,2)</f>
        <v>0</v>
      </c>
      <c r="L88" s="231">
        <v>21</v>
      </c>
      <c r="M88" s="231">
        <f>G88*(1+L88/100)</f>
        <v>0</v>
      </c>
      <c r="N88" s="230">
        <v>1</v>
      </c>
      <c r="O88" s="230">
        <f>ROUND(E88*N88,2)</f>
        <v>1</v>
      </c>
      <c r="P88" s="230">
        <v>0</v>
      </c>
      <c r="Q88" s="230">
        <f>ROUND(E88*P88,2)</f>
        <v>0</v>
      </c>
      <c r="R88" s="231"/>
      <c r="S88" s="231" t="s">
        <v>324</v>
      </c>
      <c r="T88" s="231" t="s">
        <v>325</v>
      </c>
      <c r="U88" s="231">
        <v>0</v>
      </c>
      <c r="V88" s="231">
        <f>ROUND(E88*U88,2)</f>
        <v>0</v>
      </c>
      <c r="W88" s="231"/>
      <c r="X88" s="231" t="s">
        <v>261</v>
      </c>
      <c r="Y88" s="231" t="s">
        <v>262</v>
      </c>
      <c r="Z88" s="210"/>
      <c r="AA88" s="210"/>
      <c r="AB88" s="210"/>
      <c r="AC88" s="210"/>
      <c r="AD88" s="210"/>
      <c r="AE88" s="210"/>
      <c r="AF88" s="210"/>
      <c r="AG88" s="210" t="s">
        <v>1035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ht="22.5" outlineLevel="1" x14ac:dyDescent="0.2">
      <c r="A89" s="250">
        <v>40</v>
      </c>
      <c r="B89" s="251" t="s">
        <v>1129</v>
      </c>
      <c r="C89" s="259" t="s">
        <v>1047</v>
      </c>
      <c r="D89" s="252" t="s">
        <v>788</v>
      </c>
      <c r="E89" s="253">
        <v>3</v>
      </c>
      <c r="F89" s="254"/>
      <c r="G89" s="255">
        <f>ROUND(E89*F89,2)</f>
        <v>0</v>
      </c>
      <c r="H89" s="232"/>
      <c r="I89" s="231">
        <f>ROUND(E89*H89,2)</f>
        <v>0</v>
      </c>
      <c r="J89" s="232"/>
      <c r="K89" s="231">
        <f>ROUND(E89*J89,2)</f>
        <v>0</v>
      </c>
      <c r="L89" s="231">
        <v>21</v>
      </c>
      <c r="M89" s="231">
        <f>G89*(1+L89/100)</f>
        <v>0</v>
      </c>
      <c r="N89" s="230">
        <v>3</v>
      </c>
      <c r="O89" s="230">
        <f>ROUND(E89*N89,2)</f>
        <v>9</v>
      </c>
      <c r="P89" s="230">
        <v>0</v>
      </c>
      <c r="Q89" s="230">
        <f>ROUND(E89*P89,2)</f>
        <v>0</v>
      </c>
      <c r="R89" s="231"/>
      <c r="S89" s="231" t="s">
        <v>324</v>
      </c>
      <c r="T89" s="231" t="s">
        <v>325</v>
      </c>
      <c r="U89" s="231">
        <v>0</v>
      </c>
      <c r="V89" s="231">
        <f>ROUND(E89*U89,2)</f>
        <v>0</v>
      </c>
      <c r="W89" s="231"/>
      <c r="X89" s="231" t="s">
        <v>261</v>
      </c>
      <c r="Y89" s="231" t="s">
        <v>262</v>
      </c>
      <c r="Z89" s="210"/>
      <c r="AA89" s="210"/>
      <c r="AB89" s="210"/>
      <c r="AC89" s="210"/>
      <c r="AD89" s="210"/>
      <c r="AE89" s="210"/>
      <c r="AF89" s="210"/>
      <c r="AG89" s="210" t="s">
        <v>1035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1" x14ac:dyDescent="0.2">
      <c r="A90" s="244">
        <v>41</v>
      </c>
      <c r="B90" s="245" t="s">
        <v>1130</v>
      </c>
      <c r="C90" s="257" t="s">
        <v>1131</v>
      </c>
      <c r="D90" s="246" t="s">
        <v>1034</v>
      </c>
      <c r="E90" s="247">
        <v>1</v>
      </c>
      <c r="F90" s="248"/>
      <c r="G90" s="249">
        <f>ROUND(E90*F90,2)</f>
        <v>0</v>
      </c>
      <c r="H90" s="232"/>
      <c r="I90" s="231">
        <f>ROUND(E90*H90,2)</f>
        <v>0</v>
      </c>
      <c r="J90" s="232"/>
      <c r="K90" s="231">
        <f>ROUND(E90*J90,2)</f>
        <v>0</v>
      </c>
      <c r="L90" s="231">
        <v>21</v>
      </c>
      <c r="M90" s="231">
        <f>G90*(1+L90/100)</f>
        <v>0</v>
      </c>
      <c r="N90" s="230">
        <v>12</v>
      </c>
      <c r="O90" s="230">
        <f>ROUND(E90*N90,2)</f>
        <v>12</v>
      </c>
      <c r="P90" s="230">
        <v>0</v>
      </c>
      <c r="Q90" s="230">
        <f>ROUND(E90*P90,2)</f>
        <v>0</v>
      </c>
      <c r="R90" s="231"/>
      <c r="S90" s="231" t="s">
        <v>324</v>
      </c>
      <c r="T90" s="231" t="s">
        <v>325</v>
      </c>
      <c r="U90" s="231">
        <v>0</v>
      </c>
      <c r="V90" s="231">
        <f>ROUND(E90*U90,2)</f>
        <v>0</v>
      </c>
      <c r="W90" s="231"/>
      <c r="X90" s="231" t="s">
        <v>261</v>
      </c>
      <c r="Y90" s="231" t="s">
        <v>262</v>
      </c>
      <c r="Z90" s="210"/>
      <c r="AA90" s="210"/>
      <c r="AB90" s="210"/>
      <c r="AC90" s="210"/>
      <c r="AD90" s="210"/>
      <c r="AE90" s="210"/>
      <c r="AF90" s="210"/>
      <c r="AG90" s="210" t="s">
        <v>1035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2" x14ac:dyDescent="0.2">
      <c r="A91" s="227"/>
      <c r="B91" s="228"/>
      <c r="C91" s="258" t="s">
        <v>1132</v>
      </c>
      <c r="D91" s="233"/>
      <c r="E91" s="234"/>
      <c r="F91" s="231"/>
      <c r="G91" s="231"/>
      <c r="H91" s="231"/>
      <c r="I91" s="231"/>
      <c r="J91" s="231"/>
      <c r="K91" s="231"/>
      <c r="L91" s="231"/>
      <c r="M91" s="231"/>
      <c r="N91" s="230"/>
      <c r="O91" s="230"/>
      <c r="P91" s="230"/>
      <c r="Q91" s="230"/>
      <c r="R91" s="231"/>
      <c r="S91" s="231"/>
      <c r="T91" s="231"/>
      <c r="U91" s="231"/>
      <c r="V91" s="231"/>
      <c r="W91" s="231"/>
      <c r="X91" s="231"/>
      <c r="Y91" s="231"/>
      <c r="Z91" s="210"/>
      <c r="AA91" s="210"/>
      <c r="AB91" s="210"/>
      <c r="AC91" s="210"/>
      <c r="AD91" s="210"/>
      <c r="AE91" s="210"/>
      <c r="AF91" s="210"/>
      <c r="AG91" s="210" t="s">
        <v>265</v>
      </c>
      <c r="AH91" s="210">
        <v>0</v>
      </c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3" x14ac:dyDescent="0.2">
      <c r="A92" s="227"/>
      <c r="B92" s="228"/>
      <c r="C92" s="258" t="s">
        <v>138</v>
      </c>
      <c r="D92" s="233"/>
      <c r="E92" s="234">
        <v>1</v>
      </c>
      <c r="F92" s="231"/>
      <c r="G92" s="231"/>
      <c r="H92" s="231"/>
      <c r="I92" s="231"/>
      <c r="J92" s="231"/>
      <c r="K92" s="231"/>
      <c r="L92" s="231"/>
      <c r="M92" s="231"/>
      <c r="N92" s="230"/>
      <c r="O92" s="230"/>
      <c r="P92" s="230"/>
      <c r="Q92" s="230"/>
      <c r="R92" s="231"/>
      <c r="S92" s="231"/>
      <c r="T92" s="231"/>
      <c r="U92" s="231"/>
      <c r="V92" s="231"/>
      <c r="W92" s="231"/>
      <c r="X92" s="231"/>
      <c r="Y92" s="231"/>
      <c r="Z92" s="210"/>
      <c r="AA92" s="210"/>
      <c r="AB92" s="210"/>
      <c r="AC92" s="210"/>
      <c r="AD92" s="210"/>
      <c r="AE92" s="210"/>
      <c r="AF92" s="210"/>
      <c r="AG92" s="210" t="s">
        <v>265</v>
      </c>
      <c r="AH92" s="210">
        <v>0</v>
      </c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1" x14ac:dyDescent="0.2">
      <c r="A93" s="250">
        <v>42</v>
      </c>
      <c r="B93" s="251" t="s">
        <v>1133</v>
      </c>
      <c r="C93" s="259" t="s">
        <v>1049</v>
      </c>
      <c r="D93" s="252" t="s">
        <v>788</v>
      </c>
      <c r="E93" s="253">
        <v>18</v>
      </c>
      <c r="F93" s="254"/>
      <c r="G93" s="255">
        <f>ROUND(E93*F93,2)</f>
        <v>0</v>
      </c>
      <c r="H93" s="232"/>
      <c r="I93" s="231">
        <f>ROUND(E93*H93,2)</f>
        <v>0</v>
      </c>
      <c r="J93" s="232"/>
      <c r="K93" s="231">
        <f>ROUND(E93*J93,2)</f>
        <v>0</v>
      </c>
      <c r="L93" s="231">
        <v>21</v>
      </c>
      <c r="M93" s="231">
        <f>G93*(1+L93/100)</f>
        <v>0</v>
      </c>
      <c r="N93" s="230">
        <v>5</v>
      </c>
      <c r="O93" s="230">
        <f>ROUND(E93*N93,2)</f>
        <v>90</v>
      </c>
      <c r="P93" s="230">
        <v>0</v>
      </c>
      <c r="Q93" s="230">
        <f>ROUND(E93*P93,2)</f>
        <v>0</v>
      </c>
      <c r="R93" s="231"/>
      <c r="S93" s="231" t="s">
        <v>324</v>
      </c>
      <c r="T93" s="231" t="s">
        <v>325</v>
      </c>
      <c r="U93" s="231">
        <v>0</v>
      </c>
      <c r="V93" s="231">
        <f>ROUND(E93*U93,2)</f>
        <v>0</v>
      </c>
      <c r="W93" s="231"/>
      <c r="X93" s="231" t="s">
        <v>261</v>
      </c>
      <c r="Y93" s="231" t="s">
        <v>262</v>
      </c>
      <c r="Z93" s="210"/>
      <c r="AA93" s="210"/>
      <c r="AB93" s="210"/>
      <c r="AC93" s="210"/>
      <c r="AD93" s="210"/>
      <c r="AE93" s="210"/>
      <c r="AF93" s="210"/>
      <c r="AG93" s="210" t="s">
        <v>1035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ht="45" outlineLevel="1" x14ac:dyDescent="0.2">
      <c r="A94" s="244">
        <v>43</v>
      </c>
      <c r="B94" s="245" t="s">
        <v>1134</v>
      </c>
      <c r="C94" s="257" t="s">
        <v>1083</v>
      </c>
      <c r="D94" s="246" t="s">
        <v>303</v>
      </c>
      <c r="E94" s="247">
        <v>6</v>
      </c>
      <c r="F94" s="248"/>
      <c r="G94" s="249">
        <f>ROUND(E94*F94,2)</f>
        <v>0</v>
      </c>
      <c r="H94" s="232"/>
      <c r="I94" s="231">
        <f>ROUND(E94*H94,2)</f>
        <v>0</v>
      </c>
      <c r="J94" s="232"/>
      <c r="K94" s="231">
        <f>ROUND(E94*J94,2)</f>
        <v>0</v>
      </c>
      <c r="L94" s="231">
        <v>21</v>
      </c>
      <c r="M94" s="231">
        <f>G94*(1+L94/100)</f>
        <v>0</v>
      </c>
      <c r="N94" s="230">
        <v>3</v>
      </c>
      <c r="O94" s="230">
        <f>ROUND(E94*N94,2)</f>
        <v>18</v>
      </c>
      <c r="P94" s="230">
        <v>0</v>
      </c>
      <c r="Q94" s="230">
        <f>ROUND(E94*P94,2)</f>
        <v>0</v>
      </c>
      <c r="R94" s="231"/>
      <c r="S94" s="231" t="s">
        <v>324</v>
      </c>
      <c r="T94" s="231" t="s">
        <v>325</v>
      </c>
      <c r="U94" s="231">
        <v>0</v>
      </c>
      <c r="V94" s="231">
        <f>ROUND(E94*U94,2)</f>
        <v>0</v>
      </c>
      <c r="W94" s="231"/>
      <c r="X94" s="231" t="s">
        <v>261</v>
      </c>
      <c r="Y94" s="231" t="s">
        <v>262</v>
      </c>
      <c r="Z94" s="210"/>
      <c r="AA94" s="210"/>
      <c r="AB94" s="210"/>
      <c r="AC94" s="210"/>
      <c r="AD94" s="210"/>
      <c r="AE94" s="210"/>
      <c r="AF94" s="210"/>
      <c r="AG94" s="210" t="s">
        <v>1035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2" x14ac:dyDescent="0.2">
      <c r="A95" s="227"/>
      <c r="B95" s="228"/>
      <c r="C95" s="258" t="s">
        <v>1084</v>
      </c>
      <c r="D95" s="233"/>
      <c r="E95" s="234"/>
      <c r="F95" s="231"/>
      <c r="G95" s="231"/>
      <c r="H95" s="231"/>
      <c r="I95" s="231"/>
      <c r="J95" s="231"/>
      <c r="K95" s="231"/>
      <c r="L95" s="231"/>
      <c r="M95" s="231"/>
      <c r="N95" s="230"/>
      <c r="O95" s="230"/>
      <c r="P95" s="230"/>
      <c r="Q95" s="230"/>
      <c r="R95" s="231"/>
      <c r="S95" s="231"/>
      <c r="T95" s="231"/>
      <c r="U95" s="231"/>
      <c r="V95" s="231"/>
      <c r="W95" s="231"/>
      <c r="X95" s="231"/>
      <c r="Y95" s="231"/>
      <c r="Z95" s="210"/>
      <c r="AA95" s="210"/>
      <c r="AB95" s="210"/>
      <c r="AC95" s="210"/>
      <c r="AD95" s="210"/>
      <c r="AE95" s="210"/>
      <c r="AF95" s="210"/>
      <c r="AG95" s="210" t="s">
        <v>265</v>
      </c>
      <c r="AH95" s="210">
        <v>0</v>
      </c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3" x14ac:dyDescent="0.2">
      <c r="A96" s="227"/>
      <c r="B96" s="228"/>
      <c r="C96" s="258" t="s">
        <v>1135</v>
      </c>
      <c r="D96" s="233"/>
      <c r="E96" s="234"/>
      <c r="F96" s="231"/>
      <c r="G96" s="231"/>
      <c r="H96" s="231"/>
      <c r="I96" s="231"/>
      <c r="J96" s="231"/>
      <c r="K96" s="231"/>
      <c r="L96" s="231"/>
      <c r="M96" s="231"/>
      <c r="N96" s="230"/>
      <c r="O96" s="230"/>
      <c r="P96" s="230"/>
      <c r="Q96" s="230"/>
      <c r="R96" s="231"/>
      <c r="S96" s="231"/>
      <c r="T96" s="231"/>
      <c r="U96" s="231"/>
      <c r="V96" s="231"/>
      <c r="W96" s="231"/>
      <c r="X96" s="231"/>
      <c r="Y96" s="231"/>
      <c r="Z96" s="210"/>
      <c r="AA96" s="210"/>
      <c r="AB96" s="210"/>
      <c r="AC96" s="210"/>
      <c r="AD96" s="210"/>
      <c r="AE96" s="210"/>
      <c r="AF96" s="210"/>
      <c r="AG96" s="210" t="s">
        <v>265</v>
      </c>
      <c r="AH96" s="210">
        <v>0</v>
      </c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3" x14ac:dyDescent="0.2">
      <c r="A97" s="227"/>
      <c r="B97" s="228"/>
      <c r="C97" s="258" t="s">
        <v>1136</v>
      </c>
      <c r="D97" s="233"/>
      <c r="E97" s="234">
        <v>6</v>
      </c>
      <c r="F97" s="231"/>
      <c r="G97" s="231"/>
      <c r="H97" s="231"/>
      <c r="I97" s="231"/>
      <c r="J97" s="231"/>
      <c r="K97" s="231"/>
      <c r="L97" s="231"/>
      <c r="M97" s="231"/>
      <c r="N97" s="230"/>
      <c r="O97" s="230"/>
      <c r="P97" s="230"/>
      <c r="Q97" s="230"/>
      <c r="R97" s="231"/>
      <c r="S97" s="231"/>
      <c r="T97" s="231"/>
      <c r="U97" s="231"/>
      <c r="V97" s="231"/>
      <c r="W97" s="231"/>
      <c r="X97" s="231"/>
      <c r="Y97" s="231"/>
      <c r="Z97" s="210"/>
      <c r="AA97" s="210"/>
      <c r="AB97" s="210"/>
      <c r="AC97" s="210"/>
      <c r="AD97" s="210"/>
      <c r="AE97" s="210"/>
      <c r="AF97" s="210"/>
      <c r="AG97" s="210" t="s">
        <v>265</v>
      </c>
      <c r="AH97" s="210">
        <v>0</v>
      </c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ht="22.5" outlineLevel="1" x14ac:dyDescent="0.2">
      <c r="A98" s="250">
        <v>44</v>
      </c>
      <c r="B98" s="251" t="s">
        <v>1137</v>
      </c>
      <c r="C98" s="259" t="s">
        <v>1059</v>
      </c>
      <c r="D98" s="252" t="s">
        <v>793</v>
      </c>
      <c r="E98" s="253">
        <v>16</v>
      </c>
      <c r="F98" s="254"/>
      <c r="G98" s="255">
        <f>ROUND(E98*F98,2)</f>
        <v>0</v>
      </c>
      <c r="H98" s="232"/>
      <c r="I98" s="231">
        <f>ROUND(E98*H98,2)</f>
        <v>0</v>
      </c>
      <c r="J98" s="232"/>
      <c r="K98" s="231">
        <f>ROUND(E98*J98,2)</f>
        <v>0</v>
      </c>
      <c r="L98" s="231">
        <v>21</v>
      </c>
      <c r="M98" s="231">
        <f>G98*(1+L98/100)</f>
        <v>0</v>
      </c>
      <c r="N98" s="230">
        <v>1</v>
      </c>
      <c r="O98" s="230">
        <f>ROUND(E98*N98,2)</f>
        <v>16</v>
      </c>
      <c r="P98" s="230">
        <v>0</v>
      </c>
      <c r="Q98" s="230">
        <f>ROUND(E98*P98,2)</f>
        <v>0</v>
      </c>
      <c r="R98" s="231"/>
      <c r="S98" s="231" t="s">
        <v>324</v>
      </c>
      <c r="T98" s="231" t="s">
        <v>325</v>
      </c>
      <c r="U98" s="231">
        <v>0</v>
      </c>
      <c r="V98" s="231">
        <f>ROUND(E98*U98,2)</f>
        <v>0</v>
      </c>
      <c r="W98" s="231"/>
      <c r="X98" s="231" t="s">
        <v>261</v>
      </c>
      <c r="Y98" s="231" t="s">
        <v>262</v>
      </c>
      <c r="Z98" s="210"/>
      <c r="AA98" s="210"/>
      <c r="AB98" s="210"/>
      <c r="AC98" s="210"/>
      <c r="AD98" s="210"/>
      <c r="AE98" s="210"/>
      <c r="AF98" s="210"/>
      <c r="AG98" s="210" t="s">
        <v>1035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x14ac:dyDescent="0.2">
      <c r="A99" s="237" t="s">
        <v>254</v>
      </c>
      <c r="B99" s="238" t="s">
        <v>127</v>
      </c>
      <c r="C99" s="256" t="s">
        <v>128</v>
      </c>
      <c r="D99" s="239"/>
      <c r="E99" s="240"/>
      <c r="F99" s="241"/>
      <c r="G99" s="242">
        <f>SUMIF(AG100:AG112,"&lt;&gt;NOR",G100:G112)</f>
        <v>0</v>
      </c>
      <c r="H99" s="236"/>
      <c r="I99" s="236">
        <f>SUM(I100:I112)</f>
        <v>0</v>
      </c>
      <c r="J99" s="236"/>
      <c r="K99" s="236">
        <f>SUM(K100:K112)</f>
        <v>0</v>
      </c>
      <c r="L99" s="236"/>
      <c r="M99" s="236">
        <f>SUM(M100:M112)</f>
        <v>0</v>
      </c>
      <c r="N99" s="235"/>
      <c r="O99" s="235">
        <f>SUM(O100:O112)</f>
        <v>44.5</v>
      </c>
      <c r="P99" s="235"/>
      <c r="Q99" s="235">
        <f>SUM(Q100:Q112)</f>
        <v>0</v>
      </c>
      <c r="R99" s="236"/>
      <c r="S99" s="236"/>
      <c r="T99" s="236"/>
      <c r="U99" s="236"/>
      <c r="V99" s="236">
        <f>SUM(V100:V112)</f>
        <v>0</v>
      </c>
      <c r="W99" s="236"/>
      <c r="X99" s="236"/>
      <c r="Y99" s="236"/>
      <c r="AG99" t="s">
        <v>255</v>
      </c>
    </row>
    <row r="100" spans="1:60" ht="22.5" outlineLevel="1" x14ac:dyDescent="0.2">
      <c r="A100" s="244">
        <v>45</v>
      </c>
      <c r="B100" s="245" t="s">
        <v>1138</v>
      </c>
      <c r="C100" s="257" t="s">
        <v>1061</v>
      </c>
      <c r="D100" s="246" t="s">
        <v>1034</v>
      </c>
      <c r="E100" s="247">
        <v>1</v>
      </c>
      <c r="F100" s="248"/>
      <c r="G100" s="249">
        <f>ROUND(E100*F100,2)</f>
        <v>0</v>
      </c>
      <c r="H100" s="232"/>
      <c r="I100" s="231">
        <f>ROUND(E100*H100,2)</f>
        <v>0</v>
      </c>
      <c r="J100" s="232"/>
      <c r="K100" s="231">
        <f>ROUND(E100*J100,2)</f>
        <v>0</v>
      </c>
      <c r="L100" s="231">
        <v>21</v>
      </c>
      <c r="M100" s="231">
        <f>G100*(1+L100/100)</f>
        <v>0</v>
      </c>
      <c r="N100" s="230">
        <v>2</v>
      </c>
      <c r="O100" s="230">
        <f>ROUND(E100*N100,2)</f>
        <v>2</v>
      </c>
      <c r="P100" s="230">
        <v>0</v>
      </c>
      <c r="Q100" s="230">
        <f>ROUND(E100*P100,2)</f>
        <v>0</v>
      </c>
      <c r="R100" s="231"/>
      <c r="S100" s="231" t="s">
        <v>324</v>
      </c>
      <c r="T100" s="231" t="s">
        <v>325</v>
      </c>
      <c r="U100" s="231">
        <v>0</v>
      </c>
      <c r="V100" s="231">
        <f>ROUND(E100*U100,2)</f>
        <v>0</v>
      </c>
      <c r="W100" s="231"/>
      <c r="X100" s="231" t="s">
        <v>261</v>
      </c>
      <c r="Y100" s="231" t="s">
        <v>262</v>
      </c>
      <c r="Z100" s="210"/>
      <c r="AA100" s="210"/>
      <c r="AB100" s="210"/>
      <c r="AC100" s="210"/>
      <c r="AD100" s="210"/>
      <c r="AE100" s="210"/>
      <c r="AF100" s="210"/>
      <c r="AG100" s="210" t="s">
        <v>1035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2" x14ac:dyDescent="0.2">
      <c r="A101" s="227"/>
      <c r="B101" s="228"/>
      <c r="C101" s="258" t="s">
        <v>1139</v>
      </c>
      <c r="D101" s="233"/>
      <c r="E101" s="234"/>
      <c r="F101" s="231"/>
      <c r="G101" s="231"/>
      <c r="H101" s="231"/>
      <c r="I101" s="231"/>
      <c r="J101" s="231"/>
      <c r="K101" s="231"/>
      <c r="L101" s="231"/>
      <c r="M101" s="231"/>
      <c r="N101" s="230"/>
      <c r="O101" s="230"/>
      <c r="P101" s="230"/>
      <c r="Q101" s="230"/>
      <c r="R101" s="231"/>
      <c r="S101" s="231"/>
      <c r="T101" s="231"/>
      <c r="U101" s="231"/>
      <c r="V101" s="231"/>
      <c r="W101" s="231"/>
      <c r="X101" s="231"/>
      <c r="Y101" s="231"/>
      <c r="Z101" s="210"/>
      <c r="AA101" s="210"/>
      <c r="AB101" s="210"/>
      <c r="AC101" s="210"/>
      <c r="AD101" s="210"/>
      <c r="AE101" s="210"/>
      <c r="AF101" s="210"/>
      <c r="AG101" s="210" t="s">
        <v>265</v>
      </c>
      <c r="AH101" s="210">
        <v>0</v>
      </c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3" x14ac:dyDescent="0.2">
      <c r="A102" s="227"/>
      <c r="B102" s="228"/>
      <c r="C102" s="258" t="s">
        <v>1037</v>
      </c>
      <c r="D102" s="233"/>
      <c r="E102" s="234"/>
      <c r="F102" s="231"/>
      <c r="G102" s="231"/>
      <c r="H102" s="231"/>
      <c r="I102" s="231"/>
      <c r="J102" s="231"/>
      <c r="K102" s="231"/>
      <c r="L102" s="231"/>
      <c r="M102" s="231"/>
      <c r="N102" s="230"/>
      <c r="O102" s="230"/>
      <c r="P102" s="230"/>
      <c r="Q102" s="230"/>
      <c r="R102" s="231"/>
      <c r="S102" s="231"/>
      <c r="T102" s="231"/>
      <c r="U102" s="231"/>
      <c r="V102" s="231"/>
      <c r="W102" s="231"/>
      <c r="X102" s="231"/>
      <c r="Y102" s="231"/>
      <c r="Z102" s="210"/>
      <c r="AA102" s="210"/>
      <c r="AB102" s="210"/>
      <c r="AC102" s="210"/>
      <c r="AD102" s="210"/>
      <c r="AE102" s="210"/>
      <c r="AF102" s="210"/>
      <c r="AG102" s="210" t="s">
        <v>265</v>
      </c>
      <c r="AH102" s="210">
        <v>0</v>
      </c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3" x14ac:dyDescent="0.2">
      <c r="A103" s="227"/>
      <c r="B103" s="228"/>
      <c r="C103" s="258" t="s">
        <v>138</v>
      </c>
      <c r="D103" s="233"/>
      <c r="E103" s="234">
        <v>1</v>
      </c>
      <c r="F103" s="231"/>
      <c r="G103" s="231"/>
      <c r="H103" s="231"/>
      <c r="I103" s="231"/>
      <c r="J103" s="231"/>
      <c r="K103" s="231"/>
      <c r="L103" s="231"/>
      <c r="M103" s="231"/>
      <c r="N103" s="230"/>
      <c r="O103" s="230"/>
      <c r="P103" s="230"/>
      <c r="Q103" s="230"/>
      <c r="R103" s="231"/>
      <c r="S103" s="231"/>
      <c r="T103" s="231"/>
      <c r="U103" s="231"/>
      <c r="V103" s="231"/>
      <c r="W103" s="231"/>
      <c r="X103" s="231"/>
      <c r="Y103" s="231"/>
      <c r="Z103" s="210"/>
      <c r="AA103" s="210"/>
      <c r="AB103" s="210"/>
      <c r="AC103" s="210"/>
      <c r="AD103" s="210"/>
      <c r="AE103" s="210"/>
      <c r="AF103" s="210"/>
      <c r="AG103" s="210" t="s">
        <v>265</v>
      </c>
      <c r="AH103" s="210">
        <v>0</v>
      </c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1" x14ac:dyDescent="0.2">
      <c r="A104" s="250">
        <v>46</v>
      </c>
      <c r="B104" s="251" t="s">
        <v>1140</v>
      </c>
      <c r="C104" s="259" t="s">
        <v>1043</v>
      </c>
      <c r="D104" s="252" t="s">
        <v>1034</v>
      </c>
      <c r="E104" s="253">
        <v>2</v>
      </c>
      <c r="F104" s="254"/>
      <c r="G104" s="255">
        <f>ROUND(E104*F104,2)</f>
        <v>0</v>
      </c>
      <c r="H104" s="232"/>
      <c r="I104" s="231">
        <f>ROUND(E104*H104,2)</f>
        <v>0</v>
      </c>
      <c r="J104" s="232"/>
      <c r="K104" s="231">
        <f>ROUND(E104*J104,2)</f>
        <v>0</v>
      </c>
      <c r="L104" s="231">
        <v>21</v>
      </c>
      <c r="M104" s="231">
        <f>G104*(1+L104/100)</f>
        <v>0</v>
      </c>
      <c r="N104" s="230">
        <v>1</v>
      </c>
      <c r="O104" s="230">
        <f>ROUND(E104*N104,2)</f>
        <v>2</v>
      </c>
      <c r="P104" s="230">
        <v>0</v>
      </c>
      <c r="Q104" s="230">
        <f>ROUND(E104*P104,2)</f>
        <v>0</v>
      </c>
      <c r="R104" s="231"/>
      <c r="S104" s="231" t="s">
        <v>324</v>
      </c>
      <c r="T104" s="231" t="s">
        <v>325</v>
      </c>
      <c r="U104" s="231">
        <v>0</v>
      </c>
      <c r="V104" s="231">
        <f>ROUND(E104*U104,2)</f>
        <v>0</v>
      </c>
      <c r="W104" s="231"/>
      <c r="X104" s="231" t="s">
        <v>261</v>
      </c>
      <c r="Y104" s="231" t="s">
        <v>262</v>
      </c>
      <c r="Z104" s="210"/>
      <c r="AA104" s="210"/>
      <c r="AB104" s="210"/>
      <c r="AC104" s="210"/>
      <c r="AD104" s="210"/>
      <c r="AE104" s="210"/>
      <c r="AF104" s="210"/>
      <c r="AG104" s="210" t="s">
        <v>1035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1" x14ac:dyDescent="0.2">
      <c r="A105" s="250">
        <v>47</v>
      </c>
      <c r="B105" s="251" t="s">
        <v>1141</v>
      </c>
      <c r="C105" s="259" t="s">
        <v>1066</v>
      </c>
      <c r="D105" s="252" t="s">
        <v>1034</v>
      </c>
      <c r="E105" s="253">
        <v>1</v>
      </c>
      <c r="F105" s="254"/>
      <c r="G105" s="255">
        <f>ROUND(E105*F105,2)</f>
        <v>0</v>
      </c>
      <c r="H105" s="232"/>
      <c r="I105" s="231">
        <f>ROUND(E105*H105,2)</f>
        <v>0</v>
      </c>
      <c r="J105" s="232"/>
      <c r="K105" s="231">
        <f>ROUND(E105*J105,2)</f>
        <v>0</v>
      </c>
      <c r="L105" s="231">
        <v>21</v>
      </c>
      <c r="M105" s="231">
        <f>G105*(1+L105/100)</f>
        <v>0</v>
      </c>
      <c r="N105" s="230">
        <v>1</v>
      </c>
      <c r="O105" s="230">
        <f>ROUND(E105*N105,2)</f>
        <v>1</v>
      </c>
      <c r="P105" s="230">
        <v>0</v>
      </c>
      <c r="Q105" s="230">
        <f>ROUND(E105*P105,2)</f>
        <v>0</v>
      </c>
      <c r="R105" s="231"/>
      <c r="S105" s="231" t="s">
        <v>324</v>
      </c>
      <c r="T105" s="231" t="s">
        <v>325</v>
      </c>
      <c r="U105" s="231">
        <v>0</v>
      </c>
      <c r="V105" s="231">
        <f>ROUND(E105*U105,2)</f>
        <v>0</v>
      </c>
      <c r="W105" s="231"/>
      <c r="X105" s="231" t="s">
        <v>261</v>
      </c>
      <c r="Y105" s="231" t="s">
        <v>262</v>
      </c>
      <c r="Z105" s="210"/>
      <c r="AA105" s="210"/>
      <c r="AB105" s="210"/>
      <c r="AC105" s="210"/>
      <c r="AD105" s="210"/>
      <c r="AE105" s="210"/>
      <c r="AF105" s="210"/>
      <c r="AG105" s="210" t="s">
        <v>1035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1" x14ac:dyDescent="0.2">
      <c r="A106" s="250">
        <v>48</v>
      </c>
      <c r="B106" s="251" t="s">
        <v>1142</v>
      </c>
      <c r="C106" s="259" t="s">
        <v>1143</v>
      </c>
      <c r="D106" s="252" t="s">
        <v>1034</v>
      </c>
      <c r="E106" s="253">
        <v>1</v>
      </c>
      <c r="F106" s="254"/>
      <c r="G106" s="255">
        <f>ROUND(E106*F106,2)</f>
        <v>0</v>
      </c>
      <c r="H106" s="232"/>
      <c r="I106" s="231">
        <f>ROUND(E106*H106,2)</f>
        <v>0</v>
      </c>
      <c r="J106" s="232"/>
      <c r="K106" s="231">
        <f>ROUND(E106*J106,2)</f>
        <v>0</v>
      </c>
      <c r="L106" s="231">
        <v>21</v>
      </c>
      <c r="M106" s="231">
        <f>G106*(1+L106/100)</f>
        <v>0</v>
      </c>
      <c r="N106" s="230">
        <v>3</v>
      </c>
      <c r="O106" s="230">
        <f>ROUND(E106*N106,2)</f>
        <v>3</v>
      </c>
      <c r="P106" s="230">
        <v>0</v>
      </c>
      <c r="Q106" s="230">
        <f>ROUND(E106*P106,2)</f>
        <v>0</v>
      </c>
      <c r="R106" s="231"/>
      <c r="S106" s="231" t="s">
        <v>324</v>
      </c>
      <c r="T106" s="231" t="s">
        <v>325</v>
      </c>
      <c r="U106" s="231">
        <v>0</v>
      </c>
      <c r="V106" s="231">
        <f>ROUND(E106*U106,2)</f>
        <v>0</v>
      </c>
      <c r="W106" s="231"/>
      <c r="X106" s="231" t="s">
        <v>261</v>
      </c>
      <c r="Y106" s="231" t="s">
        <v>262</v>
      </c>
      <c r="Z106" s="210"/>
      <c r="AA106" s="210"/>
      <c r="AB106" s="210"/>
      <c r="AC106" s="210"/>
      <c r="AD106" s="210"/>
      <c r="AE106" s="210"/>
      <c r="AF106" s="210"/>
      <c r="AG106" s="210" t="s">
        <v>1035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ht="22.5" outlineLevel="1" x14ac:dyDescent="0.2">
      <c r="A107" s="250">
        <v>49</v>
      </c>
      <c r="B107" s="251" t="s">
        <v>1144</v>
      </c>
      <c r="C107" s="259" t="s">
        <v>1068</v>
      </c>
      <c r="D107" s="252" t="s">
        <v>334</v>
      </c>
      <c r="E107" s="253">
        <v>3</v>
      </c>
      <c r="F107" s="254"/>
      <c r="G107" s="255">
        <f>ROUND(E107*F107,2)</f>
        <v>0</v>
      </c>
      <c r="H107" s="232"/>
      <c r="I107" s="231">
        <f>ROUND(E107*H107,2)</f>
        <v>0</v>
      </c>
      <c r="J107" s="232"/>
      <c r="K107" s="231">
        <f>ROUND(E107*J107,2)</f>
        <v>0</v>
      </c>
      <c r="L107" s="231">
        <v>21</v>
      </c>
      <c r="M107" s="231">
        <f>G107*(1+L107/100)</f>
        <v>0</v>
      </c>
      <c r="N107" s="230">
        <v>3</v>
      </c>
      <c r="O107" s="230">
        <f>ROUND(E107*N107,2)</f>
        <v>9</v>
      </c>
      <c r="P107" s="230">
        <v>0</v>
      </c>
      <c r="Q107" s="230">
        <f>ROUND(E107*P107,2)</f>
        <v>0</v>
      </c>
      <c r="R107" s="231"/>
      <c r="S107" s="231" t="s">
        <v>324</v>
      </c>
      <c r="T107" s="231" t="s">
        <v>325</v>
      </c>
      <c r="U107" s="231">
        <v>0</v>
      </c>
      <c r="V107" s="231">
        <f>ROUND(E107*U107,2)</f>
        <v>0</v>
      </c>
      <c r="W107" s="231"/>
      <c r="X107" s="231" t="s">
        <v>261</v>
      </c>
      <c r="Y107" s="231" t="s">
        <v>262</v>
      </c>
      <c r="Z107" s="210"/>
      <c r="AA107" s="210"/>
      <c r="AB107" s="210"/>
      <c r="AC107" s="210"/>
      <c r="AD107" s="210"/>
      <c r="AE107" s="210"/>
      <c r="AF107" s="210"/>
      <c r="AG107" s="210" t="s">
        <v>1035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1" x14ac:dyDescent="0.2">
      <c r="A108" s="250">
        <v>50</v>
      </c>
      <c r="B108" s="251" t="s">
        <v>1145</v>
      </c>
      <c r="C108" s="259" t="s">
        <v>1053</v>
      </c>
      <c r="D108" s="252" t="s">
        <v>788</v>
      </c>
      <c r="E108" s="253">
        <v>10</v>
      </c>
      <c r="F108" s="254"/>
      <c r="G108" s="255">
        <f>ROUND(E108*F108,2)</f>
        <v>0</v>
      </c>
      <c r="H108" s="232"/>
      <c r="I108" s="231">
        <f>ROUND(E108*H108,2)</f>
        <v>0</v>
      </c>
      <c r="J108" s="232"/>
      <c r="K108" s="231">
        <f>ROUND(E108*J108,2)</f>
        <v>0</v>
      </c>
      <c r="L108" s="231">
        <v>21</v>
      </c>
      <c r="M108" s="231">
        <f>G108*(1+L108/100)</f>
        <v>0</v>
      </c>
      <c r="N108" s="230">
        <v>2</v>
      </c>
      <c r="O108" s="230">
        <f>ROUND(E108*N108,2)</f>
        <v>20</v>
      </c>
      <c r="P108" s="230">
        <v>0</v>
      </c>
      <c r="Q108" s="230">
        <f>ROUND(E108*P108,2)</f>
        <v>0</v>
      </c>
      <c r="R108" s="231"/>
      <c r="S108" s="231" t="s">
        <v>324</v>
      </c>
      <c r="T108" s="231" t="s">
        <v>325</v>
      </c>
      <c r="U108" s="231">
        <v>0</v>
      </c>
      <c r="V108" s="231">
        <f>ROUND(E108*U108,2)</f>
        <v>0</v>
      </c>
      <c r="W108" s="231"/>
      <c r="X108" s="231" t="s">
        <v>261</v>
      </c>
      <c r="Y108" s="231" t="s">
        <v>262</v>
      </c>
      <c r="Z108" s="210"/>
      <c r="AA108" s="210"/>
      <c r="AB108" s="210"/>
      <c r="AC108" s="210"/>
      <c r="AD108" s="210"/>
      <c r="AE108" s="210"/>
      <c r="AF108" s="210"/>
      <c r="AG108" s="210" t="s">
        <v>1035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ht="45" outlineLevel="1" x14ac:dyDescent="0.2">
      <c r="A109" s="244">
        <v>51</v>
      </c>
      <c r="B109" s="245" t="s">
        <v>1146</v>
      </c>
      <c r="C109" s="257" t="s">
        <v>1083</v>
      </c>
      <c r="D109" s="246" t="s">
        <v>303</v>
      </c>
      <c r="E109" s="247">
        <v>0.5</v>
      </c>
      <c r="F109" s="248"/>
      <c r="G109" s="249">
        <f>ROUND(E109*F109,2)</f>
        <v>0</v>
      </c>
      <c r="H109" s="232"/>
      <c r="I109" s="231">
        <f>ROUND(E109*H109,2)</f>
        <v>0</v>
      </c>
      <c r="J109" s="232"/>
      <c r="K109" s="231">
        <f>ROUND(E109*J109,2)</f>
        <v>0</v>
      </c>
      <c r="L109" s="231">
        <v>21</v>
      </c>
      <c r="M109" s="231">
        <f>G109*(1+L109/100)</f>
        <v>0</v>
      </c>
      <c r="N109" s="230">
        <v>3</v>
      </c>
      <c r="O109" s="230">
        <f>ROUND(E109*N109,2)</f>
        <v>1.5</v>
      </c>
      <c r="P109" s="230">
        <v>0</v>
      </c>
      <c r="Q109" s="230">
        <f>ROUND(E109*P109,2)</f>
        <v>0</v>
      </c>
      <c r="R109" s="231"/>
      <c r="S109" s="231" t="s">
        <v>324</v>
      </c>
      <c r="T109" s="231" t="s">
        <v>325</v>
      </c>
      <c r="U109" s="231">
        <v>0</v>
      </c>
      <c r="V109" s="231">
        <f>ROUND(E109*U109,2)</f>
        <v>0</v>
      </c>
      <c r="W109" s="231"/>
      <c r="X109" s="231" t="s">
        <v>261</v>
      </c>
      <c r="Y109" s="231" t="s">
        <v>262</v>
      </c>
      <c r="Z109" s="210"/>
      <c r="AA109" s="210"/>
      <c r="AB109" s="210"/>
      <c r="AC109" s="210"/>
      <c r="AD109" s="210"/>
      <c r="AE109" s="210"/>
      <c r="AF109" s="210"/>
      <c r="AG109" s="210" t="s">
        <v>1035</v>
      </c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2" x14ac:dyDescent="0.2">
      <c r="A110" s="227"/>
      <c r="B110" s="228"/>
      <c r="C110" s="258" t="s">
        <v>1147</v>
      </c>
      <c r="D110" s="233"/>
      <c r="E110" s="234"/>
      <c r="F110" s="231"/>
      <c r="G110" s="231"/>
      <c r="H110" s="231"/>
      <c r="I110" s="231"/>
      <c r="J110" s="231"/>
      <c r="K110" s="231"/>
      <c r="L110" s="231"/>
      <c r="M110" s="231"/>
      <c r="N110" s="230"/>
      <c r="O110" s="230"/>
      <c r="P110" s="230"/>
      <c r="Q110" s="230"/>
      <c r="R110" s="231"/>
      <c r="S110" s="231"/>
      <c r="T110" s="231"/>
      <c r="U110" s="231"/>
      <c r="V110" s="231"/>
      <c r="W110" s="231"/>
      <c r="X110" s="231"/>
      <c r="Y110" s="231"/>
      <c r="Z110" s="210"/>
      <c r="AA110" s="210"/>
      <c r="AB110" s="210"/>
      <c r="AC110" s="210"/>
      <c r="AD110" s="210"/>
      <c r="AE110" s="210"/>
      <c r="AF110" s="210"/>
      <c r="AG110" s="210" t="s">
        <v>265</v>
      </c>
      <c r="AH110" s="210">
        <v>0</v>
      </c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3" x14ac:dyDescent="0.2">
      <c r="A111" s="227"/>
      <c r="B111" s="228"/>
      <c r="C111" s="258" t="s">
        <v>1057</v>
      </c>
      <c r="D111" s="233"/>
      <c r="E111" s="234">
        <v>0.5</v>
      </c>
      <c r="F111" s="231"/>
      <c r="G111" s="231"/>
      <c r="H111" s="231"/>
      <c r="I111" s="231"/>
      <c r="J111" s="231"/>
      <c r="K111" s="231"/>
      <c r="L111" s="231"/>
      <c r="M111" s="231"/>
      <c r="N111" s="230"/>
      <c r="O111" s="230"/>
      <c r="P111" s="230"/>
      <c r="Q111" s="230"/>
      <c r="R111" s="231"/>
      <c r="S111" s="231"/>
      <c r="T111" s="231"/>
      <c r="U111" s="231"/>
      <c r="V111" s="231"/>
      <c r="W111" s="231"/>
      <c r="X111" s="231"/>
      <c r="Y111" s="231"/>
      <c r="Z111" s="210"/>
      <c r="AA111" s="210"/>
      <c r="AB111" s="210"/>
      <c r="AC111" s="210"/>
      <c r="AD111" s="210"/>
      <c r="AE111" s="210"/>
      <c r="AF111" s="210"/>
      <c r="AG111" s="210" t="s">
        <v>265</v>
      </c>
      <c r="AH111" s="210">
        <v>0</v>
      </c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ht="22.5" outlineLevel="1" x14ac:dyDescent="0.2">
      <c r="A112" s="250">
        <v>52</v>
      </c>
      <c r="B112" s="251" t="s">
        <v>1148</v>
      </c>
      <c r="C112" s="259" t="s">
        <v>1059</v>
      </c>
      <c r="D112" s="252" t="s">
        <v>793</v>
      </c>
      <c r="E112" s="253">
        <v>6</v>
      </c>
      <c r="F112" s="254"/>
      <c r="G112" s="255">
        <f>ROUND(E112*F112,2)</f>
        <v>0</v>
      </c>
      <c r="H112" s="232"/>
      <c r="I112" s="231">
        <f>ROUND(E112*H112,2)</f>
        <v>0</v>
      </c>
      <c r="J112" s="232"/>
      <c r="K112" s="231">
        <f>ROUND(E112*J112,2)</f>
        <v>0</v>
      </c>
      <c r="L112" s="231">
        <v>21</v>
      </c>
      <c r="M112" s="231">
        <f>G112*(1+L112/100)</f>
        <v>0</v>
      </c>
      <c r="N112" s="230">
        <v>1</v>
      </c>
      <c r="O112" s="230">
        <f>ROUND(E112*N112,2)</f>
        <v>6</v>
      </c>
      <c r="P112" s="230">
        <v>0</v>
      </c>
      <c r="Q112" s="230">
        <f>ROUND(E112*P112,2)</f>
        <v>0</v>
      </c>
      <c r="R112" s="231"/>
      <c r="S112" s="231" t="s">
        <v>324</v>
      </c>
      <c r="T112" s="231" t="s">
        <v>325</v>
      </c>
      <c r="U112" s="231">
        <v>0</v>
      </c>
      <c r="V112" s="231">
        <f>ROUND(E112*U112,2)</f>
        <v>0</v>
      </c>
      <c r="W112" s="231"/>
      <c r="X112" s="231" t="s">
        <v>261</v>
      </c>
      <c r="Y112" s="231" t="s">
        <v>262</v>
      </c>
      <c r="Z112" s="210"/>
      <c r="AA112" s="210"/>
      <c r="AB112" s="210"/>
      <c r="AC112" s="210"/>
      <c r="AD112" s="210"/>
      <c r="AE112" s="210"/>
      <c r="AF112" s="210"/>
      <c r="AG112" s="210" t="s">
        <v>1035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x14ac:dyDescent="0.2">
      <c r="A113" s="237" t="s">
        <v>254</v>
      </c>
      <c r="B113" s="238" t="s">
        <v>129</v>
      </c>
      <c r="C113" s="256" t="s">
        <v>130</v>
      </c>
      <c r="D113" s="239"/>
      <c r="E113" s="240"/>
      <c r="F113" s="241"/>
      <c r="G113" s="242">
        <f>SUMIF(AG114:AG180,"&lt;&gt;NOR",G114:G180)</f>
        <v>0</v>
      </c>
      <c r="H113" s="236"/>
      <c r="I113" s="236">
        <f>SUM(I114:I180)</f>
        <v>0</v>
      </c>
      <c r="J113" s="236"/>
      <c r="K113" s="236">
        <f>SUM(K114:K180)</f>
        <v>0</v>
      </c>
      <c r="L113" s="236"/>
      <c r="M113" s="236">
        <f>SUM(M114:M180)</f>
        <v>0</v>
      </c>
      <c r="N113" s="235"/>
      <c r="O113" s="235">
        <f>SUM(O114:O180)</f>
        <v>684</v>
      </c>
      <c r="P113" s="235"/>
      <c r="Q113" s="235">
        <f>SUM(Q114:Q180)</f>
        <v>0</v>
      </c>
      <c r="R113" s="236"/>
      <c r="S113" s="236"/>
      <c r="T113" s="236"/>
      <c r="U113" s="236"/>
      <c r="V113" s="236">
        <f>SUM(V114:V180)</f>
        <v>0</v>
      </c>
      <c r="W113" s="236"/>
      <c r="X113" s="236"/>
      <c r="Y113" s="236"/>
      <c r="AG113" t="s">
        <v>255</v>
      </c>
    </row>
    <row r="114" spans="1:60" ht="22.5" outlineLevel="1" x14ac:dyDescent="0.2">
      <c r="A114" s="244">
        <v>53</v>
      </c>
      <c r="B114" s="245" t="s">
        <v>1149</v>
      </c>
      <c r="C114" s="257" t="s">
        <v>1150</v>
      </c>
      <c r="D114" s="246" t="s">
        <v>1034</v>
      </c>
      <c r="E114" s="247">
        <v>1</v>
      </c>
      <c r="F114" s="248"/>
      <c r="G114" s="249">
        <f>ROUND(E114*F114,2)</f>
        <v>0</v>
      </c>
      <c r="H114" s="232"/>
      <c r="I114" s="231">
        <f>ROUND(E114*H114,2)</f>
        <v>0</v>
      </c>
      <c r="J114" s="232"/>
      <c r="K114" s="231">
        <f>ROUND(E114*J114,2)</f>
        <v>0</v>
      </c>
      <c r="L114" s="231">
        <v>21</v>
      </c>
      <c r="M114" s="231">
        <f>G114*(1+L114/100)</f>
        <v>0</v>
      </c>
      <c r="N114" s="230">
        <v>125</v>
      </c>
      <c r="O114" s="230">
        <f>ROUND(E114*N114,2)</f>
        <v>125</v>
      </c>
      <c r="P114" s="230">
        <v>0</v>
      </c>
      <c r="Q114" s="230">
        <f>ROUND(E114*P114,2)</f>
        <v>0</v>
      </c>
      <c r="R114" s="231"/>
      <c r="S114" s="231" t="s">
        <v>324</v>
      </c>
      <c r="T114" s="231" t="s">
        <v>325</v>
      </c>
      <c r="U114" s="231">
        <v>0</v>
      </c>
      <c r="V114" s="231">
        <f>ROUND(E114*U114,2)</f>
        <v>0</v>
      </c>
      <c r="W114" s="231"/>
      <c r="X114" s="231" t="s">
        <v>261</v>
      </c>
      <c r="Y114" s="231" t="s">
        <v>262</v>
      </c>
      <c r="Z114" s="210"/>
      <c r="AA114" s="210"/>
      <c r="AB114" s="210"/>
      <c r="AC114" s="210"/>
      <c r="AD114" s="210"/>
      <c r="AE114" s="210"/>
      <c r="AF114" s="210"/>
      <c r="AG114" s="210" t="s">
        <v>1035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2" x14ac:dyDescent="0.2">
      <c r="A115" s="227"/>
      <c r="B115" s="228"/>
      <c r="C115" s="258" t="s">
        <v>1151</v>
      </c>
      <c r="D115" s="233"/>
      <c r="E115" s="234"/>
      <c r="F115" s="231"/>
      <c r="G115" s="231"/>
      <c r="H115" s="231"/>
      <c r="I115" s="231"/>
      <c r="J115" s="231"/>
      <c r="K115" s="231"/>
      <c r="L115" s="231"/>
      <c r="M115" s="231"/>
      <c r="N115" s="230"/>
      <c r="O115" s="230"/>
      <c r="P115" s="230"/>
      <c r="Q115" s="230"/>
      <c r="R115" s="231"/>
      <c r="S115" s="231"/>
      <c r="T115" s="231"/>
      <c r="U115" s="231"/>
      <c r="V115" s="231"/>
      <c r="W115" s="231"/>
      <c r="X115" s="231"/>
      <c r="Y115" s="231"/>
      <c r="Z115" s="210"/>
      <c r="AA115" s="210"/>
      <c r="AB115" s="210"/>
      <c r="AC115" s="210"/>
      <c r="AD115" s="210"/>
      <c r="AE115" s="210"/>
      <c r="AF115" s="210"/>
      <c r="AG115" s="210" t="s">
        <v>265</v>
      </c>
      <c r="AH115" s="210">
        <v>0</v>
      </c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3" x14ac:dyDescent="0.2">
      <c r="A116" s="227"/>
      <c r="B116" s="228"/>
      <c r="C116" s="258" t="s">
        <v>1152</v>
      </c>
      <c r="D116" s="233"/>
      <c r="E116" s="234"/>
      <c r="F116" s="231"/>
      <c r="G116" s="231"/>
      <c r="H116" s="231"/>
      <c r="I116" s="231"/>
      <c r="J116" s="231"/>
      <c r="K116" s="231"/>
      <c r="L116" s="231"/>
      <c r="M116" s="231"/>
      <c r="N116" s="230"/>
      <c r="O116" s="230"/>
      <c r="P116" s="230"/>
      <c r="Q116" s="230"/>
      <c r="R116" s="231"/>
      <c r="S116" s="231"/>
      <c r="T116" s="231"/>
      <c r="U116" s="231"/>
      <c r="V116" s="231"/>
      <c r="W116" s="231"/>
      <c r="X116" s="231"/>
      <c r="Y116" s="231"/>
      <c r="Z116" s="210"/>
      <c r="AA116" s="210"/>
      <c r="AB116" s="210"/>
      <c r="AC116" s="210"/>
      <c r="AD116" s="210"/>
      <c r="AE116" s="210"/>
      <c r="AF116" s="210"/>
      <c r="AG116" s="210" t="s">
        <v>265</v>
      </c>
      <c r="AH116" s="210">
        <v>0</v>
      </c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3" x14ac:dyDescent="0.2">
      <c r="A117" s="227"/>
      <c r="B117" s="228"/>
      <c r="C117" s="258" t="s">
        <v>1153</v>
      </c>
      <c r="D117" s="233"/>
      <c r="E117" s="234"/>
      <c r="F117" s="231"/>
      <c r="G117" s="231"/>
      <c r="H117" s="231"/>
      <c r="I117" s="231"/>
      <c r="J117" s="231"/>
      <c r="K117" s="231"/>
      <c r="L117" s="231"/>
      <c r="M117" s="231"/>
      <c r="N117" s="230"/>
      <c r="O117" s="230"/>
      <c r="P117" s="230"/>
      <c r="Q117" s="230"/>
      <c r="R117" s="231"/>
      <c r="S117" s="231"/>
      <c r="T117" s="231"/>
      <c r="U117" s="231"/>
      <c r="V117" s="231"/>
      <c r="W117" s="231"/>
      <c r="X117" s="231"/>
      <c r="Y117" s="231"/>
      <c r="Z117" s="210"/>
      <c r="AA117" s="210"/>
      <c r="AB117" s="210"/>
      <c r="AC117" s="210"/>
      <c r="AD117" s="210"/>
      <c r="AE117" s="210"/>
      <c r="AF117" s="210"/>
      <c r="AG117" s="210" t="s">
        <v>265</v>
      </c>
      <c r="AH117" s="210">
        <v>0</v>
      </c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3" x14ac:dyDescent="0.2">
      <c r="A118" s="227"/>
      <c r="B118" s="228"/>
      <c r="C118" s="258" t="s">
        <v>1154</v>
      </c>
      <c r="D118" s="233"/>
      <c r="E118" s="234"/>
      <c r="F118" s="231"/>
      <c r="G118" s="231"/>
      <c r="H118" s="231"/>
      <c r="I118" s="231"/>
      <c r="J118" s="231"/>
      <c r="K118" s="231"/>
      <c r="L118" s="231"/>
      <c r="M118" s="231"/>
      <c r="N118" s="230"/>
      <c r="O118" s="230"/>
      <c r="P118" s="230"/>
      <c r="Q118" s="230"/>
      <c r="R118" s="231"/>
      <c r="S118" s="231"/>
      <c r="T118" s="231"/>
      <c r="U118" s="231"/>
      <c r="V118" s="231"/>
      <c r="W118" s="231"/>
      <c r="X118" s="231"/>
      <c r="Y118" s="231"/>
      <c r="Z118" s="210"/>
      <c r="AA118" s="210"/>
      <c r="AB118" s="210"/>
      <c r="AC118" s="210"/>
      <c r="AD118" s="210"/>
      <c r="AE118" s="210"/>
      <c r="AF118" s="210"/>
      <c r="AG118" s="210" t="s">
        <v>265</v>
      </c>
      <c r="AH118" s="210">
        <v>0</v>
      </c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3" x14ac:dyDescent="0.2">
      <c r="A119" s="227"/>
      <c r="B119" s="228"/>
      <c r="C119" s="258" t="s">
        <v>1155</v>
      </c>
      <c r="D119" s="233"/>
      <c r="E119" s="234"/>
      <c r="F119" s="231"/>
      <c r="G119" s="231"/>
      <c r="H119" s="231"/>
      <c r="I119" s="231"/>
      <c r="J119" s="231"/>
      <c r="K119" s="231"/>
      <c r="L119" s="231"/>
      <c r="M119" s="231"/>
      <c r="N119" s="230"/>
      <c r="O119" s="230"/>
      <c r="P119" s="230"/>
      <c r="Q119" s="230"/>
      <c r="R119" s="231"/>
      <c r="S119" s="231"/>
      <c r="T119" s="231"/>
      <c r="U119" s="231"/>
      <c r="V119" s="231"/>
      <c r="W119" s="231"/>
      <c r="X119" s="231"/>
      <c r="Y119" s="231"/>
      <c r="Z119" s="210"/>
      <c r="AA119" s="210"/>
      <c r="AB119" s="210"/>
      <c r="AC119" s="210"/>
      <c r="AD119" s="210"/>
      <c r="AE119" s="210"/>
      <c r="AF119" s="210"/>
      <c r="AG119" s="210" t="s">
        <v>265</v>
      </c>
      <c r="AH119" s="210">
        <v>0</v>
      </c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3" x14ac:dyDescent="0.2">
      <c r="A120" s="227"/>
      <c r="B120" s="228"/>
      <c r="C120" s="258" t="s">
        <v>1156</v>
      </c>
      <c r="D120" s="233"/>
      <c r="E120" s="234"/>
      <c r="F120" s="231"/>
      <c r="G120" s="231"/>
      <c r="H120" s="231"/>
      <c r="I120" s="231"/>
      <c r="J120" s="231"/>
      <c r="K120" s="231"/>
      <c r="L120" s="231"/>
      <c r="M120" s="231"/>
      <c r="N120" s="230"/>
      <c r="O120" s="230"/>
      <c r="P120" s="230"/>
      <c r="Q120" s="230"/>
      <c r="R120" s="231"/>
      <c r="S120" s="231"/>
      <c r="T120" s="231"/>
      <c r="U120" s="231"/>
      <c r="V120" s="231"/>
      <c r="W120" s="231"/>
      <c r="X120" s="231"/>
      <c r="Y120" s="231"/>
      <c r="Z120" s="210"/>
      <c r="AA120" s="210"/>
      <c r="AB120" s="210"/>
      <c r="AC120" s="210"/>
      <c r="AD120" s="210"/>
      <c r="AE120" s="210"/>
      <c r="AF120" s="210"/>
      <c r="AG120" s="210" t="s">
        <v>265</v>
      </c>
      <c r="AH120" s="210">
        <v>0</v>
      </c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3" x14ac:dyDescent="0.2">
      <c r="A121" s="227"/>
      <c r="B121" s="228"/>
      <c r="C121" s="258" t="s">
        <v>1157</v>
      </c>
      <c r="D121" s="233"/>
      <c r="E121" s="234"/>
      <c r="F121" s="231"/>
      <c r="G121" s="231"/>
      <c r="H121" s="231"/>
      <c r="I121" s="231"/>
      <c r="J121" s="231"/>
      <c r="K121" s="231"/>
      <c r="L121" s="231"/>
      <c r="M121" s="231"/>
      <c r="N121" s="230"/>
      <c r="O121" s="230"/>
      <c r="P121" s="230"/>
      <c r="Q121" s="230"/>
      <c r="R121" s="231"/>
      <c r="S121" s="231"/>
      <c r="T121" s="231"/>
      <c r="U121" s="231"/>
      <c r="V121" s="231"/>
      <c r="W121" s="231"/>
      <c r="X121" s="231"/>
      <c r="Y121" s="231"/>
      <c r="Z121" s="210"/>
      <c r="AA121" s="210"/>
      <c r="AB121" s="210"/>
      <c r="AC121" s="210"/>
      <c r="AD121" s="210"/>
      <c r="AE121" s="210"/>
      <c r="AF121" s="210"/>
      <c r="AG121" s="210" t="s">
        <v>265</v>
      </c>
      <c r="AH121" s="210">
        <v>0</v>
      </c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3" x14ac:dyDescent="0.2">
      <c r="A122" s="227"/>
      <c r="B122" s="228"/>
      <c r="C122" s="258" t="s">
        <v>1158</v>
      </c>
      <c r="D122" s="233"/>
      <c r="E122" s="234"/>
      <c r="F122" s="231"/>
      <c r="G122" s="231"/>
      <c r="H122" s="231"/>
      <c r="I122" s="231"/>
      <c r="J122" s="231"/>
      <c r="K122" s="231"/>
      <c r="L122" s="231"/>
      <c r="M122" s="231"/>
      <c r="N122" s="230"/>
      <c r="O122" s="230"/>
      <c r="P122" s="230"/>
      <c r="Q122" s="230"/>
      <c r="R122" s="231"/>
      <c r="S122" s="231"/>
      <c r="T122" s="231"/>
      <c r="U122" s="231"/>
      <c r="V122" s="231"/>
      <c r="W122" s="231"/>
      <c r="X122" s="231"/>
      <c r="Y122" s="231"/>
      <c r="Z122" s="210"/>
      <c r="AA122" s="210"/>
      <c r="AB122" s="210"/>
      <c r="AC122" s="210"/>
      <c r="AD122" s="210"/>
      <c r="AE122" s="210"/>
      <c r="AF122" s="210"/>
      <c r="AG122" s="210" t="s">
        <v>265</v>
      </c>
      <c r="AH122" s="210">
        <v>0</v>
      </c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3" x14ac:dyDescent="0.2">
      <c r="A123" s="227"/>
      <c r="B123" s="228"/>
      <c r="C123" s="258" t="s">
        <v>1159</v>
      </c>
      <c r="D123" s="233"/>
      <c r="E123" s="234"/>
      <c r="F123" s="231"/>
      <c r="G123" s="231"/>
      <c r="H123" s="231"/>
      <c r="I123" s="231"/>
      <c r="J123" s="231"/>
      <c r="K123" s="231"/>
      <c r="L123" s="231"/>
      <c r="M123" s="231"/>
      <c r="N123" s="230"/>
      <c r="O123" s="230"/>
      <c r="P123" s="230"/>
      <c r="Q123" s="230"/>
      <c r="R123" s="231"/>
      <c r="S123" s="231"/>
      <c r="T123" s="231"/>
      <c r="U123" s="231"/>
      <c r="V123" s="231"/>
      <c r="W123" s="231"/>
      <c r="X123" s="231"/>
      <c r="Y123" s="231"/>
      <c r="Z123" s="210"/>
      <c r="AA123" s="210"/>
      <c r="AB123" s="210"/>
      <c r="AC123" s="210"/>
      <c r="AD123" s="210"/>
      <c r="AE123" s="210"/>
      <c r="AF123" s="210"/>
      <c r="AG123" s="210" t="s">
        <v>265</v>
      </c>
      <c r="AH123" s="210">
        <v>0</v>
      </c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3" x14ac:dyDescent="0.2">
      <c r="A124" s="227"/>
      <c r="B124" s="228"/>
      <c r="C124" s="258" t="s">
        <v>1160</v>
      </c>
      <c r="D124" s="233"/>
      <c r="E124" s="234"/>
      <c r="F124" s="231"/>
      <c r="G124" s="231"/>
      <c r="H124" s="231"/>
      <c r="I124" s="231"/>
      <c r="J124" s="231"/>
      <c r="K124" s="231"/>
      <c r="L124" s="231"/>
      <c r="M124" s="231"/>
      <c r="N124" s="230"/>
      <c r="O124" s="230"/>
      <c r="P124" s="230"/>
      <c r="Q124" s="230"/>
      <c r="R124" s="231"/>
      <c r="S124" s="231"/>
      <c r="T124" s="231"/>
      <c r="U124" s="231"/>
      <c r="V124" s="231"/>
      <c r="W124" s="231"/>
      <c r="X124" s="231"/>
      <c r="Y124" s="231"/>
      <c r="Z124" s="210"/>
      <c r="AA124" s="210"/>
      <c r="AB124" s="210"/>
      <c r="AC124" s="210"/>
      <c r="AD124" s="210"/>
      <c r="AE124" s="210"/>
      <c r="AF124" s="210"/>
      <c r="AG124" s="210" t="s">
        <v>265</v>
      </c>
      <c r="AH124" s="210">
        <v>0</v>
      </c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3" x14ac:dyDescent="0.2">
      <c r="A125" s="227"/>
      <c r="B125" s="228"/>
      <c r="C125" s="258" t="s">
        <v>138</v>
      </c>
      <c r="D125" s="233"/>
      <c r="E125" s="234">
        <v>1</v>
      </c>
      <c r="F125" s="231"/>
      <c r="G125" s="231"/>
      <c r="H125" s="231"/>
      <c r="I125" s="231"/>
      <c r="J125" s="231"/>
      <c r="K125" s="231"/>
      <c r="L125" s="231"/>
      <c r="M125" s="231"/>
      <c r="N125" s="230"/>
      <c r="O125" s="230"/>
      <c r="P125" s="230"/>
      <c r="Q125" s="230"/>
      <c r="R125" s="231"/>
      <c r="S125" s="231"/>
      <c r="T125" s="231"/>
      <c r="U125" s="231"/>
      <c r="V125" s="231"/>
      <c r="W125" s="231"/>
      <c r="X125" s="231"/>
      <c r="Y125" s="231"/>
      <c r="Z125" s="210"/>
      <c r="AA125" s="210"/>
      <c r="AB125" s="210"/>
      <c r="AC125" s="210"/>
      <c r="AD125" s="210"/>
      <c r="AE125" s="210"/>
      <c r="AF125" s="210"/>
      <c r="AG125" s="210" t="s">
        <v>265</v>
      </c>
      <c r="AH125" s="210">
        <v>0</v>
      </c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ht="22.5" outlineLevel="1" x14ac:dyDescent="0.2">
      <c r="A126" s="244">
        <v>54</v>
      </c>
      <c r="B126" s="245" t="s">
        <v>1161</v>
      </c>
      <c r="C126" s="257" t="s">
        <v>1162</v>
      </c>
      <c r="D126" s="246" t="s">
        <v>1034</v>
      </c>
      <c r="E126" s="247">
        <v>1</v>
      </c>
      <c r="F126" s="248"/>
      <c r="G126" s="249">
        <f>ROUND(E126*F126,2)</f>
        <v>0</v>
      </c>
      <c r="H126" s="232"/>
      <c r="I126" s="231">
        <f>ROUND(E126*H126,2)</f>
        <v>0</v>
      </c>
      <c r="J126" s="232"/>
      <c r="K126" s="231">
        <f>ROUND(E126*J126,2)</f>
        <v>0</v>
      </c>
      <c r="L126" s="231">
        <v>21</v>
      </c>
      <c r="M126" s="231">
        <f>G126*(1+L126/100)</f>
        <v>0</v>
      </c>
      <c r="N126" s="230">
        <v>20</v>
      </c>
      <c r="O126" s="230">
        <f>ROUND(E126*N126,2)</f>
        <v>20</v>
      </c>
      <c r="P126" s="230">
        <v>0</v>
      </c>
      <c r="Q126" s="230">
        <f>ROUND(E126*P126,2)</f>
        <v>0</v>
      </c>
      <c r="R126" s="231"/>
      <c r="S126" s="231" t="s">
        <v>324</v>
      </c>
      <c r="T126" s="231" t="s">
        <v>325</v>
      </c>
      <c r="U126" s="231">
        <v>0</v>
      </c>
      <c r="V126" s="231">
        <f>ROUND(E126*U126,2)</f>
        <v>0</v>
      </c>
      <c r="W126" s="231"/>
      <c r="X126" s="231" t="s">
        <v>261</v>
      </c>
      <c r="Y126" s="231" t="s">
        <v>262</v>
      </c>
      <c r="Z126" s="210"/>
      <c r="AA126" s="210"/>
      <c r="AB126" s="210"/>
      <c r="AC126" s="210"/>
      <c r="AD126" s="210"/>
      <c r="AE126" s="210"/>
      <c r="AF126" s="210"/>
      <c r="AG126" s="210" t="s">
        <v>1035</v>
      </c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2" x14ac:dyDescent="0.2">
      <c r="A127" s="227"/>
      <c r="B127" s="228"/>
      <c r="C127" s="258" t="s">
        <v>1163</v>
      </c>
      <c r="D127" s="233"/>
      <c r="E127" s="234"/>
      <c r="F127" s="231"/>
      <c r="G127" s="231"/>
      <c r="H127" s="231"/>
      <c r="I127" s="231"/>
      <c r="J127" s="231"/>
      <c r="K127" s="231"/>
      <c r="L127" s="231"/>
      <c r="M127" s="231"/>
      <c r="N127" s="230"/>
      <c r="O127" s="230"/>
      <c r="P127" s="230"/>
      <c r="Q127" s="230"/>
      <c r="R127" s="231"/>
      <c r="S127" s="231"/>
      <c r="T127" s="231"/>
      <c r="U127" s="231"/>
      <c r="V127" s="231"/>
      <c r="W127" s="231"/>
      <c r="X127" s="231"/>
      <c r="Y127" s="231"/>
      <c r="Z127" s="210"/>
      <c r="AA127" s="210"/>
      <c r="AB127" s="210"/>
      <c r="AC127" s="210"/>
      <c r="AD127" s="210"/>
      <c r="AE127" s="210"/>
      <c r="AF127" s="210"/>
      <c r="AG127" s="210" t="s">
        <v>265</v>
      </c>
      <c r="AH127" s="210">
        <v>0</v>
      </c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3" x14ac:dyDescent="0.2">
      <c r="A128" s="227"/>
      <c r="B128" s="228"/>
      <c r="C128" s="258" t="s">
        <v>1164</v>
      </c>
      <c r="D128" s="233"/>
      <c r="E128" s="234"/>
      <c r="F128" s="231"/>
      <c r="G128" s="231"/>
      <c r="H128" s="231"/>
      <c r="I128" s="231"/>
      <c r="J128" s="231"/>
      <c r="K128" s="231"/>
      <c r="L128" s="231"/>
      <c r="M128" s="231"/>
      <c r="N128" s="230"/>
      <c r="O128" s="230"/>
      <c r="P128" s="230"/>
      <c r="Q128" s="230"/>
      <c r="R128" s="231"/>
      <c r="S128" s="231"/>
      <c r="T128" s="231"/>
      <c r="U128" s="231"/>
      <c r="V128" s="231"/>
      <c r="W128" s="231"/>
      <c r="X128" s="231"/>
      <c r="Y128" s="231"/>
      <c r="Z128" s="210"/>
      <c r="AA128" s="210"/>
      <c r="AB128" s="210"/>
      <c r="AC128" s="210"/>
      <c r="AD128" s="210"/>
      <c r="AE128" s="210"/>
      <c r="AF128" s="210"/>
      <c r="AG128" s="210" t="s">
        <v>265</v>
      </c>
      <c r="AH128" s="210">
        <v>0</v>
      </c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3" x14ac:dyDescent="0.2">
      <c r="A129" s="227"/>
      <c r="B129" s="228"/>
      <c r="C129" s="258" t="s">
        <v>1165</v>
      </c>
      <c r="D129" s="233"/>
      <c r="E129" s="234"/>
      <c r="F129" s="231"/>
      <c r="G129" s="231"/>
      <c r="H129" s="231"/>
      <c r="I129" s="231"/>
      <c r="J129" s="231"/>
      <c r="K129" s="231"/>
      <c r="L129" s="231"/>
      <c r="M129" s="231"/>
      <c r="N129" s="230"/>
      <c r="O129" s="230"/>
      <c r="P129" s="230"/>
      <c r="Q129" s="230"/>
      <c r="R129" s="231"/>
      <c r="S129" s="231"/>
      <c r="T129" s="231"/>
      <c r="U129" s="231"/>
      <c r="V129" s="231"/>
      <c r="W129" s="231"/>
      <c r="X129" s="231"/>
      <c r="Y129" s="231"/>
      <c r="Z129" s="210"/>
      <c r="AA129" s="210"/>
      <c r="AB129" s="210"/>
      <c r="AC129" s="210"/>
      <c r="AD129" s="210"/>
      <c r="AE129" s="210"/>
      <c r="AF129" s="210"/>
      <c r="AG129" s="210" t="s">
        <v>265</v>
      </c>
      <c r="AH129" s="210">
        <v>0</v>
      </c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3" x14ac:dyDescent="0.2">
      <c r="A130" s="227"/>
      <c r="B130" s="228"/>
      <c r="C130" s="258" t="s">
        <v>1166</v>
      </c>
      <c r="D130" s="233"/>
      <c r="E130" s="234"/>
      <c r="F130" s="231"/>
      <c r="G130" s="231"/>
      <c r="H130" s="231"/>
      <c r="I130" s="231"/>
      <c r="J130" s="231"/>
      <c r="K130" s="231"/>
      <c r="L130" s="231"/>
      <c r="M130" s="231"/>
      <c r="N130" s="230"/>
      <c r="O130" s="230"/>
      <c r="P130" s="230"/>
      <c r="Q130" s="230"/>
      <c r="R130" s="231"/>
      <c r="S130" s="231"/>
      <c r="T130" s="231"/>
      <c r="U130" s="231"/>
      <c r="V130" s="231"/>
      <c r="W130" s="231"/>
      <c r="X130" s="231"/>
      <c r="Y130" s="231"/>
      <c r="Z130" s="210"/>
      <c r="AA130" s="210"/>
      <c r="AB130" s="210"/>
      <c r="AC130" s="210"/>
      <c r="AD130" s="210"/>
      <c r="AE130" s="210"/>
      <c r="AF130" s="210"/>
      <c r="AG130" s="210" t="s">
        <v>265</v>
      </c>
      <c r="AH130" s="210">
        <v>0</v>
      </c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3" x14ac:dyDescent="0.2">
      <c r="A131" s="227"/>
      <c r="B131" s="228"/>
      <c r="C131" s="258" t="s">
        <v>138</v>
      </c>
      <c r="D131" s="233"/>
      <c r="E131" s="234">
        <v>1</v>
      </c>
      <c r="F131" s="231"/>
      <c r="G131" s="231"/>
      <c r="H131" s="231"/>
      <c r="I131" s="231"/>
      <c r="J131" s="231"/>
      <c r="K131" s="231"/>
      <c r="L131" s="231"/>
      <c r="M131" s="231"/>
      <c r="N131" s="230"/>
      <c r="O131" s="230"/>
      <c r="P131" s="230"/>
      <c r="Q131" s="230"/>
      <c r="R131" s="231"/>
      <c r="S131" s="231"/>
      <c r="T131" s="231"/>
      <c r="U131" s="231"/>
      <c r="V131" s="231"/>
      <c r="W131" s="231"/>
      <c r="X131" s="231"/>
      <c r="Y131" s="231"/>
      <c r="Z131" s="210"/>
      <c r="AA131" s="210"/>
      <c r="AB131" s="210"/>
      <c r="AC131" s="210"/>
      <c r="AD131" s="210"/>
      <c r="AE131" s="210"/>
      <c r="AF131" s="210"/>
      <c r="AG131" s="210" t="s">
        <v>265</v>
      </c>
      <c r="AH131" s="210">
        <v>0</v>
      </c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ht="22.5" outlineLevel="1" x14ac:dyDescent="0.2">
      <c r="A132" s="244">
        <v>55</v>
      </c>
      <c r="B132" s="245" t="s">
        <v>1167</v>
      </c>
      <c r="C132" s="257" t="s">
        <v>1168</v>
      </c>
      <c r="D132" s="246" t="s">
        <v>1034</v>
      </c>
      <c r="E132" s="247">
        <v>1</v>
      </c>
      <c r="F132" s="248"/>
      <c r="G132" s="249">
        <f>ROUND(E132*F132,2)</f>
        <v>0</v>
      </c>
      <c r="H132" s="232"/>
      <c r="I132" s="231">
        <f>ROUND(E132*H132,2)</f>
        <v>0</v>
      </c>
      <c r="J132" s="232"/>
      <c r="K132" s="231">
        <f>ROUND(E132*J132,2)</f>
        <v>0</v>
      </c>
      <c r="L132" s="231">
        <v>21</v>
      </c>
      <c r="M132" s="231">
        <f>G132*(1+L132/100)</f>
        <v>0</v>
      </c>
      <c r="N132" s="230">
        <v>14</v>
      </c>
      <c r="O132" s="230">
        <f>ROUND(E132*N132,2)</f>
        <v>14</v>
      </c>
      <c r="P132" s="230">
        <v>0</v>
      </c>
      <c r="Q132" s="230">
        <f>ROUND(E132*P132,2)</f>
        <v>0</v>
      </c>
      <c r="R132" s="231"/>
      <c r="S132" s="231" t="s">
        <v>324</v>
      </c>
      <c r="T132" s="231" t="s">
        <v>325</v>
      </c>
      <c r="U132" s="231">
        <v>0</v>
      </c>
      <c r="V132" s="231">
        <f>ROUND(E132*U132,2)</f>
        <v>0</v>
      </c>
      <c r="W132" s="231"/>
      <c r="X132" s="231" t="s">
        <v>261</v>
      </c>
      <c r="Y132" s="231" t="s">
        <v>262</v>
      </c>
      <c r="Z132" s="210"/>
      <c r="AA132" s="210"/>
      <c r="AB132" s="210"/>
      <c r="AC132" s="210"/>
      <c r="AD132" s="210"/>
      <c r="AE132" s="210"/>
      <c r="AF132" s="210"/>
      <c r="AG132" s="210" t="s">
        <v>1035</v>
      </c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2" x14ac:dyDescent="0.2">
      <c r="A133" s="227"/>
      <c r="B133" s="228"/>
      <c r="C133" s="258" t="s">
        <v>1169</v>
      </c>
      <c r="D133" s="233"/>
      <c r="E133" s="234"/>
      <c r="F133" s="231"/>
      <c r="G133" s="231"/>
      <c r="H133" s="231"/>
      <c r="I133" s="231"/>
      <c r="J133" s="231"/>
      <c r="K133" s="231"/>
      <c r="L133" s="231"/>
      <c r="M133" s="231"/>
      <c r="N133" s="230"/>
      <c r="O133" s="230"/>
      <c r="P133" s="230"/>
      <c r="Q133" s="230"/>
      <c r="R133" s="231"/>
      <c r="S133" s="231"/>
      <c r="T133" s="231"/>
      <c r="U133" s="231"/>
      <c r="V133" s="231"/>
      <c r="W133" s="231"/>
      <c r="X133" s="231"/>
      <c r="Y133" s="231"/>
      <c r="Z133" s="210"/>
      <c r="AA133" s="210"/>
      <c r="AB133" s="210"/>
      <c r="AC133" s="210"/>
      <c r="AD133" s="210"/>
      <c r="AE133" s="210"/>
      <c r="AF133" s="210"/>
      <c r="AG133" s="210" t="s">
        <v>265</v>
      </c>
      <c r="AH133" s="210">
        <v>0</v>
      </c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3" x14ac:dyDescent="0.2">
      <c r="A134" s="227"/>
      <c r="B134" s="228"/>
      <c r="C134" s="258" t="s">
        <v>1170</v>
      </c>
      <c r="D134" s="233"/>
      <c r="E134" s="234"/>
      <c r="F134" s="231"/>
      <c r="G134" s="231"/>
      <c r="H134" s="231"/>
      <c r="I134" s="231"/>
      <c r="J134" s="231"/>
      <c r="K134" s="231"/>
      <c r="L134" s="231"/>
      <c r="M134" s="231"/>
      <c r="N134" s="230"/>
      <c r="O134" s="230"/>
      <c r="P134" s="230"/>
      <c r="Q134" s="230"/>
      <c r="R134" s="231"/>
      <c r="S134" s="231"/>
      <c r="T134" s="231"/>
      <c r="U134" s="231"/>
      <c r="V134" s="231"/>
      <c r="W134" s="231"/>
      <c r="X134" s="231"/>
      <c r="Y134" s="231"/>
      <c r="Z134" s="210"/>
      <c r="AA134" s="210"/>
      <c r="AB134" s="210"/>
      <c r="AC134" s="210"/>
      <c r="AD134" s="210"/>
      <c r="AE134" s="210"/>
      <c r="AF134" s="210"/>
      <c r="AG134" s="210" t="s">
        <v>265</v>
      </c>
      <c r="AH134" s="210">
        <v>0</v>
      </c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3" x14ac:dyDescent="0.2">
      <c r="A135" s="227"/>
      <c r="B135" s="228"/>
      <c r="C135" s="258" t="s">
        <v>1171</v>
      </c>
      <c r="D135" s="233"/>
      <c r="E135" s="234"/>
      <c r="F135" s="231"/>
      <c r="G135" s="231"/>
      <c r="H135" s="231"/>
      <c r="I135" s="231"/>
      <c r="J135" s="231"/>
      <c r="K135" s="231"/>
      <c r="L135" s="231"/>
      <c r="M135" s="231"/>
      <c r="N135" s="230"/>
      <c r="O135" s="230"/>
      <c r="P135" s="230"/>
      <c r="Q135" s="230"/>
      <c r="R135" s="231"/>
      <c r="S135" s="231"/>
      <c r="T135" s="231"/>
      <c r="U135" s="231"/>
      <c r="V135" s="231"/>
      <c r="W135" s="231"/>
      <c r="X135" s="231"/>
      <c r="Y135" s="231"/>
      <c r="Z135" s="210"/>
      <c r="AA135" s="210"/>
      <c r="AB135" s="210"/>
      <c r="AC135" s="210"/>
      <c r="AD135" s="210"/>
      <c r="AE135" s="210"/>
      <c r="AF135" s="210"/>
      <c r="AG135" s="210" t="s">
        <v>265</v>
      </c>
      <c r="AH135" s="210">
        <v>0</v>
      </c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3" x14ac:dyDescent="0.2">
      <c r="A136" s="227"/>
      <c r="B136" s="228"/>
      <c r="C136" s="258" t="s">
        <v>1166</v>
      </c>
      <c r="D136" s="233"/>
      <c r="E136" s="234"/>
      <c r="F136" s="231"/>
      <c r="G136" s="231"/>
      <c r="H136" s="231"/>
      <c r="I136" s="231"/>
      <c r="J136" s="231"/>
      <c r="K136" s="231"/>
      <c r="L136" s="231"/>
      <c r="M136" s="231"/>
      <c r="N136" s="230"/>
      <c r="O136" s="230"/>
      <c r="P136" s="230"/>
      <c r="Q136" s="230"/>
      <c r="R136" s="231"/>
      <c r="S136" s="231"/>
      <c r="T136" s="231"/>
      <c r="U136" s="231"/>
      <c r="V136" s="231"/>
      <c r="W136" s="231"/>
      <c r="X136" s="231"/>
      <c r="Y136" s="231"/>
      <c r="Z136" s="210"/>
      <c r="AA136" s="210"/>
      <c r="AB136" s="210"/>
      <c r="AC136" s="210"/>
      <c r="AD136" s="210"/>
      <c r="AE136" s="210"/>
      <c r="AF136" s="210"/>
      <c r="AG136" s="210" t="s">
        <v>265</v>
      </c>
      <c r="AH136" s="210">
        <v>0</v>
      </c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3" x14ac:dyDescent="0.2">
      <c r="A137" s="227"/>
      <c r="B137" s="228"/>
      <c r="C137" s="258" t="s">
        <v>138</v>
      </c>
      <c r="D137" s="233"/>
      <c r="E137" s="234">
        <v>1</v>
      </c>
      <c r="F137" s="231"/>
      <c r="G137" s="231"/>
      <c r="H137" s="231"/>
      <c r="I137" s="231"/>
      <c r="J137" s="231"/>
      <c r="K137" s="231"/>
      <c r="L137" s="231"/>
      <c r="M137" s="231"/>
      <c r="N137" s="230"/>
      <c r="O137" s="230"/>
      <c r="P137" s="230"/>
      <c r="Q137" s="230"/>
      <c r="R137" s="231"/>
      <c r="S137" s="231"/>
      <c r="T137" s="231"/>
      <c r="U137" s="231"/>
      <c r="V137" s="231"/>
      <c r="W137" s="231"/>
      <c r="X137" s="231"/>
      <c r="Y137" s="231"/>
      <c r="Z137" s="210"/>
      <c r="AA137" s="210"/>
      <c r="AB137" s="210"/>
      <c r="AC137" s="210"/>
      <c r="AD137" s="210"/>
      <c r="AE137" s="210"/>
      <c r="AF137" s="210"/>
      <c r="AG137" s="210" t="s">
        <v>265</v>
      </c>
      <c r="AH137" s="210">
        <v>0</v>
      </c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ht="22.5" outlineLevel="1" x14ac:dyDescent="0.2">
      <c r="A138" s="244">
        <v>56</v>
      </c>
      <c r="B138" s="245" t="s">
        <v>1172</v>
      </c>
      <c r="C138" s="257" t="s">
        <v>1168</v>
      </c>
      <c r="D138" s="246" t="s">
        <v>1034</v>
      </c>
      <c r="E138" s="247">
        <v>1</v>
      </c>
      <c r="F138" s="248"/>
      <c r="G138" s="249">
        <f>ROUND(E138*F138,2)</f>
        <v>0</v>
      </c>
      <c r="H138" s="232"/>
      <c r="I138" s="231">
        <f>ROUND(E138*H138,2)</f>
        <v>0</v>
      </c>
      <c r="J138" s="232"/>
      <c r="K138" s="231">
        <f>ROUND(E138*J138,2)</f>
        <v>0</v>
      </c>
      <c r="L138" s="231">
        <v>21</v>
      </c>
      <c r="M138" s="231">
        <f>G138*(1+L138/100)</f>
        <v>0</v>
      </c>
      <c r="N138" s="230">
        <v>11</v>
      </c>
      <c r="O138" s="230">
        <f>ROUND(E138*N138,2)</f>
        <v>11</v>
      </c>
      <c r="P138" s="230">
        <v>0</v>
      </c>
      <c r="Q138" s="230">
        <f>ROUND(E138*P138,2)</f>
        <v>0</v>
      </c>
      <c r="R138" s="231"/>
      <c r="S138" s="231" t="s">
        <v>324</v>
      </c>
      <c r="T138" s="231" t="s">
        <v>325</v>
      </c>
      <c r="U138" s="231">
        <v>0</v>
      </c>
      <c r="V138" s="231">
        <f>ROUND(E138*U138,2)</f>
        <v>0</v>
      </c>
      <c r="W138" s="231"/>
      <c r="X138" s="231" t="s">
        <v>261</v>
      </c>
      <c r="Y138" s="231" t="s">
        <v>262</v>
      </c>
      <c r="Z138" s="210"/>
      <c r="AA138" s="210"/>
      <c r="AB138" s="210"/>
      <c r="AC138" s="210"/>
      <c r="AD138" s="210"/>
      <c r="AE138" s="210"/>
      <c r="AF138" s="210"/>
      <c r="AG138" s="210" t="s">
        <v>1035</v>
      </c>
      <c r="AH138" s="210"/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2" x14ac:dyDescent="0.2">
      <c r="A139" s="227"/>
      <c r="B139" s="228"/>
      <c r="C139" s="258" t="s">
        <v>1173</v>
      </c>
      <c r="D139" s="233"/>
      <c r="E139" s="234"/>
      <c r="F139" s="231"/>
      <c r="G139" s="231"/>
      <c r="H139" s="231"/>
      <c r="I139" s="231"/>
      <c r="J139" s="231"/>
      <c r="K139" s="231"/>
      <c r="L139" s="231"/>
      <c r="M139" s="231"/>
      <c r="N139" s="230"/>
      <c r="O139" s="230"/>
      <c r="P139" s="230"/>
      <c r="Q139" s="230"/>
      <c r="R139" s="231"/>
      <c r="S139" s="231"/>
      <c r="T139" s="231"/>
      <c r="U139" s="231"/>
      <c r="V139" s="231"/>
      <c r="W139" s="231"/>
      <c r="X139" s="231"/>
      <c r="Y139" s="231"/>
      <c r="Z139" s="210"/>
      <c r="AA139" s="210"/>
      <c r="AB139" s="210"/>
      <c r="AC139" s="210"/>
      <c r="AD139" s="210"/>
      <c r="AE139" s="210"/>
      <c r="AF139" s="210"/>
      <c r="AG139" s="210" t="s">
        <v>265</v>
      </c>
      <c r="AH139" s="210">
        <v>0</v>
      </c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3" x14ac:dyDescent="0.2">
      <c r="A140" s="227"/>
      <c r="B140" s="228"/>
      <c r="C140" s="258" t="s">
        <v>1174</v>
      </c>
      <c r="D140" s="233"/>
      <c r="E140" s="234"/>
      <c r="F140" s="231"/>
      <c r="G140" s="231"/>
      <c r="H140" s="231"/>
      <c r="I140" s="231"/>
      <c r="J140" s="231"/>
      <c r="K140" s="231"/>
      <c r="L140" s="231"/>
      <c r="M140" s="231"/>
      <c r="N140" s="230"/>
      <c r="O140" s="230"/>
      <c r="P140" s="230"/>
      <c r="Q140" s="230"/>
      <c r="R140" s="231"/>
      <c r="S140" s="231"/>
      <c r="T140" s="231"/>
      <c r="U140" s="231"/>
      <c r="V140" s="231"/>
      <c r="W140" s="231"/>
      <c r="X140" s="231"/>
      <c r="Y140" s="231"/>
      <c r="Z140" s="210"/>
      <c r="AA140" s="210"/>
      <c r="AB140" s="210"/>
      <c r="AC140" s="210"/>
      <c r="AD140" s="210"/>
      <c r="AE140" s="210"/>
      <c r="AF140" s="210"/>
      <c r="AG140" s="210" t="s">
        <v>265</v>
      </c>
      <c r="AH140" s="210">
        <v>0</v>
      </c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3" x14ac:dyDescent="0.2">
      <c r="A141" s="227"/>
      <c r="B141" s="228"/>
      <c r="C141" s="258" t="s">
        <v>1175</v>
      </c>
      <c r="D141" s="233"/>
      <c r="E141" s="234"/>
      <c r="F141" s="231"/>
      <c r="G141" s="231"/>
      <c r="H141" s="231"/>
      <c r="I141" s="231"/>
      <c r="J141" s="231"/>
      <c r="K141" s="231"/>
      <c r="L141" s="231"/>
      <c r="M141" s="231"/>
      <c r="N141" s="230"/>
      <c r="O141" s="230"/>
      <c r="P141" s="230"/>
      <c r="Q141" s="230"/>
      <c r="R141" s="231"/>
      <c r="S141" s="231"/>
      <c r="T141" s="231"/>
      <c r="U141" s="231"/>
      <c r="V141" s="231"/>
      <c r="W141" s="231"/>
      <c r="X141" s="231"/>
      <c r="Y141" s="231"/>
      <c r="Z141" s="210"/>
      <c r="AA141" s="210"/>
      <c r="AB141" s="210"/>
      <c r="AC141" s="210"/>
      <c r="AD141" s="210"/>
      <c r="AE141" s="210"/>
      <c r="AF141" s="210"/>
      <c r="AG141" s="210" t="s">
        <v>265</v>
      </c>
      <c r="AH141" s="210">
        <v>0</v>
      </c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3" x14ac:dyDescent="0.2">
      <c r="A142" s="227"/>
      <c r="B142" s="228"/>
      <c r="C142" s="258" t="s">
        <v>1176</v>
      </c>
      <c r="D142" s="233"/>
      <c r="E142" s="234"/>
      <c r="F142" s="231"/>
      <c r="G142" s="231"/>
      <c r="H142" s="231"/>
      <c r="I142" s="231"/>
      <c r="J142" s="231"/>
      <c r="K142" s="231"/>
      <c r="L142" s="231"/>
      <c r="M142" s="231"/>
      <c r="N142" s="230"/>
      <c r="O142" s="230"/>
      <c r="P142" s="230"/>
      <c r="Q142" s="230"/>
      <c r="R142" s="231"/>
      <c r="S142" s="231"/>
      <c r="T142" s="231"/>
      <c r="U142" s="231"/>
      <c r="V142" s="231"/>
      <c r="W142" s="231"/>
      <c r="X142" s="231"/>
      <c r="Y142" s="231"/>
      <c r="Z142" s="210"/>
      <c r="AA142" s="210"/>
      <c r="AB142" s="210"/>
      <c r="AC142" s="210"/>
      <c r="AD142" s="210"/>
      <c r="AE142" s="210"/>
      <c r="AF142" s="210"/>
      <c r="AG142" s="210" t="s">
        <v>265</v>
      </c>
      <c r="AH142" s="210">
        <v>0</v>
      </c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3" x14ac:dyDescent="0.2">
      <c r="A143" s="227"/>
      <c r="B143" s="228"/>
      <c r="C143" s="258" t="s">
        <v>138</v>
      </c>
      <c r="D143" s="233"/>
      <c r="E143" s="234">
        <v>1</v>
      </c>
      <c r="F143" s="231"/>
      <c r="G143" s="231"/>
      <c r="H143" s="231"/>
      <c r="I143" s="231"/>
      <c r="J143" s="231"/>
      <c r="K143" s="231"/>
      <c r="L143" s="231"/>
      <c r="M143" s="231"/>
      <c r="N143" s="230"/>
      <c r="O143" s="230"/>
      <c r="P143" s="230"/>
      <c r="Q143" s="230"/>
      <c r="R143" s="231"/>
      <c r="S143" s="231"/>
      <c r="T143" s="231"/>
      <c r="U143" s="231"/>
      <c r="V143" s="231"/>
      <c r="W143" s="231"/>
      <c r="X143" s="231"/>
      <c r="Y143" s="231"/>
      <c r="Z143" s="210"/>
      <c r="AA143" s="210"/>
      <c r="AB143" s="210"/>
      <c r="AC143" s="210"/>
      <c r="AD143" s="210"/>
      <c r="AE143" s="210"/>
      <c r="AF143" s="210"/>
      <c r="AG143" s="210" t="s">
        <v>265</v>
      </c>
      <c r="AH143" s="210">
        <v>0</v>
      </c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ht="22.5" outlineLevel="1" x14ac:dyDescent="0.2">
      <c r="A144" s="244">
        <v>57</v>
      </c>
      <c r="B144" s="245" t="s">
        <v>1177</v>
      </c>
      <c r="C144" s="257" t="s">
        <v>1168</v>
      </c>
      <c r="D144" s="246" t="s">
        <v>1034</v>
      </c>
      <c r="E144" s="247">
        <v>1</v>
      </c>
      <c r="F144" s="248"/>
      <c r="G144" s="249">
        <f>ROUND(E144*F144,2)</f>
        <v>0</v>
      </c>
      <c r="H144" s="232"/>
      <c r="I144" s="231">
        <f>ROUND(E144*H144,2)</f>
        <v>0</v>
      </c>
      <c r="J144" s="232"/>
      <c r="K144" s="231">
        <f>ROUND(E144*J144,2)</f>
        <v>0</v>
      </c>
      <c r="L144" s="231">
        <v>21</v>
      </c>
      <c r="M144" s="231">
        <f>G144*(1+L144/100)</f>
        <v>0</v>
      </c>
      <c r="N144" s="230">
        <v>11</v>
      </c>
      <c r="O144" s="230">
        <f>ROUND(E144*N144,2)</f>
        <v>11</v>
      </c>
      <c r="P144" s="230">
        <v>0</v>
      </c>
      <c r="Q144" s="230">
        <f>ROUND(E144*P144,2)</f>
        <v>0</v>
      </c>
      <c r="R144" s="231"/>
      <c r="S144" s="231" t="s">
        <v>324</v>
      </c>
      <c r="T144" s="231" t="s">
        <v>325</v>
      </c>
      <c r="U144" s="231">
        <v>0</v>
      </c>
      <c r="V144" s="231">
        <f>ROUND(E144*U144,2)</f>
        <v>0</v>
      </c>
      <c r="W144" s="231"/>
      <c r="X144" s="231" t="s">
        <v>261</v>
      </c>
      <c r="Y144" s="231" t="s">
        <v>262</v>
      </c>
      <c r="Z144" s="210"/>
      <c r="AA144" s="210"/>
      <c r="AB144" s="210"/>
      <c r="AC144" s="210"/>
      <c r="AD144" s="210"/>
      <c r="AE144" s="210"/>
      <c r="AF144" s="210"/>
      <c r="AG144" s="210" t="s">
        <v>1035</v>
      </c>
      <c r="AH144" s="210"/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2" x14ac:dyDescent="0.2">
      <c r="A145" s="227"/>
      <c r="B145" s="228"/>
      <c r="C145" s="258" t="s">
        <v>1178</v>
      </c>
      <c r="D145" s="233"/>
      <c r="E145" s="234"/>
      <c r="F145" s="231"/>
      <c r="G145" s="231"/>
      <c r="H145" s="231"/>
      <c r="I145" s="231"/>
      <c r="J145" s="231"/>
      <c r="K145" s="231"/>
      <c r="L145" s="231"/>
      <c r="M145" s="231"/>
      <c r="N145" s="230"/>
      <c r="O145" s="230"/>
      <c r="P145" s="230"/>
      <c r="Q145" s="230"/>
      <c r="R145" s="231"/>
      <c r="S145" s="231"/>
      <c r="T145" s="231"/>
      <c r="U145" s="231"/>
      <c r="V145" s="231"/>
      <c r="W145" s="231"/>
      <c r="X145" s="231"/>
      <c r="Y145" s="231"/>
      <c r="Z145" s="210"/>
      <c r="AA145" s="210"/>
      <c r="AB145" s="210"/>
      <c r="AC145" s="210"/>
      <c r="AD145" s="210"/>
      <c r="AE145" s="210"/>
      <c r="AF145" s="210"/>
      <c r="AG145" s="210" t="s">
        <v>265</v>
      </c>
      <c r="AH145" s="210">
        <v>0</v>
      </c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3" x14ac:dyDescent="0.2">
      <c r="A146" s="227"/>
      <c r="B146" s="228"/>
      <c r="C146" s="258" t="s">
        <v>1179</v>
      </c>
      <c r="D146" s="233"/>
      <c r="E146" s="234"/>
      <c r="F146" s="231"/>
      <c r="G146" s="231"/>
      <c r="H146" s="231"/>
      <c r="I146" s="231"/>
      <c r="J146" s="231"/>
      <c r="K146" s="231"/>
      <c r="L146" s="231"/>
      <c r="M146" s="231"/>
      <c r="N146" s="230"/>
      <c r="O146" s="230"/>
      <c r="P146" s="230"/>
      <c r="Q146" s="230"/>
      <c r="R146" s="231"/>
      <c r="S146" s="231"/>
      <c r="T146" s="231"/>
      <c r="U146" s="231"/>
      <c r="V146" s="231"/>
      <c r="W146" s="231"/>
      <c r="X146" s="231"/>
      <c r="Y146" s="231"/>
      <c r="Z146" s="210"/>
      <c r="AA146" s="210"/>
      <c r="AB146" s="210"/>
      <c r="AC146" s="210"/>
      <c r="AD146" s="210"/>
      <c r="AE146" s="210"/>
      <c r="AF146" s="210"/>
      <c r="AG146" s="210" t="s">
        <v>265</v>
      </c>
      <c r="AH146" s="210">
        <v>0</v>
      </c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3" x14ac:dyDescent="0.2">
      <c r="A147" s="227"/>
      <c r="B147" s="228"/>
      <c r="C147" s="258" t="s">
        <v>1175</v>
      </c>
      <c r="D147" s="233"/>
      <c r="E147" s="234"/>
      <c r="F147" s="231"/>
      <c r="G147" s="231"/>
      <c r="H147" s="231"/>
      <c r="I147" s="231"/>
      <c r="J147" s="231"/>
      <c r="K147" s="231"/>
      <c r="L147" s="231"/>
      <c r="M147" s="231"/>
      <c r="N147" s="230"/>
      <c r="O147" s="230"/>
      <c r="P147" s="230"/>
      <c r="Q147" s="230"/>
      <c r="R147" s="231"/>
      <c r="S147" s="231"/>
      <c r="T147" s="231"/>
      <c r="U147" s="231"/>
      <c r="V147" s="231"/>
      <c r="W147" s="231"/>
      <c r="X147" s="231"/>
      <c r="Y147" s="231"/>
      <c r="Z147" s="210"/>
      <c r="AA147" s="210"/>
      <c r="AB147" s="210"/>
      <c r="AC147" s="210"/>
      <c r="AD147" s="210"/>
      <c r="AE147" s="210"/>
      <c r="AF147" s="210"/>
      <c r="AG147" s="210" t="s">
        <v>265</v>
      </c>
      <c r="AH147" s="210">
        <v>0</v>
      </c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3" x14ac:dyDescent="0.2">
      <c r="A148" s="227"/>
      <c r="B148" s="228"/>
      <c r="C148" s="258" t="s">
        <v>1176</v>
      </c>
      <c r="D148" s="233"/>
      <c r="E148" s="234"/>
      <c r="F148" s="231"/>
      <c r="G148" s="231"/>
      <c r="H148" s="231"/>
      <c r="I148" s="231"/>
      <c r="J148" s="231"/>
      <c r="K148" s="231"/>
      <c r="L148" s="231"/>
      <c r="M148" s="231"/>
      <c r="N148" s="230"/>
      <c r="O148" s="230"/>
      <c r="P148" s="230"/>
      <c r="Q148" s="230"/>
      <c r="R148" s="231"/>
      <c r="S148" s="231"/>
      <c r="T148" s="231"/>
      <c r="U148" s="231"/>
      <c r="V148" s="231"/>
      <c r="W148" s="231"/>
      <c r="X148" s="231"/>
      <c r="Y148" s="231"/>
      <c r="Z148" s="210"/>
      <c r="AA148" s="210"/>
      <c r="AB148" s="210"/>
      <c r="AC148" s="210"/>
      <c r="AD148" s="210"/>
      <c r="AE148" s="210"/>
      <c r="AF148" s="210"/>
      <c r="AG148" s="210" t="s">
        <v>265</v>
      </c>
      <c r="AH148" s="210">
        <v>0</v>
      </c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3" x14ac:dyDescent="0.2">
      <c r="A149" s="227"/>
      <c r="B149" s="228"/>
      <c r="C149" s="258" t="s">
        <v>138</v>
      </c>
      <c r="D149" s="233"/>
      <c r="E149" s="234">
        <v>1</v>
      </c>
      <c r="F149" s="231"/>
      <c r="G149" s="231"/>
      <c r="H149" s="231"/>
      <c r="I149" s="231"/>
      <c r="J149" s="231"/>
      <c r="K149" s="231"/>
      <c r="L149" s="231"/>
      <c r="M149" s="231"/>
      <c r="N149" s="230"/>
      <c r="O149" s="230"/>
      <c r="P149" s="230"/>
      <c r="Q149" s="230"/>
      <c r="R149" s="231"/>
      <c r="S149" s="231"/>
      <c r="T149" s="231"/>
      <c r="U149" s="231"/>
      <c r="V149" s="231"/>
      <c r="W149" s="231"/>
      <c r="X149" s="231"/>
      <c r="Y149" s="231"/>
      <c r="Z149" s="210"/>
      <c r="AA149" s="210"/>
      <c r="AB149" s="210"/>
      <c r="AC149" s="210"/>
      <c r="AD149" s="210"/>
      <c r="AE149" s="210"/>
      <c r="AF149" s="210"/>
      <c r="AG149" s="210" t="s">
        <v>265</v>
      </c>
      <c r="AH149" s="210">
        <v>0</v>
      </c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ht="22.5" outlineLevel="1" x14ac:dyDescent="0.2">
      <c r="A150" s="244">
        <v>58</v>
      </c>
      <c r="B150" s="245" t="s">
        <v>1180</v>
      </c>
      <c r="C150" s="257" t="s">
        <v>1168</v>
      </c>
      <c r="D150" s="246" t="s">
        <v>1034</v>
      </c>
      <c r="E150" s="247">
        <v>2</v>
      </c>
      <c r="F150" s="248"/>
      <c r="G150" s="249">
        <f>ROUND(E150*F150,2)</f>
        <v>0</v>
      </c>
      <c r="H150" s="232"/>
      <c r="I150" s="231">
        <f>ROUND(E150*H150,2)</f>
        <v>0</v>
      </c>
      <c r="J150" s="232"/>
      <c r="K150" s="231">
        <f>ROUND(E150*J150,2)</f>
        <v>0</v>
      </c>
      <c r="L150" s="231">
        <v>21</v>
      </c>
      <c r="M150" s="231">
        <f>G150*(1+L150/100)</f>
        <v>0</v>
      </c>
      <c r="N150" s="230">
        <v>11</v>
      </c>
      <c r="O150" s="230">
        <f>ROUND(E150*N150,2)</f>
        <v>22</v>
      </c>
      <c r="P150" s="230">
        <v>0</v>
      </c>
      <c r="Q150" s="230">
        <f>ROUND(E150*P150,2)</f>
        <v>0</v>
      </c>
      <c r="R150" s="231"/>
      <c r="S150" s="231" t="s">
        <v>324</v>
      </c>
      <c r="T150" s="231" t="s">
        <v>325</v>
      </c>
      <c r="U150" s="231">
        <v>0</v>
      </c>
      <c r="V150" s="231">
        <f>ROUND(E150*U150,2)</f>
        <v>0</v>
      </c>
      <c r="W150" s="231"/>
      <c r="X150" s="231" t="s">
        <v>261</v>
      </c>
      <c r="Y150" s="231" t="s">
        <v>262</v>
      </c>
      <c r="Z150" s="210"/>
      <c r="AA150" s="210"/>
      <c r="AB150" s="210"/>
      <c r="AC150" s="210"/>
      <c r="AD150" s="210"/>
      <c r="AE150" s="210"/>
      <c r="AF150" s="210"/>
      <c r="AG150" s="210" t="s">
        <v>1035</v>
      </c>
      <c r="AH150" s="210"/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2" x14ac:dyDescent="0.2">
      <c r="A151" s="227"/>
      <c r="B151" s="228"/>
      <c r="C151" s="258" t="s">
        <v>1181</v>
      </c>
      <c r="D151" s="233"/>
      <c r="E151" s="234"/>
      <c r="F151" s="231"/>
      <c r="G151" s="231"/>
      <c r="H151" s="231"/>
      <c r="I151" s="231"/>
      <c r="J151" s="231"/>
      <c r="K151" s="231"/>
      <c r="L151" s="231"/>
      <c r="M151" s="231"/>
      <c r="N151" s="230"/>
      <c r="O151" s="230"/>
      <c r="P151" s="230"/>
      <c r="Q151" s="230"/>
      <c r="R151" s="231"/>
      <c r="S151" s="231"/>
      <c r="T151" s="231"/>
      <c r="U151" s="231"/>
      <c r="V151" s="231"/>
      <c r="W151" s="231"/>
      <c r="X151" s="231"/>
      <c r="Y151" s="231"/>
      <c r="Z151" s="210"/>
      <c r="AA151" s="210"/>
      <c r="AB151" s="210"/>
      <c r="AC151" s="210"/>
      <c r="AD151" s="210"/>
      <c r="AE151" s="210"/>
      <c r="AF151" s="210"/>
      <c r="AG151" s="210" t="s">
        <v>265</v>
      </c>
      <c r="AH151" s="210">
        <v>0</v>
      </c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3" x14ac:dyDescent="0.2">
      <c r="A152" s="227"/>
      <c r="B152" s="228"/>
      <c r="C152" s="258" t="s">
        <v>1182</v>
      </c>
      <c r="D152" s="233"/>
      <c r="E152" s="234"/>
      <c r="F152" s="231"/>
      <c r="G152" s="231"/>
      <c r="H152" s="231"/>
      <c r="I152" s="231"/>
      <c r="J152" s="231"/>
      <c r="K152" s="231"/>
      <c r="L152" s="231"/>
      <c r="M152" s="231"/>
      <c r="N152" s="230"/>
      <c r="O152" s="230"/>
      <c r="P152" s="230"/>
      <c r="Q152" s="230"/>
      <c r="R152" s="231"/>
      <c r="S152" s="231"/>
      <c r="T152" s="231"/>
      <c r="U152" s="231"/>
      <c r="V152" s="231"/>
      <c r="W152" s="231"/>
      <c r="X152" s="231"/>
      <c r="Y152" s="231"/>
      <c r="Z152" s="210"/>
      <c r="AA152" s="210"/>
      <c r="AB152" s="210"/>
      <c r="AC152" s="210"/>
      <c r="AD152" s="210"/>
      <c r="AE152" s="210"/>
      <c r="AF152" s="210"/>
      <c r="AG152" s="210" t="s">
        <v>265</v>
      </c>
      <c r="AH152" s="210">
        <v>0</v>
      </c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3" x14ac:dyDescent="0.2">
      <c r="A153" s="227"/>
      <c r="B153" s="228"/>
      <c r="C153" s="258" t="s">
        <v>1175</v>
      </c>
      <c r="D153" s="233"/>
      <c r="E153" s="234"/>
      <c r="F153" s="231"/>
      <c r="G153" s="231"/>
      <c r="H153" s="231"/>
      <c r="I153" s="231"/>
      <c r="J153" s="231"/>
      <c r="K153" s="231"/>
      <c r="L153" s="231"/>
      <c r="M153" s="231"/>
      <c r="N153" s="230"/>
      <c r="O153" s="230"/>
      <c r="P153" s="230"/>
      <c r="Q153" s="230"/>
      <c r="R153" s="231"/>
      <c r="S153" s="231"/>
      <c r="T153" s="231"/>
      <c r="U153" s="231"/>
      <c r="V153" s="231"/>
      <c r="W153" s="231"/>
      <c r="X153" s="231"/>
      <c r="Y153" s="231"/>
      <c r="Z153" s="210"/>
      <c r="AA153" s="210"/>
      <c r="AB153" s="210"/>
      <c r="AC153" s="210"/>
      <c r="AD153" s="210"/>
      <c r="AE153" s="210"/>
      <c r="AF153" s="210"/>
      <c r="AG153" s="210" t="s">
        <v>265</v>
      </c>
      <c r="AH153" s="210">
        <v>0</v>
      </c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3" x14ac:dyDescent="0.2">
      <c r="A154" s="227"/>
      <c r="B154" s="228"/>
      <c r="C154" s="258" t="s">
        <v>1176</v>
      </c>
      <c r="D154" s="233"/>
      <c r="E154" s="234"/>
      <c r="F154" s="231"/>
      <c r="G154" s="231"/>
      <c r="H154" s="231"/>
      <c r="I154" s="231"/>
      <c r="J154" s="231"/>
      <c r="K154" s="231"/>
      <c r="L154" s="231"/>
      <c r="M154" s="231"/>
      <c r="N154" s="230"/>
      <c r="O154" s="230"/>
      <c r="P154" s="230"/>
      <c r="Q154" s="230"/>
      <c r="R154" s="231"/>
      <c r="S154" s="231"/>
      <c r="T154" s="231"/>
      <c r="U154" s="231"/>
      <c r="V154" s="231"/>
      <c r="W154" s="231"/>
      <c r="X154" s="231"/>
      <c r="Y154" s="231"/>
      <c r="Z154" s="210"/>
      <c r="AA154" s="210"/>
      <c r="AB154" s="210"/>
      <c r="AC154" s="210"/>
      <c r="AD154" s="210"/>
      <c r="AE154" s="210"/>
      <c r="AF154" s="210"/>
      <c r="AG154" s="210" t="s">
        <v>265</v>
      </c>
      <c r="AH154" s="210">
        <v>0</v>
      </c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3" x14ac:dyDescent="0.2">
      <c r="A155" s="227"/>
      <c r="B155" s="228"/>
      <c r="C155" s="258" t="s">
        <v>142</v>
      </c>
      <c r="D155" s="233"/>
      <c r="E155" s="234">
        <v>2</v>
      </c>
      <c r="F155" s="231"/>
      <c r="G155" s="231"/>
      <c r="H155" s="231"/>
      <c r="I155" s="231"/>
      <c r="J155" s="231"/>
      <c r="K155" s="231"/>
      <c r="L155" s="231"/>
      <c r="M155" s="231"/>
      <c r="N155" s="230"/>
      <c r="O155" s="230"/>
      <c r="P155" s="230"/>
      <c r="Q155" s="230"/>
      <c r="R155" s="231"/>
      <c r="S155" s="231"/>
      <c r="T155" s="231"/>
      <c r="U155" s="231"/>
      <c r="V155" s="231"/>
      <c r="W155" s="231"/>
      <c r="X155" s="231"/>
      <c r="Y155" s="231"/>
      <c r="Z155" s="210"/>
      <c r="AA155" s="210"/>
      <c r="AB155" s="210"/>
      <c r="AC155" s="210"/>
      <c r="AD155" s="210"/>
      <c r="AE155" s="210"/>
      <c r="AF155" s="210"/>
      <c r="AG155" s="210" t="s">
        <v>265</v>
      </c>
      <c r="AH155" s="210">
        <v>0</v>
      </c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1" x14ac:dyDescent="0.2">
      <c r="A156" s="244">
        <v>59</v>
      </c>
      <c r="B156" s="245" t="s">
        <v>1183</v>
      </c>
      <c r="C156" s="257" t="s">
        <v>1184</v>
      </c>
      <c r="D156" s="246" t="s">
        <v>1034</v>
      </c>
      <c r="E156" s="247">
        <v>5</v>
      </c>
      <c r="F156" s="248"/>
      <c r="G156" s="249">
        <f>ROUND(E156*F156,2)</f>
        <v>0</v>
      </c>
      <c r="H156" s="232"/>
      <c r="I156" s="231">
        <f>ROUND(E156*H156,2)</f>
        <v>0</v>
      </c>
      <c r="J156" s="232"/>
      <c r="K156" s="231">
        <f>ROUND(E156*J156,2)</f>
        <v>0</v>
      </c>
      <c r="L156" s="231">
        <v>21</v>
      </c>
      <c r="M156" s="231">
        <f>G156*(1+L156/100)</f>
        <v>0</v>
      </c>
      <c r="N156" s="230">
        <v>3</v>
      </c>
      <c r="O156" s="230">
        <f>ROUND(E156*N156,2)</f>
        <v>15</v>
      </c>
      <c r="P156" s="230">
        <v>0</v>
      </c>
      <c r="Q156" s="230">
        <f>ROUND(E156*P156,2)</f>
        <v>0</v>
      </c>
      <c r="R156" s="231"/>
      <c r="S156" s="231" t="s">
        <v>324</v>
      </c>
      <c r="T156" s="231" t="s">
        <v>325</v>
      </c>
      <c r="U156" s="231">
        <v>0</v>
      </c>
      <c r="V156" s="231">
        <f>ROUND(E156*U156,2)</f>
        <v>0</v>
      </c>
      <c r="W156" s="231"/>
      <c r="X156" s="231" t="s">
        <v>261</v>
      </c>
      <c r="Y156" s="231" t="s">
        <v>262</v>
      </c>
      <c r="Z156" s="210"/>
      <c r="AA156" s="210"/>
      <c r="AB156" s="210"/>
      <c r="AC156" s="210"/>
      <c r="AD156" s="210"/>
      <c r="AE156" s="210"/>
      <c r="AF156" s="210"/>
      <c r="AG156" s="210" t="s">
        <v>1035</v>
      </c>
      <c r="AH156" s="210"/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outlineLevel="2" x14ac:dyDescent="0.2">
      <c r="A157" s="227"/>
      <c r="B157" s="228"/>
      <c r="C157" s="258" t="s">
        <v>1185</v>
      </c>
      <c r="D157" s="233"/>
      <c r="E157" s="234"/>
      <c r="F157" s="231"/>
      <c r="G157" s="231"/>
      <c r="H157" s="231"/>
      <c r="I157" s="231"/>
      <c r="J157" s="231"/>
      <c r="K157" s="231"/>
      <c r="L157" s="231"/>
      <c r="M157" s="231"/>
      <c r="N157" s="230"/>
      <c r="O157" s="230"/>
      <c r="P157" s="230"/>
      <c r="Q157" s="230"/>
      <c r="R157" s="231"/>
      <c r="S157" s="231"/>
      <c r="T157" s="231"/>
      <c r="U157" s="231"/>
      <c r="V157" s="231"/>
      <c r="W157" s="231"/>
      <c r="X157" s="231"/>
      <c r="Y157" s="231"/>
      <c r="Z157" s="210"/>
      <c r="AA157" s="210"/>
      <c r="AB157" s="210"/>
      <c r="AC157" s="210"/>
      <c r="AD157" s="210"/>
      <c r="AE157" s="210"/>
      <c r="AF157" s="210"/>
      <c r="AG157" s="210" t="s">
        <v>265</v>
      </c>
      <c r="AH157" s="210">
        <v>0</v>
      </c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3" x14ac:dyDescent="0.2">
      <c r="A158" s="227"/>
      <c r="B158" s="228"/>
      <c r="C158" s="258" t="s">
        <v>152</v>
      </c>
      <c r="D158" s="233"/>
      <c r="E158" s="234">
        <v>5</v>
      </c>
      <c r="F158" s="231"/>
      <c r="G158" s="231"/>
      <c r="H158" s="231"/>
      <c r="I158" s="231"/>
      <c r="J158" s="231"/>
      <c r="K158" s="231"/>
      <c r="L158" s="231"/>
      <c r="M158" s="231"/>
      <c r="N158" s="230"/>
      <c r="O158" s="230"/>
      <c r="P158" s="230"/>
      <c r="Q158" s="230"/>
      <c r="R158" s="231"/>
      <c r="S158" s="231"/>
      <c r="T158" s="231"/>
      <c r="U158" s="231"/>
      <c r="V158" s="231"/>
      <c r="W158" s="231"/>
      <c r="X158" s="231"/>
      <c r="Y158" s="231"/>
      <c r="Z158" s="210"/>
      <c r="AA158" s="210"/>
      <c r="AB158" s="210"/>
      <c r="AC158" s="210"/>
      <c r="AD158" s="210"/>
      <c r="AE158" s="210"/>
      <c r="AF158" s="210"/>
      <c r="AG158" s="210" t="s">
        <v>265</v>
      </c>
      <c r="AH158" s="210">
        <v>0</v>
      </c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ht="22.5" outlineLevel="1" x14ac:dyDescent="0.2">
      <c r="A159" s="244">
        <v>60</v>
      </c>
      <c r="B159" s="245" t="s">
        <v>1186</v>
      </c>
      <c r="C159" s="257" t="s">
        <v>1187</v>
      </c>
      <c r="D159" s="246" t="s">
        <v>1034</v>
      </c>
      <c r="E159" s="247">
        <v>6</v>
      </c>
      <c r="F159" s="248"/>
      <c r="G159" s="249">
        <f>ROUND(E159*F159,2)</f>
        <v>0</v>
      </c>
      <c r="H159" s="232"/>
      <c r="I159" s="231">
        <f>ROUND(E159*H159,2)</f>
        <v>0</v>
      </c>
      <c r="J159" s="232"/>
      <c r="K159" s="231">
        <f>ROUND(E159*J159,2)</f>
        <v>0</v>
      </c>
      <c r="L159" s="231">
        <v>21</v>
      </c>
      <c r="M159" s="231">
        <f>G159*(1+L159/100)</f>
        <v>0</v>
      </c>
      <c r="N159" s="230">
        <v>1</v>
      </c>
      <c r="O159" s="230">
        <f>ROUND(E159*N159,2)</f>
        <v>6</v>
      </c>
      <c r="P159" s="230">
        <v>0</v>
      </c>
      <c r="Q159" s="230">
        <f>ROUND(E159*P159,2)</f>
        <v>0</v>
      </c>
      <c r="R159" s="231"/>
      <c r="S159" s="231" t="s">
        <v>324</v>
      </c>
      <c r="T159" s="231" t="s">
        <v>325</v>
      </c>
      <c r="U159" s="231">
        <v>0</v>
      </c>
      <c r="V159" s="231">
        <f>ROUND(E159*U159,2)</f>
        <v>0</v>
      </c>
      <c r="W159" s="231"/>
      <c r="X159" s="231" t="s">
        <v>261</v>
      </c>
      <c r="Y159" s="231" t="s">
        <v>262</v>
      </c>
      <c r="Z159" s="210"/>
      <c r="AA159" s="210"/>
      <c r="AB159" s="210"/>
      <c r="AC159" s="210"/>
      <c r="AD159" s="210"/>
      <c r="AE159" s="210"/>
      <c r="AF159" s="210"/>
      <c r="AG159" s="210" t="s">
        <v>1035</v>
      </c>
      <c r="AH159" s="210"/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2" x14ac:dyDescent="0.2">
      <c r="A160" s="227"/>
      <c r="B160" s="228"/>
      <c r="C160" s="258" t="s">
        <v>1188</v>
      </c>
      <c r="D160" s="233"/>
      <c r="E160" s="234"/>
      <c r="F160" s="231"/>
      <c r="G160" s="231"/>
      <c r="H160" s="231"/>
      <c r="I160" s="231"/>
      <c r="J160" s="231"/>
      <c r="K160" s="231"/>
      <c r="L160" s="231"/>
      <c r="M160" s="231"/>
      <c r="N160" s="230"/>
      <c r="O160" s="230"/>
      <c r="P160" s="230"/>
      <c r="Q160" s="230"/>
      <c r="R160" s="231"/>
      <c r="S160" s="231"/>
      <c r="T160" s="231"/>
      <c r="U160" s="231"/>
      <c r="V160" s="231"/>
      <c r="W160" s="231"/>
      <c r="X160" s="231"/>
      <c r="Y160" s="231"/>
      <c r="Z160" s="210"/>
      <c r="AA160" s="210"/>
      <c r="AB160" s="210"/>
      <c r="AC160" s="210"/>
      <c r="AD160" s="210"/>
      <c r="AE160" s="210"/>
      <c r="AF160" s="210"/>
      <c r="AG160" s="210" t="s">
        <v>265</v>
      </c>
      <c r="AH160" s="210">
        <v>0</v>
      </c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3" x14ac:dyDescent="0.2">
      <c r="A161" s="227"/>
      <c r="B161" s="228"/>
      <c r="C161" s="258" t="s">
        <v>1189</v>
      </c>
      <c r="D161" s="233"/>
      <c r="E161" s="234"/>
      <c r="F161" s="231"/>
      <c r="G161" s="231"/>
      <c r="H161" s="231"/>
      <c r="I161" s="231"/>
      <c r="J161" s="231"/>
      <c r="K161" s="231"/>
      <c r="L161" s="231"/>
      <c r="M161" s="231"/>
      <c r="N161" s="230"/>
      <c r="O161" s="230"/>
      <c r="P161" s="230"/>
      <c r="Q161" s="230"/>
      <c r="R161" s="231"/>
      <c r="S161" s="231"/>
      <c r="T161" s="231"/>
      <c r="U161" s="231"/>
      <c r="V161" s="231"/>
      <c r="W161" s="231"/>
      <c r="X161" s="231"/>
      <c r="Y161" s="231"/>
      <c r="Z161" s="210"/>
      <c r="AA161" s="210"/>
      <c r="AB161" s="210"/>
      <c r="AC161" s="210"/>
      <c r="AD161" s="210"/>
      <c r="AE161" s="210"/>
      <c r="AF161" s="210"/>
      <c r="AG161" s="210" t="s">
        <v>265</v>
      </c>
      <c r="AH161" s="210">
        <v>0</v>
      </c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3" x14ac:dyDescent="0.2">
      <c r="A162" s="227"/>
      <c r="B162" s="228"/>
      <c r="C162" s="258" t="s">
        <v>1136</v>
      </c>
      <c r="D162" s="233"/>
      <c r="E162" s="234">
        <v>6</v>
      </c>
      <c r="F162" s="231"/>
      <c r="G162" s="231"/>
      <c r="H162" s="231"/>
      <c r="I162" s="231"/>
      <c r="J162" s="231"/>
      <c r="K162" s="231"/>
      <c r="L162" s="231"/>
      <c r="M162" s="231"/>
      <c r="N162" s="230"/>
      <c r="O162" s="230"/>
      <c r="P162" s="230"/>
      <c r="Q162" s="230"/>
      <c r="R162" s="231"/>
      <c r="S162" s="231"/>
      <c r="T162" s="231"/>
      <c r="U162" s="231"/>
      <c r="V162" s="231"/>
      <c r="W162" s="231"/>
      <c r="X162" s="231"/>
      <c r="Y162" s="231"/>
      <c r="Z162" s="210"/>
      <c r="AA162" s="210"/>
      <c r="AB162" s="210"/>
      <c r="AC162" s="210"/>
      <c r="AD162" s="210"/>
      <c r="AE162" s="210"/>
      <c r="AF162" s="210"/>
      <c r="AG162" s="210" t="s">
        <v>265</v>
      </c>
      <c r="AH162" s="210">
        <v>0</v>
      </c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1" x14ac:dyDescent="0.2">
      <c r="A163" s="244">
        <v>61</v>
      </c>
      <c r="B163" s="245" t="s">
        <v>1190</v>
      </c>
      <c r="C163" s="257" t="s">
        <v>1191</v>
      </c>
      <c r="D163" s="246" t="s">
        <v>1034</v>
      </c>
      <c r="E163" s="247">
        <v>6</v>
      </c>
      <c r="F163" s="248"/>
      <c r="G163" s="249">
        <f>ROUND(E163*F163,2)</f>
        <v>0</v>
      </c>
      <c r="H163" s="232"/>
      <c r="I163" s="231">
        <f>ROUND(E163*H163,2)</f>
        <v>0</v>
      </c>
      <c r="J163" s="232"/>
      <c r="K163" s="231">
        <f>ROUND(E163*J163,2)</f>
        <v>0</v>
      </c>
      <c r="L163" s="231">
        <v>21</v>
      </c>
      <c r="M163" s="231">
        <f>G163*(1+L163/100)</f>
        <v>0</v>
      </c>
      <c r="N163" s="230">
        <v>20</v>
      </c>
      <c r="O163" s="230">
        <f>ROUND(E163*N163,2)</f>
        <v>120</v>
      </c>
      <c r="P163" s="230">
        <v>0</v>
      </c>
      <c r="Q163" s="230">
        <f>ROUND(E163*P163,2)</f>
        <v>0</v>
      </c>
      <c r="R163" s="231"/>
      <c r="S163" s="231" t="s">
        <v>324</v>
      </c>
      <c r="T163" s="231" t="s">
        <v>325</v>
      </c>
      <c r="U163" s="231">
        <v>0</v>
      </c>
      <c r="V163" s="231">
        <f>ROUND(E163*U163,2)</f>
        <v>0</v>
      </c>
      <c r="W163" s="231"/>
      <c r="X163" s="231" t="s">
        <v>261</v>
      </c>
      <c r="Y163" s="231" t="s">
        <v>262</v>
      </c>
      <c r="Z163" s="210"/>
      <c r="AA163" s="210"/>
      <c r="AB163" s="210"/>
      <c r="AC163" s="210"/>
      <c r="AD163" s="210"/>
      <c r="AE163" s="210"/>
      <c r="AF163" s="210"/>
      <c r="AG163" s="210" t="s">
        <v>1035</v>
      </c>
      <c r="AH163" s="210"/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ht="22.5" outlineLevel="2" x14ac:dyDescent="0.2">
      <c r="A164" s="227"/>
      <c r="B164" s="228"/>
      <c r="C164" s="258" t="s">
        <v>1192</v>
      </c>
      <c r="D164" s="233"/>
      <c r="E164" s="234"/>
      <c r="F164" s="231"/>
      <c r="G164" s="231"/>
      <c r="H164" s="231"/>
      <c r="I164" s="231"/>
      <c r="J164" s="231"/>
      <c r="K164" s="231"/>
      <c r="L164" s="231"/>
      <c r="M164" s="231"/>
      <c r="N164" s="230"/>
      <c r="O164" s="230"/>
      <c r="P164" s="230"/>
      <c r="Q164" s="230"/>
      <c r="R164" s="231"/>
      <c r="S164" s="231"/>
      <c r="T164" s="231"/>
      <c r="U164" s="231"/>
      <c r="V164" s="231"/>
      <c r="W164" s="231"/>
      <c r="X164" s="231"/>
      <c r="Y164" s="231"/>
      <c r="Z164" s="210"/>
      <c r="AA164" s="210"/>
      <c r="AB164" s="210"/>
      <c r="AC164" s="210"/>
      <c r="AD164" s="210"/>
      <c r="AE164" s="210"/>
      <c r="AF164" s="210"/>
      <c r="AG164" s="210" t="s">
        <v>265</v>
      </c>
      <c r="AH164" s="210">
        <v>0</v>
      </c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3" x14ac:dyDescent="0.2">
      <c r="A165" s="227"/>
      <c r="B165" s="228"/>
      <c r="C165" s="258" t="s">
        <v>1136</v>
      </c>
      <c r="D165" s="233"/>
      <c r="E165" s="234">
        <v>6</v>
      </c>
      <c r="F165" s="231"/>
      <c r="G165" s="231"/>
      <c r="H165" s="231"/>
      <c r="I165" s="231"/>
      <c r="J165" s="231"/>
      <c r="K165" s="231"/>
      <c r="L165" s="231"/>
      <c r="M165" s="231"/>
      <c r="N165" s="230"/>
      <c r="O165" s="230"/>
      <c r="P165" s="230"/>
      <c r="Q165" s="230"/>
      <c r="R165" s="231"/>
      <c r="S165" s="231"/>
      <c r="T165" s="231"/>
      <c r="U165" s="231"/>
      <c r="V165" s="231"/>
      <c r="W165" s="231"/>
      <c r="X165" s="231"/>
      <c r="Y165" s="231"/>
      <c r="Z165" s="210"/>
      <c r="AA165" s="210"/>
      <c r="AB165" s="210"/>
      <c r="AC165" s="210"/>
      <c r="AD165" s="210"/>
      <c r="AE165" s="210"/>
      <c r="AF165" s="210"/>
      <c r="AG165" s="210" t="s">
        <v>265</v>
      </c>
      <c r="AH165" s="210">
        <v>0</v>
      </c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ht="22.5" outlineLevel="1" x14ac:dyDescent="0.2">
      <c r="A166" s="250">
        <v>62</v>
      </c>
      <c r="B166" s="251" t="s">
        <v>1193</v>
      </c>
      <c r="C166" s="259" t="s">
        <v>1194</v>
      </c>
      <c r="D166" s="252" t="s">
        <v>788</v>
      </c>
      <c r="E166" s="253">
        <v>16</v>
      </c>
      <c r="F166" s="254"/>
      <c r="G166" s="255">
        <f>ROUND(E166*F166,2)</f>
        <v>0</v>
      </c>
      <c r="H166" s="232"/>
      <c r="I166" s="231">
        <f>ROUND(E166*H166,2)</f>
        <v>0</v>
      </c>
      <c r="J166" s="232"/>
      <c r="K166" s="231">
        <f>ROUND(E166*J166,2)</f>
        <v>0</v>
      </c>
      <c r="L166" s="231">
        <v>21</v>
      </c>
      <c r="M166" s="231">
        <f>G166*(1+L166/100)</f>
        <v>0</v>
      </c>
      <c r="N166" s="230">
        <v>4</v>
      </c>
      <c r="O166" s="230">
        <f>ROUND(E166*N166,2)</f>
        <v>64</v>
      </c>
      <c r="P166" s="230">
        <v>0</v>
      </c>
      <c r="Q166" s="230">
        <f>ROUND(E166*P166,2)</f>
        <v>0</v>
      </c>
      <c r="R166" s="231"/>
      <c r="S166" s="231" t="s">
        <v>324</v>
      </c>
      <c r="T166" s="231" t="s">
        <v>325</v>
      </c>
      <c r="U166" s="231">
        <v>0</v>
      </c>
      <c r="V166" s="231">
        <f>ROUND(E166*U166,2)</f>
        <v>0</v>
      </c>
      <c r="W166" s="231"/>
      <c r="X166" s="231" t="s">
        <v>261</v>
      </c>
      <c r="Y166" s="231" t="s">
        <v>262</v>
      </c>
      <c r="Z166" s="210"/>
      <c r="AA166" s="210"/>
      <c r="AB166" s="210"/>
      <c r="AC166" s="210"/>
      <c r="AD166" s="210"/>
      <c r="AE166" s="210"/>
      <c r="AF166" s="210"/>
      <c r="AG166" s="210" t="s">
        <v>1035</v>
      </c>
      <c r="AH166" s="210"/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ht="22.5" outlineLevel="1" x14ac:dyDescent="0.2">
      <c r="A167" s="250">
        <v>63</v>
      </c>
      <c r="B167" s="251" t="s">
        <v>1193</v>
      </c>
      <c r="C167" s="259" t="s">
        <v>1195</v>
      </c>
      <c r="D167" s="252" t="s">
        <v>788</v>
      </c>
      <c r="E167" s="253">
        <v>15</v>
      </c>
      <c r="F167" s="254"/>
      <c r="G167" s="255">
        <f>ROUND(E167*F167,2)</f>
        <v>0</v>
      </c>
      <c r="H167" s="232"/>
      <c r="I167" s="231">
        <f>ROUND(E167*H167,2)</f>
        <v>0</v>
      </c>
      <c r="J167" s="232"/>
      <c r="K167" s="231">
        <f>ROUND(E167*J167,2)</f>
        <v>0</v>
      </c>
      <c r="L167" s="231">
        <v>21</v>
      </c>
      <c r="M167" s="231">
        <f>G167*(1+L167/100)</f>
        <v>0</v>
      </c>
      <c r="N167" s="230">
        <v>3</v>
      </c>
      <c r="O167" s="230">
        <f>ROUND(E167*N167,2)</f>
        <v>45</v>
      </c>
      <c r="P167" s="230">
        <v>0</v>
      </c>
      <c r="Q167" s="230">
        <f>ROUND(E167*P167,2)</f>
        <v>0</v>
      </c>
      <c r="R167" s="231"/>
      <c r="S167" s="231" t="s">
        <v>324</v>
      </c>
      <c r="T167" s="231" t="s">
        <v>325</v>
      </c>
      <c r="U167" s="231">
        <v>0</v>
      </c>
      <c r="V167" s="231">
        <f>ROUND(E167*U167,2)</f>
        <v>0</v>
      </c>
      <c r="W167" s="231"/>
      <c r="X167" s="231" t="s">
        <v>1051</v>
      </c>
      <c r="Y167" s="231" t="s">
        <v>262</v>
      </c>
      <c r="Z167" s="210"/>
      <c r="AA167" s="210"/>
      <c r="AB167" s="210"/>
      <c r="AC167" s="210"/>
      <c r="AD167" s="210"/>
      <c r="AE167" s="210"/>
      <c r="AF167" s="210"/>
      <c r="AG167" s="210" t="s">
        <v>1052</v>
      </c>
      <c r="AH167" s="210"/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ht="22.5" outlineLevel="1" x14ac:dyDescent="0.2">
      <c r="A168" s="250">
        <v>64</v>
      </c>
      <c r="B168" s="251" t="s">
        <v>1193</v>
      </c>
      <c r="C168" s="259" t="s">
        <v>1196</v>
      </c>
      <c r="D168" s="252" t="s">
        <v>788</v>
      </c>
      <c r="E168" s="253">
        <v>5</v>
      </c>
      <c r="F168" s="254"/>
      <c r="G168" s="255">
        <f>ROUND(E168*F168,2)</f>
        <v>0</v>
      </c>
      <c r="H168" s="232"/>
      <c r="I168" s="231">
        <f>ROUND(E168*H168,2)</f>
        <v>0</v>
      </c>
      <c r="J168" s="232"/>
      <c r="K168" s="231">
        <f>ROUND(E168*J168,2)</f>
        <v>0</v>
      </c>
      <c r="L168" s="231">
        <v>21</v>
      </c>
      <c r="M168" s="231">
        <f>G168*(1+L168/100)</f>
        <v>0</v>
      </c>
      <c r="N168" s="230">
        <v>2</v>
      </c>
      <c r="O168" s="230">
        <f>ROUND(E168*N168,2)</f>
        <v>10</v>
      </c>
      <c r="P168" s="230">
        <v>0</v>
      </c>
      <c r="Q168" s="230">
        <f>ROUND(E168*P168,2)</f>
        <v>0</v>
      </c>
      <c r="R168" s="231"/>
      <c r="S168" s="231" t="s">
        <v>324</v>
      </c>
      <c r="T168" s="231" t="s">
        <v>325</v>
      </c>
      <c r="U168" s="231">
        <v>0</v>
      </c>
      <c r="V168" s="231">
        <f>ROUND(E168*U168,2)</f>
        <v>0</v>
      </c>
      <c r="W168" s="231"/>
      <c r="X168" s="231" t="s">
        <v>1051</v>
      </c>
      <c r="Y168" s="231" t="s">
        <v>262</v>
      </c>
      <c r="Z168" s="210"/>
      <c r="AA168" s="210"/>
      <c r="AB168" s="210"/>
      <c r="AC168" s="210"/>
      <c r="AD168" s="210"/>
      <c r="AE168" s="210"/>
      <c r="AF168" s="210"/>
      <c r="AG168" s="210" t="s">
        <v>1052</v>
      </c>
      <c r="AH168" s="210"/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ht="22.5" outlineLevel="1" x14ac:dyDescent="0.2">
      <c r="A169" s="250">
        <v>65</v>
      </c>
      <c r="B169" s="251" t="s">
        <v>1193</v>
      </c>
      <c r="C169" s="259" t="s">
        <v>1197</v>
      </c>
      <c r="D169" s="252" t="s">
        <v>788</v>
      </c>
      <c r="E169" s="253">
        <v>10</v>
      </c>
      <c r="F169" s="254"/>
      <c r="G169" s="255">
        <f>ROUND(E169*F169,2)</f>
        <v>0</v>
      </c>
      <c r="H169" s="232"/>
      <c r="I169" s="231">
        <f>ROUND(E169*H169,2)</f>
        <v>0</v>
      </c>
      <c r="J169" s="232"/>
      <c r="K169" s="231">
        <f>ROUND(E169*J169,2)</f>
        <v>0</v>
      </c>
      <c r="L169" s="231">
        <v>21</v>
      </c>
      <c r="M169" s="231">
        <f>G169*(1+L169/100)</f>
        <v>0</v>
      </c>
      <c r="N169" s="230">
        <v>2</v>
      </c>
      <c r="O169" s="230">
        <f>ROUND(E169*N169,2)</f>
        <v>20</v>
      </c>
      <c r="P169" s="230">
        <v>0</v>
      </c>
      <c r="Q169" s="230">
        <f>ROUND(E169*P169,2)</f>
        <v>0</v>
      </c>
      <c r="R169" s="231"/>
      <c r="S169" s="231" t="s">
        <v>324</v>
      </c>
      <c r="T169" s="231" t="s">
        <v>325</v>
      </c>
      <c r="U169" s="231">
        <v>0</v>
      </c>
      <c r="V169" s="231">
        <f>ROUND(E169*U169,2)</f>
        <v>0</v>
      </c>
      <c r="W169" s="231"/>
      <c r="X169" s="231" t="s">
        <v>1051</v>
      </c>
      <c r="Y169" s="231" t="s">
        <v>262</v>
      </c>
      <c r="Z169" s="210"/>
      <c r="AA169" s="210"/>
      <c r="AB169" s="210"/>
      <c r="AC169" s="210"/>
      <c r="AD169" s="210"/>
      <c r="AE169" s="210"/>
      <c r="AF169" s="210"/>
      <c r="AG169" s="210" t="s">
        <v>1052</v>
      </c>
      <c r="AH169" s="210"/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ht="22.5" outlineLevel="1" x14ac:dyDescent="0.2">
      <c r="A170" s="250">
        <v>66</v>
      </c>
      <c r="B170" s="251" t="s">
        <v>1193</v>
      </c>
      <c r="C170" s="259" t="s">
        <v>1198</v>
      </c>
      <c r="D170" s="252" t="s">
        <v>788</v>
      </c>
      <c r="E170" s="253">
        <v>34</v>
      </c>
      <c r="F170" s="254"/>
      <c r="G170" s="255">
        <f>ROUND(E170*F170,2)</f>
        <v>0</v>
      </c>
      <c r="H170" s="232"/>
      <c r="I170" s="231">
        <f>ROUND(E170*H170,2)</f>
        <v>0</v>
      </c>
      <c r="J170" s="232"/>
      <c r="K170" s="231">
        <f>ROUND(E170*J170,2)</f>
        <v>0</v>
      </c>
      <c r="L170" s="231">
        <v>21</v>
      </c>
      <c r="M170" s="231">
        <f>G170*(1+L170/100)</f>
        <v>0</v>
      </c>
      <c r="N170" s="230">
        <v>2</v>
      </c>
      <c r="O170" s="230">
        <f>ROUND(E170*N170,2)</f>
        <v>68</v>
      </c>
      <c r="P170" s="230">
        <v>0</v>
      </c>
      <c r="Q170" s="230">
        <f>ROUND(E170*P170,2)</f>
        <v>0</v>
      </c>
      <c r="R170" s="231"/>
      <c r="S170" s="231" t="s">
        <v>324</v>
      </c>
      <c r="T170" s="231" t="s">
        <v>325</v>
      </c>
      <c r="U170" s="231">
        <v>0</v>
      </c>
      <c r="V170" s="231">
        <f>ROUND(E170*U170,2)</f>
        <v>0</v>
      </c>
      <c r="W170" s="231"/>
      <c r="X170" s="231" t="s">
        <v>1051</v>
      </c>
      <c r="Y170" s="231" t="s">
        <v>262</v>
      </c>
      <c r="Z170" s="210"/>
      <c r="AA170" s="210"/>
      <c r="AB170" s="210"/>
      <c r="AC170" s="210"/>
      <c r="AD170" s="210"/>
      <c r="AE170" s="210"/>
      <c r="AF170" s="210"/>
      <c r="AG170" s="210" t="s">
        <v>1052</v>
      </c>
      <c r="AH170" s="210"/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ht="22.5" outlineLevel="1" x14ac:dyDescent="0.2">
      <c r="A171" s="244">
        <v>67</v>
      </c>
      <c r="B171" s="245" t="s">
        <v>1199</v>
      </c>
      <c r="C171" s="257" t="s">
        <v>1059</v>
      </c>
      <c r="D171" s="246" t="s">
        <v>793</v>
      </c>
      <c r="E171" s="247">
        <v>80</v>
      </c>
      <c r="F171" s="248"/>
      <c r="G171" s="249">
        <f>ROUND(E171*F171,2)</f>
        <v>0</v>
      </c>
      <c r="H171" s="232"/>
      <c r="I171" s="231">
        <f>ROUND(E171*H171,2)</f>
        <v>0</v>
      </c>
      <c r="J171" s="232"/>
      <c r="K171" s="231">
        <f>ROUND(E171*J171,2)</f>
        <v>0</v>
      </c>
      <c r="L171" s="231">
        <v>21</v>
      </c>
      <c r="M171" s="231">
        <f>G171*(1+L171/100)</f>
        <v>0</v>
      </c>
      <c r="N171" s="230">
        <v>1</v>
      </c>
      <c r="O171" s="230">
        <f>ROUND(E171*N171,2)</f>
        <v>80</v>
      </c>
      <c r="P171" s="230">
        <v>0</v>
      </c>
      <c r="Q171" s="230">
        <f>ROUND(E171*P171,2)</f>
        <v>0</v>
      </c>
      <c r="R171" s="231"/>
      <c r="S171" s="231" t="s">
        <v>324</v>
      </c>
      <c r="T171" s="231" t="s">
        <v>325</v>
      </c>
      <c r="U171" s="231">
        <v>0</v>
      </c>
      <c r="V171" s="231">
        <f>ROUND(E171*U171,2)</f>
        <v>0</v>
      </c>
      <c r="W171" s="231"/>
      <c r="X171" s="231" t="s">
        <v>261</v>
      </c>
      <c r="Y171" s="231" t="s">
        <v>262</v>
      </c>
      <c r="Z171" s="210"/>
      <c r="AA171" s="210"/>
      <c r="AB171" s="210"/>
      <c r="AC171" s="210"/>
      <c r="AD171" s="210"/>
      <c r="AE171" s="210"/>
      <c r="AF171" s="210"/>
      <c r="AG171" s="210" t="s">
        <v>1035</v>
      </c>
      <c r="AH171" s="210"/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2" x14ac:dyDescent="0.2">
      <c r="A172" s="227"/>
      <c r="B172" s="228"/>
      <c r="C172" s="258" t="s">
        <v>1200</v>
      </c>
      <c r="D172" s="233"/>
      <c r="E172" s="234"/>
      <c r="F172" s="231"/>
      <c r="G172" s="231"/>
      <c r="H172" s="231"/>
      <c r="I172" s="231"/>
      <c r="J172" s="231"/>
      <c r="K172" s="231"/>
      <c r="L172" s="231"/>
      <c r="M172" s="231"/>
      <c r="N172" s="230"/>
      <c r="O172" s="230"/>
      <c r="P172" s="230"/>
      <c r="Q172" s="230"/>
      <c r="R172" s="231"/>
      <c r="S172" s="231"/>
      <c r="T172" s="231"/>
      <c r="U172" s="231"/>
      <c r="V172" s="231"/>
      <c r="W172" s="231"/>
      <c r="X172" s="231"/>
      <c r="Y172" s="231"/>
      <c r="Z172" s="210"/>
      <c r="AA172" s="210"/>
      <c r="AB172" s="210"/>
      <c r="AC172" s="210"/>
      <c r="AD172" s="210"/>
      <c r="AE172" s="210"/>
      <c r="AF172" s="210"/>
      <c r="AG172" s="210" t="s">
        <v>265</v>
      </c>
      <c r="AH172" s="210">
        <v>0</v>
      </c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3" x14ac:dyDescent="0.2">
      <c r="A173" s="227"/>
      <c r="B173" s="228"/>
      <c r="C173" s="258" t="s">
        <v>1201</v>
      </c>
      <c r="D173" s="233"/>
      <c r="E173" s="234"/>
      <c r="F173" s="231"/>
      <c r="G173" s="231"/>
      <c r="H173" s="231"/>
      <c r="I173" s="231"/>
      <c r="J173" s="231"/>
      <c r="K173" s="231"/>
      <c r="L173" s="231"/>
      <c r="M173" s="231"/>
      <c r="N173" s="230"/>
      <c r="O173" s="230"/>
      <c r="P173" s="230"/>
      <c r="Q173" s="230"/>
      <c r="R173" s="231"/>
      <c r="S173" s="231"/>
      <c r="T173" s="231"/>
      <c r="U173" s="231"/>
      <c r="V173" s="231"/>
      <c r="W173" s="231"/>
      <c r="X173" s="231"/>
      <c r="Y173" s="231"/>
      <c r="Z173" s="210"/>
      <c r="AA173" s="210"/>
      <c r="AB173" s="210"/>
      <c r="AC173" s="210"/>
      <c r="AD173" s="210"/>
      <c r="AE173" s="210"/>
      <c r="AF173" s="210"/>
      <c r="AG173" s="210" t="s">
        <v>265</v>
      </c>
      <c r="AH173" s="210">
        <v>0</v>
      </c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3" x14ac:dyDescent="0.2">
      <c r="A174" s="227"/>
      <c r="B174" s="228"/>
      <c r="C174" s="258" t="s">
        <v>1202</v>
      </c>
      <c r="D174" s="233"/>
      <c r="E174" s="234">
        <v>80</v>
      </c>
      <c r="F174" s="231"/>
      <c r="G174" s="231"/>
      <c r="H174" s="231"/>
      <c r="I174" s="231"/>
      <c r="J174" s="231"/>
      <c r="K174" s="231"/>
      <c r="L174" s="231"/>
      <c r="M174" s="231"/>
      <c r="N174" s="230"/>
      <c r="O174" s="230"/>
      <c r="P174" s="230"/>
      <c r="Q174" s="230"/>
      <c r="R174" s="231"/>
      <c r="S174" s="231"/>
      <c r="T174" s="231"/>
      <c r="U174" s="231"/>
      <c r="V174" s="231"/>
      <c r="W174" s="231"/>
      <c r="X174" s="231"/>
      <c r="Y174" s="231"/>
      <c r="Z174" s="210"/>
      <c r="AA174" s="210"/>
      <c r="AB174" s="210"/>
      <c r="AC174" s="210"/>
      <c r="AD174" s="210"/>
      <c r="AE174" s="210"/>
      <c r="AF174" s="210"/>
      <c r="AG174" s="210" t="s">
        <v>265</v>
      </c>
      <c r="AH174" s="210">
        <v>0</v>
      </c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ht="22.5" outlineLevel="1" x14ac:dyDescent="0.2">
      <c r="A175" s="250">
        <v>68</v>
      </c>
      <c r="B175" s="251" t="s">
        <v>1203</v>
      </c>
      <c r="C175" s="259" t="s">
        <v>1204</v>
      </c>
      <c r="D175" s="252" t="s">
        <v>1034</v>
      </c>
      <c r="E175" s="253">
        <v>2</v>
      </c>
      <c r="F175" s="254"/>
      <c r="G175" s="255">
        <f>ROUND(E175*F175,2)</f>
        <v>0</v>
      </c>
      <c r="H175" s="232"/>
      <c r="I175" s="231">
        <f>ROUND(E175*H175,2)</f>
        <v>0</v>
      </c>
      <c r="J175" s="232"/>
      <c r="K175" s="231">
        <f>ROUND(E175*J175,2)</f>
        <v>0</v>
      </c>
      <c r="L175" s="231">
        <v>21</v>
      </c>
      <c r="M175" s="231">
        <f>G175*(1+L175/100)</f>
        <v>0</v>
      </c>
      <c r="N175" s="230">
        <v>20</v>
      </c>
      <c r="O175" s="230">
        <f>ROUND(E175*N175,2)</f>
        <v>40</v>
      </c>
      <c r="P175" s="230">
        <v>0</v>
      </c>
      <c r="Q175" s="230">
        <f>ROUND(E175*P175,2)</f>
        <v>0</v>
      </c>
      <c r="R175" s="231"/>
      <c r="S175" s="231" t="s">
        <v>324</v>
      </c>
      <c r="T175" s="231" t="s">
        <v>325</v>
      </c>
      <c r="U175" s="231">
        <v>0</v>
      </c>
      <c r="V175" s="231">
        <f>ROUND(E175*U175,2)</f>
        <v>0</v>
      </c>
      <c r="W175" s="231"/>
      <c r="X175" s="231" t="s">
        <v>261</v>
      </c>
      <c r="Y175" s="231" t="s">
        <v>262</v>
      </c>
      <c r="Z175" s="210"/>
      <c r="AA175" s="210"/>
      <c r="AB175" s="210"/>
      <c r="AC175" s="210"/>
      <c r="AD175" s="210"/>
      <c r="AE175" s="210"/>
      <c r="AF175" s="210"/>
      <c r="AG175" s="210" t="s">
        <v>1035</v>
      </c>
      <c r="AH175" s="210"/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ht="22.5" outlineLevel="1" x14ac:dyDescent="0.2">
      <c r="A176" s="244">
        <v>69</v>
      </c>
      <c r="B176" s="245" t="s">
        <v>1205</v>
      </c>
      <c r="C176" s="257" t="s">
        <v>1206</v>
      </c>
      <c r="D176" s="246" t="s">
        <v>1034</v>
      </c>
      <c r="E176" s="247">
        <v>1</v>
      </c>
      <c r="F176" s="248"/>
      <c r="G176" s="249">
        <f>ROUND(E176*F176,2)</f>
        <v>0</v>
      </c>
      <c r="H176" s="232"/>
      <c r="I176" s="231">
        <f>ROUND(E176*H176,2)</f>
        <v>0</v>
      </c>
      <c r="J176" s="232"/>
      <c r="K176" s="231">
        <f>ROUND(E176*J176,2)</f>
        <v>0</v>
      </c>
      <c r="L176" s="231">
        <v>21</v>
      </c>
      <c r="M176" s="231">
        <f>G176*(1+L176/100)</f>
        <v>0</v>
      </c>
      <c r="N176" s="230">
        <v>5</v>
      </c>
      <c r="O176" s="230">
        <f>ROUND(E176*N176,2)</f>
        <v>5</v>
      </c>
      <c r="P176" s="230">
        <v>0</v>
      </c>
      <c r="Q176" s="230">
        <f>ROUND(E176*P176,2)</f>
        <v>0</v>
      </c>
      <c r="R176" s="231"/>
      <c r="S176" s="231" t="s">
        <v>324</v>
      </c>
      <c r="T176" s="231" t="s">
        <v>325</v>
      </c>
      <c r="U176" s="231">
        <v>0</v>
      </c>
      <c r="V176" s="231">
        <f>ROUND(E176*U176,2)</f>
        <v>0</v>
      </c>
      <c r="W176" s="231"/>
      <c r="X176" s="231" t="s">
        <v>261</v>
      </c>
      <c r="Y176" s="231" t="s">
        <v>262</v>
      </c>
      <c r="Z176" s="210"/>
      <c r="AA176" s="210"/>
      <c r="AB176" s="210"/>
      <c r="AC176" s="210"/>
      <c r="AD176" s="210"/>
      <c r="AE176" s="210"/>
      <c r="AF176" s="210"/>
      <c r="AG176" s="210" t="s">
        <v>1035</v>
      </c>
      <c r="AH176" s="210"/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outlineLevel="2" x14ac:dyDescent="0.2">
      <c r="A177" s="227"/>
      <c r="B177" s="228"/>
      <c r="C177" s="258" t="s">
        <v>1207</v>
      </c>
      <c r="D177" s="233"/>
      <c r="E177" s="234"/>
      <c r="F177" s="231"/>
      <c r="G177" s="231"/>
      <c r="H177" s="231"/>
      <c r="I177" s="231"/>
      <c r="J177" s="231"/>
      <c r="K177" s="231"/>
      <c r="L177" s="231"/>
      <c r="M177" s="231"/>
      <c r="N177" s="230"/>
      <c r="O177" s="230"/>
      <c r="P177" s="230"/>
      <c r="Q177" s="230"/>
      <c r="R177" s="231"/>
      <c r="S177" s="231"/>
      <c r="T177" s="231"/>
      <c r="U177" s="231"/>
      <c r="V177" s="231"/>
      <c r="W177" s="231"/>
      <c r="X177" s="231"/>
      <c r="Y177" s="231"/>
      <c r="Z177" s="210"/>
      <c r="AA177" s="210"/>
      <c r="AB177" s="210"/>
      <c r="AC177" s="210"/>
      <c r="AD177" s="210"/>
      <c r="AE177" s="210"/>
      <c r="AF177" s="210"/>
      <c r="AG177" s="210" t="s">
        <v>265</v>
      </c>
      <c r="AH177" s="210">
        <v>0</v>
      </c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3" x14ac:dyDescent="0.2">
      <c r="A178" s="227"/>
      <c r="B178" s="228"/>
      <c r="C178" s="258" t="s">
        <v>138</v>
      </c>
      <c r="D178" s="233"/>
      <c r="E178" s="234">
        <v>1</v>
      </c>
      <c r="F178" s="231"/>
      <c r="G178" s="231"/>
      <c r="H178" s="231"/>
      <c r="I178" s="231"/>
      <c r="J178" s="231"/>
      <c r="K178" s="231"/>
      <c r="L178" s="231"/>
      <c r="M178" s="231"/>
      <c r="N178" s="230"/>
      <c r="O178" s="230"/>
      <c r="P178" s="230"/>
      <c r="Q178" s="230"/>
      <c r="R178" s="231"/>
      <c r="S178" s="231"/>
      <c r="T178" s="231"/>
      <c r="U178" s="231"/>
      <c r="V178" s="231"/>
      <c r="W178" s="231"/>
      <c r="X178" s="231"/>
      <c r="Y178" s="231"/>
      <c r="Z178" s="210"/>
      <c r="AA178" s="210"/>
      <c r="AB178" s="210"/>
      <c r="AC178" s="210"/>
      <c r="AD178" s="210"/>
      <c r="AE178" s="210"/>
      <c r="AF178" s="210"/>
      <c r="AG178" s="210" t="s">
        <v>265</v>
      </c>
      <c r="AH178" s="210">
        <v>0</v>
      </c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outlineLevel="1" x14ac:dyDescent="0.2">
      <c r="A179" s="250">
        <v>70</v>
      </c>
      <c r="B179" s="251" t="s">
        <v>1208</v>
      </c>
      <c r="C179" s="259" t="s">
        <v>1209</v>
      </c>
      <c r="D179" s="252" t="s">
        <v>793</v>
      </c>
      <c r="E179" s="253">
        <v>8</v>
      </c>
      <c r="F179" s="254"/>
      <c r="G179" s="255">
        <f>ROUND(E179*F179,2)</f>
        <v>0</v>
      </c>
      <c r="H179" s="232"/>
      <c r="I179" s="231">
        <f>ROUND(E179*H179,2)</f>
        <v>0</v>
      </c>
      <c r="J179" s="232"/>
      <c r="K179" s="231">
        <f>ROUND(E179*J179,2)</f>
        <v>0</v>
      </c>
      <c r="L179" s="231">
        <v>21</v>
      </c>
      <c r="M179" s="231">
        <f>G179*(1+L179/100)</f>
        <v>0</v>
      </c>
      <c r="N179" s="230">
        <v>1</v>
      </c>
      <c r="O179" s="230">
        <f>ROUND(E179*N179,2)</f>
        <v>8</v>
      </c>
      <c r="P179" s="230">
        <v>0</v>
      </c>
      <c r="Q179" s="230">
        <f>ROUND(E179*P179,2)</f>
        <v>0</v>
      </c>
      <c r="R179" s="231"/>
      <c r="S179" s="231" t="s">
        <v>324</v>
      </c>
      <c r="T179" s="231" t="s">
        <v>325</v>
      </c>
      <c r="U179" s="231">
        <v>0</v>
      </c>
      <c r="V179" s="231">
        <f>ROUND(E179*U179,2)</f>
        <v>0</v>
      </c>
      <c r="W179" s="231"/>
      <c r="X179" s="231" t="s">
        <v>261</v>
      </c>
      <c r="Y179" s="231" t="s">
        <v>262</v>
      </c>
      <c r="Z179" s="210"/>
      <c r="AA179" s="210"/>
      <c r="AB179" s="210"/>
      <c r="AC179" s="210"/>
      <c r="AD179" s="210"/>
      <c r="AE179" s="210"/>
      <c r="AF179" s="210"/>
      <c r="AG179" s="210" t="s">
        <v>1035</v>
      </c>
      <c r="AH179" s="210"/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ht="22.5" outlineLevel="1" x14ac:dyDescent="0.2">
      <c r="A180" s="250">
        <v>71</v>
      </c>
      <c r="B180" s="251" t="s">
        <v>1210</v>
      </c>
      <c r="C180" s="259" t="s">
        <v>1211</v>
      </c>
      <c r="D180" s="252" t="s">
        <v>1212</v>
      </c>
      <c r="E180" s="253">
        <v>15</v>
      </c>
      <c r="F180" s="254"/>
      <c r="G180" s="255">
        <f>ROUND(E180*F180,2)</f>
        <v>0</v>
      </c>
      <c r="H180" s="232"/>
      <c r="I180" s="231">
        <f>ROUND(E180*H180,2)</f>
        <v>0</v>
      </c>
      <c r="J180" s="232"/>
      <c r="K180" s="231">
        <f>ROUND(E180*J180,2)</f>
        <v>0</v>
      </c>
      <c r="L180" s="231">
        <v>21</v>
      </c>
      <c r="M180" s="231">
        <f>G180*(1+L180/100)</f>
        <v>0</v>
      </c>
      <c r="N180" s="230">
        <v>0</v>
      </c>
      <c r="O180" s="230">
        <f>ROUND(E180*N180,2)</f>
        <v>0</v>
      </c>
      <c r="P180" s="230">
        <v>0</v>
      </c>
      <c r="Q180" s="230">
        <f>ROUND(E180*P180,2)</f>
        <v>0</v>
      </c>
      <c r="R180" s="231"/>
      <c r="S180" s="231" t="s">
        <v>324</v>
      </c>
      <c r="T180" s="231" t="s">
        <v>325</v>
      </c>
      <c r="U180" s="231">
        <v>0</v>
      </c>
      <c r="V180" s="231">
        <f>ROUND(E180*U180,2)</f>
        <v>0</v>
      </c>
      <c r="W180" s="231"/>
      <c r="X180" s="231" t="s">
        <v>261</v>
      </c>
      <c r="Y180" s="231" t="s">
        <v>262</v>
      </c>
      <c r="Z180" s="210"/>
      <c r="AA180" s="210"/>
      <c r="AB180" s="210"/>
      <c r="AC180" s="210"/>
      <c r="AD180" s="210"/>
      <c r="AE180" s="210"/>
      <c r="AF180" s="210"/>
      <c r="AG180" s="210" t="s">
        <v>263</v>
      </c>
      <c r="AH180" s="210"/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x14ac:dyDescent="0.2">
      <c r="A181" s="237" t="s">
        <v>254</v>
      </c>
      <c r="B181" s="238" t="s">
        <v>115</v>
      </c>
      <c r="C181" s="256" t="s">
        <v>174</v>
      </c>
      <c r="D181" s="239"/>
      <c r="E181" s="240"/>
      <c r="F181" s="241"/>
      <c r="G181" s="242">
        <f>SUMIF(AG182:AG182,"&lt;&gt;NOR",G182:G182)</f>
        <v>0</v>
      </c>
      <c r="H181" s="236"/>
      <c r="I181" s="236">
        <f>SUM(I182:I182)</f>
        <v>0</v>
      </c>
      <c r="J181" s="236"/>
      <c r="K181" s="236">
        <f>SUM(K182:K182)</f>
        <v>0</v>
      </c>
      <c r="L181" s="236"/>
      <c r="M181" s="236">
        <f>SUM(M182:M182)</f>
        <v>0</v>
      </c>
      <c r="N181" s="235"/>
      <c r="O181" s="235">
        <f>SUM(O182:O182)</f>
        <v>0</v>
      </c>
      <c r="P181" s="235"/>
      <c r="Q181" s="235">
        <f>SUM(Q182:Q182)</f>
        <v>0</v>
      </c>
      <c r="R181" s="236"/>
      <c r="S181" s="236"/>
      <c r="T181" s="236"/>
      <c r="U181" s="236"/>
      <c r="V181" s="236">
        <f>SUM(V182:V182)</f>
        <v>0</v>
      </c>
      <c r="W181" s="236"/>
      <c r="X181" s="236"/>
      <c r="Y181" s="236"/>
      <c r="AG181" t="s">
        <v>255</v>
      </c>
    </row>
    <row r="182" spans="1:60" ht="22.5" outlineLevel="1" x14ac:dyDescent="0.2">
      <c r="A182" s="250">
        <v>72</v>
      </c>
      <c r="B182" s="251" t="s">
        <v>1213</v>
      </c>
      <c r="C182" s="259" t="s">
        <v>1214</v>
      </c>
      <c r="D182" s="252"/>
      <c r="E182" s="253">
        <v>0</v>
      </c>
      <c r="F182" s="254"/>
      <c r="G182" s="255">
        <f>ROUND(E182*F182,2)</f>
        <v>0</v>
      </c>
      <c r="H182" s="232"/>
      <c r="I182" s="231">
        <f>ROUND(E182*H182,2)</f>
        <v>0</v>
      </c>
      <c r="J182" s="232"/>
      <c r="K182" s="231">
        <f>ROUND(E182*J182,2)</f>
        <v>0</v>
      </c>
      <c r="L182" s="231">
        <v>21</v>
      </c>
      <c r="M182" s="231">
        <f>G182*(1+L182/100)</f>
        <v>0</v>
      </c>
      <c r="N182" s="230">
        <v>0</v>
      </c>
      <c r="O182" s="230">
        <f>ROUND(E182*N182,2)</f>
        <v>0</v>
      </c>
      <c r="P182" s="230">
        <v>0</v>
      </c>
      <c r="Q182" s="230">
        <f>ROUND(E182*P182,2)</f>
        <v>0</v>
      </c>
      <c r="R182" s="231"/>
      <c r="S182" s="231" t="s">
        <v>324</v>
      </c>
      <c r="T182" s="231" t="s">
        <v>325</v>
      </c>
      <c r="U182" s="231">
        <v>0</v>
      </c>
      <c r="V182" s="231">
        <f>ROUND(E182*U182,2)</f>
        <v>0</v>
      </c>
      <c r="W182" s="231"/>
      <c r="X182" s="231" t="s">
        <v>261</v>
      </c>
      <c r="Y182" s="231" t="s">
        <v>262</v>
      </c>
      <c r="Z182" s="210"/>
      <c r="AA182" s="210"/>
      <c r="AB182" s="210"/>
      <c r="AC182" s="210"/>
      <c r="AD182" s="210"/>
      <c r="AE182" s="210"/>
      <c r="AF182" s="210"/>
      <c r="AG182" s="210" t="s">
        <v>1035</v>
      </c>
      <c r="AH182" s="210"/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x14ac:dyDescent="0.2">
      <c r="A183" s="237" t="s">
        <v>254</v>
      </c>
      <c r="B183" s="238" t="s">
        <v>227</v>
      </c>
      <c r="C183" s="256" t="s">
        <v>30</v>
      </c>
      <c r="D183" s="239"/>
      <c r="E183" s="240"/>
      <c r="F183" s="241"/>
      <c r="G183" s="242">
        <f>SUMIF(AG184:AG196,"&lt;&gt;NOR",G184:G196)</f>
        <v>0</v>
      </c>
      <c r="H183" s="236"/>
      <c r="I183" s="236">
        <f>SUM(I184:I196)</f>
        <v>0</v>
      </c>
      <c r="J183" s="236"/>
      <c r="K183" s="236">
        <f>SUM(K184:K196)</f>
        <v>0</v>
      </c>
      <c r="L183" s="236"/>
      <c r="M183" s="236">
        <f>SUM(M184:M196)</f>
        <v>0</v>
      </c>
      <c r="N183" s="235"/>
      <c r="O183" s="235">
        <f>SUM(O184:O196)</f>
        <v>0</v>
      </c>
      <c r="P183" s="235"/>
      <c r="Q183" s="235">
        <f>SUM(Q184:Q196)</f>
        <v>0</v>
      </c>
      <c r="R183" s="236"/>
      <c r="S183" s="236"/>
      <c r="T183" s="236"/>
      <c r="U183" s="236"/>
      <c r="V183" s="236">
        <f>SUM(V184:V196)</f>
        <v>0</v>
      </c>
      <c r="W183" s="236"/>
      <c r="X183" s="236"/>
      <c r="Y183" s="236"/>
      <c r="AG183" t="s">
        <v>255</v>
      </c>
    </row>
    <row r="184" spans="1:60" outlineLevel="1" x14ac:dyDescent="0.2">
      <c r="A184" s="250">
        <v>73</v>
      </c>
      <c r="B184" s="251" t="s">
        <v>1215</v>
      </c>
      <c r="C184" s="259" t="s">
        <v>1216</v>
      </c>
      <c r="D184" s="252" t="s">
        <v>1217</v>
      </c>
      <c r="E184" s="253">
        <v>1</v>
      </c>
      <c r="F184" s="254"/>
      <c r="G184" s="255">
        <f>ROUND(E184*F184,2)</f>
        <v>0</v>
      </c>
      <c r="H184" s="232"/>
      <c r="I184" s="231">
        <f>ROUND(E184*H184,2)</f>
        <v>0</v>
      </c>
      <c r="J184" s="232"/>
      <c r="K184" s="231">
        <f>ROUND(E184*J184,2)</f>
        <v>0</v>
      </c>
      <c r="L184" s="231">
        <v>21</v>
      </c>
      <c r="M184" s="231">
        <f>G184*(1+L184/100)</f>
        <v>0</v>
      </c>
      <c r="N184" s="230">
        <v>0</v>
      </c>
      <c r="O184" s="230">
        <f>ROUND(E184*N184,2)</f>
        <v>0</v>
      </c>
      <c r="P184" s="230">
        <v>0</v>
      </c>
      <c r="Q184" s="230">
        <f>ROUND(E184*P184,2)</f>
        <v>0</v>
      </c>
      <c r="R184" s="231"/>
      <c r="S184" s="231" t="s">
        <v>324</v>
      </c>
      <c r="T184" s="231" t="s">
        <v>325</v>
      </c>
      <c r="U184" s="231">
        <v>0</v>
      </c>
      <c r="V184" s="231">
        <f>ROUND(E184*U184,2)</f>
        <v>0</v>
      </c>
      <c r="W184" s="231"/>
      <c r="X184" s="231" t="s">
        <v>547</v>
      </c>
      <c r="Y184" s="231" t="s">
        <v>262</v>
      </c>
      <c r="Z184" s="210"/>
      <c r="AA184" s="210"/>
      <c r="AB184" s="210"/>
      <c r="AC184" s="210"/>
      <c r="AD184" s="210"/>
      <c r="AE184" s="210"/>
      <c r="AF184" s="210"/>
      <c r="AG184" s="210" t="s">
        <v>1218</v>
      </c>
      <c r="AH184" s="210"/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1" x14ac:dyDescent="0.2">
      <c r="A185" s="250">
        <v>74</v>
      </c>
      <c r="B185" s="251" t="s">
        <v>1219</v>
      </c>
      <c r="C185" s="259" t="s">
        <v>1220</v>
      </c>
      <c r="D185" s="252" t="s">
        <v>1034</v>
      </c>
      <c r="E185" s="253">
        <v>1</v>
      </c>
      <c r="F185" s="254"/>
      <c r="G185" s="255">
        <f>ROUND(E185*F185,2)</f>
        <v>0</v>
      </c>
      <c r="H185" s="232"/>
      <c r="I185" s="231">
        <f>ROUND(E185*H185,2)</f>
        <v>0</v>
      </c>
      <c r="J185" s="232"/>
      <c r="K185" s="231">
        <f>ROUND(E185*J185,2)</f>
        <v>0</v>
      </c>
      <c r="L185" s="231">
        <v>21</v>
      </c>
      <c r="M185" s="231">
        <f>G185*(1+L185/100)</f>
        <v>0</v>
      </c>
      <c r="N185" s="230">
        <v>0</v>
      </c>
      <c r="O185" s="230">
        <f>ROUND(E185*N185,2)</f>
        <v>0</v>
      </c>
      <c r="P185" s="230">
        <v>0</v>
      </c>
      <c r="Q185" s="230">
        <f>ROUND(E185*P185,2)</f>
        <v>0</v>
      </c>
      <c r="R185" s="231"/>
      <c r="S185" s="231" t="s">
        <v>324</v>
      </c>
      <c r="T185" s="231" t="s">
        <v>325</v>
      </c>
      <c r="U185" s="231">
        <v>0</v>
      </c>
      <c r="V185" s="231">
        <f>ROUND(E185*U185,2)</f>
        <v>0</v>
      </c>
      <c r="W185" s="231"/>
      <c r="X185" s="231" t="s">
        <v>547</v>
      </c>
      <c r="Y185" s="231" t="s">
        <v>262</v>
      </c>
      <c r="Z185" s="210"/>
      <c r="AA185" s="210"/>
      <c r="AB185" s="210"/>
      <c r="AC185" s="210"/>
      <c r="AD185" s="210"/>
      <c r="AE185" s="210"/>
      <c r="AF185" s="210"/>
      <c r="AG185" s="210" t="s">
        <v>1218</v>
      </c>
      <c r="AH185" s="210"/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outlineLevel="1" x14ac:dyDescent="0.2">
      <c r="A186" s="250">
        <v>75</v>
      </c>
      <c r="B186" s="251" t="s">
        <v>1221</v>
      </c>
      <c r="C186" s="259" t="s">
        <v>1222</v>
      </c>
      <c r="D186" s="252" t="s">
        <v>1034</v>
      </c>
      <c r="E186" s="253">
        <v>1</v>
      </c>
      <c r="F186" s="254"/>
      <c r="G186" s="255">
        <f>ROUND(E186*F186,2)</f>
        <v>0</v>
      </c>
      <c r="H186" s="232"/>
      <c r="I186" s="231">
        <f>ROUND(E186*H186,2)</f>
        <v>0</v>
      </c>
      <c r="J186" s="232"/>
      <c r="K186" s="231">
        <f>ROUND(E186*J186,2)</f>
        <v>0</v>
      </c>
      <c r="L186" s="231">
        <v>21</v>
      </c>
      <c r="M186" s="231">
        <f>G186*(1+L186/100)</f>
        <v>0</v>
      </c>
      <c r="N186" s="230">
        <v>0</v>
      </c>
      <c r="O186" s="230">
        <f>ROUND(E186*N186,2)</f>
        <v>0</v>
      </c>
      <c r="P186" s="230">
        <v>0</v>
      </c>
      <c r="Q186" s="230">
        <f>ROUND(E186*P186,2)</f>
        <v>0</v>
      </c>
      <c r="R186" s="231"/>
      <c r="S186" s="231" t="s">
        <v>324</v>
      </c>
      <c r="T186" s="231" t="s">
        <v>325</v>
      </c>
      <c r="U186" s="231">
        <v>0</v>
      </c>
      <c r="V186" s="231">
        <f>ROUND(E186*U186,2)</f>
        <v>0</v>
      </c>
      <c r="W186" s="231"/>
      <c r="X186" s="231" t="s">
        <v>547</v>
      </c>
      <c r="Y186" s="231" t="s">
        <v>262</v>
      </c>
      <c r="Z186" s="210"/>
      <c r="AA186" s="210"/>
      <c r="AB186" s="210"/>
      <c r="AC186" s="210"/>
      <c r="AD186" s="210"/>
      <c r="AE186" s="210"/>
      <c r="AF186" s="210"/>
      <c r="AG186" s="210" t="s">
        <v>1218</v>
      </c>
      <c r="AH186" s="210"/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outlineLevel="1" x14ac:dyDescent="0.2">
      <c r="A187" s="250">
        <v>76</v>
      </c>
      <c r="B187" s="251" t="s">
        <v>1223</v>
      </c>
      <c r="C187" s="259" t="s">
        <v>1224</v>
      </c>
      <c r="D187" s="252" t="s">
        <v>1034</v>
      </c>
      <c r="E187" s="253">
        <v>1</v>
      </c>
      <c r="F187" s="254"/>
      <c r="G187" s="255">
        <f>ROUND(E187*F187,2)</f>
        <v>0</v>
      </c>
      <c r="H187" s="232"/>
      <c r="I187" s="231">
        <f>ROUND(E187*H187,2)</f>
        <v>0</v>
      </c>
      <c r="J187" s="232"/>
      <c r="K187" s="231">
        <f>ROUND(E187*J187,2)</f>
        <v>0</v>
      </c>
      <c r="L187" s="231">
        <v>21</v>
      </c>
      <c r="M187" s="231">
        <f>G187*(1+L187/100)</f>
        <v>0</v>
      </c>
      <c r="N187" s="230">
        <v>0</v>
      </c>
      <c r="O187" s="230">
        <f>ROUND(E187*N187,2)</f>
        <v>0</v>
      </c>
      <c r="P187" s="230">
        <v>0</v>
      </c>
      <c r="Q187" s="230">
        <f>ROUND(E187*P187,2)</f>
        <v>0</v>
      </c>
      <c r="R187" s="231"/>
      <c r="S187" s="231" t="s">
        <v>324</v>
      </c>
      <c r="T187" s="231" t="s">
        <v>325</v>
      </c>
      <c r="U187" s="231">
        <v>0</v>
      </c>
      <c r="V187" s="231">
        <f>ROUND(E187*U187,2)</f>
        <v>0</v>
      </c>
      <c r="W187" s="231"/>
      <c r="X187" s="231" t="s">
        <v>261</v>
      </c>
      <c r="Y187" s="231" t="s">
        <v>262</v>
      </c>
      <c r="Z187" s="210"/>
      <c r="AA187" s="210"/>
      <c r="AB187" s="210"/>
      <c r="AC187" s="210"/>
      <c r="AD187" s="210"/>
      <c r="AE187" s="210"/>
      <c r="AF187" s="210"/>
      <c r="AG187" s="210" t="s">
        <v>1225</v>
      </c>
      <c r="AH187" s="210"/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ht="33.75" outlineLevel="1" x14ac:dyDescent="0.2">
      <c r="A188" s="250">
        <v>77</v>
      </c>
      <c r="B188" s="251" t="s">
        <v>1226</v>
      </c>
      <c r="C188" s="259" t="s">
        <v>1227</v>
      </c>
      <c r="D188" s="252" t="s">
        <v>1034</v>
      </c>
      <c r="E188" s="253">
        <v>1</v>
      </c>
      <c r="F188" s="254"/>
      <c r="G188" s="255">
        <f>ROUND(E188*F188,2)</f>
        <v>0</v>
      </c>
      <c r="H188" s="232"/>
      <c r="I188" s="231">
        <f>ROUND(E188*H188,2)</f>
        <v>0</v>
      </c>
      <c r="J188" s="232"/>
      <c r="K188" s="231">
        <f>ROUND(E188*J188,2)</f>
        <v>0</v>
      </c>
      <c r="L188" s="231">
        <v>21</v>
      </c>
      <c r="M188" s="231">
        <f>G188*(1+L188/100)</f>
        <v>0</v>
      </c>
      <c r="N188" s="230">
        <v>0</v>
      </c>
      <c r="O188" s="230">
        <f>ROUND(E188*N188,2)</f>
        <v>0</v>
      </c>
      <c r="P188" s="230">
        <v>0</v>
      </c>
      <c r="Q188" s="230">
        <f>ROUND(E188*P188,2)</f>
        <v>0</v>
      </c>
      <c r="R188" s="231"/>
      <c r="S188" s="231" t="s">
        <v>324</v>
      </c>
      <c r="T188" s="231" t="s">
        <v>325</v>
      </c>
      <c r="U188" s="231">
        <v>0</v>
      </c>
      <c r="V188" s="231">
        <f>ROUND(E188*U188,2)</f>
        <v>0</v>
      </c>
      <c r="W188" s="231"/>
      <c r="X188" s="231" t="s">
        <v>547</v>
      </c>
      <c r="Y188" s="231" t="s">
        <v>262</v>
      </c>
      <c r="Z188" s="210"/>
      <c r="AA188" s="210"/>
      <c r="AB188" s="210"/>
      <c r="AC188" s="210"/>
      <c r="AD188" s="210"/>
      <c r="AE188" s="210"/>
      <c r="AF188" s="210"/>
      <c r="AG188" s="210" t="s">
        <v>1218</v>
      </c>
      <c r="AH188" s="210"/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outlineLevel="1" x14ac:dyDescent="0.2">
      <c r="A189" s="250">
        <v>78</v>
      </c>
      <c r="B189" s="251" t="s">
        <v>1228</v>
      </c>
      <c r="C189" s="259" t="s">
        <v>1229</v>
      </c>
      <c r="D189" s="252" t="s">
        <v>1034</v>
      </c>
      <c r="E189" s="253">
        <v>1</v>
      </c>
      <c r="F189" s="254"/>
      <c r="G189" s="255">
        <f>ROUND(E189*F189,2)</f>
        <v>0</v>
      </c>
      <c r="H189" s="232"/>
      <c r="I189" s="231">
        <f>ROUND(E189*H189,2)</f>
        <v>0</v>
      </c>
      <c r="J189" s="232"/>
      <c r="K189" s="231">
        <f>ROUND(E189*J189,2)</f>
        <v>0</v>
      </c>
      <c r="L189" s="231">
        <v>21</v>
      </c>
      <c r="M189" s="231">
        <f>G189*(1+L189/100)</f>
        <v>0</v>
      </c>
      <c r="N189" s="230">
        <v>0</v>
      </c>
      <c r="O189" s="230">
        <f>ROUND(E189*N189,2)</f>
        <v>0</v>
      </c>
      <c r="P189" s="230">
        <v>0</v>
      </c>
      <c r="Q189" s="230">
        <f>ROUND(E189*P189,2)</f>
        <v>0</v>
      </c>
      <c r="R189" s="231"/>
      <c r="S189" s="231" t="s">
        <v>324</v>
      </c>
      <c r="T189" s="231" t="s">
        <v>325</v>
      </c>
      <c r="U189" s="231">
        <v>0</v>
      </c>
      <c r="V189" s="231">
        <f>ROUND(E189*U189,2)</f>
        <v>0</v>
      </c>
      <c r="W189" s="231"/>
      <c r="X189" s="231" t="s">
        <v>261</v>
      </c>
      <c r="Y189" s="231" t="s">
        <v>262</v>
      </c>
      <c r="Z189" s="210"/>
      <c r="AA189" s="210"/>
      <c r="AB189" s="210"/>
      <c r="AC189" s="210"/>
      <c r="AD189" s="210"/>
      <c r="AE189" s="210"/>
      <c r="AF189" s="210"/>
      <c r="AG189" s="210" t="s">
        <v>1225</v>
      </c>
      <c r="AH189" s="210"/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ht="22.5" outlineLevel="1" x14ac:dyDescent="0.2">
      <c r="A190" s="250">
        <v>79</v>
      </c>
      <c r="B190" s="251" t="s">
        <v>1230</v>
      </c>
      <c r="C190" s="259" t="s">
        <v>1231</v>
      </c>
      <c r="D190" s="252" t="s">
        <v>1034</v>
      </c>
      <c r="E190" s="253">
        <v>1</v>
      </c>
      <c r="F190" s="254"/>
      <c r="G190" s="255">
        <f>ROUND(E190*F190,2)</f>
        <v>0</v>
      </c>
      <c r="H190" s="232"/>
      <c r="I190" s="231">
        <f>ROUND(E190*H190,2)</f>
        <v>0</v>
      </c>
      <c r="J190" s="232"/>
      <c r="K190" s="231">
        <f>ROUND(E190*J190,2)</f>
        <v>0</v>
      </c>
      <c r="L190" s="231">
        <v>21</v>
      </c>
      <c r="M190" s="231">
        <f>G190*(1+L190/100)</f>
        <v>0</v>
      </c>
      <c r="N190" s="230">
        <v>0</v>
      </c>
      <c r="O190" s="230">
        <f>ROUND(E190*N190,2)</f>
        <v>0</v>
      </c>
      <c r="P190" s="230">
        <v>0</v>
      </c>
      <c r="Q190" s="230">
        <f>ROUND(E190*P190,2)</f>
        <v>0</v>
      </c>
      <c r="R190" s="231"/>
      <c r="S190" s="231" t="s">
        <v>324</v>
      </c>
      <c r="T190" s="231" t="s">
        <v>325</v>
      </c>
      <c r="U190" s="231">
        <v>0</v>
      </c>
      <c r="V190" s="231">
        <f>ROUND(E190*U190,2)</f>
        <v>0</v>
      </c>
      <c r="W190" s="231"/>
      <c r="X190" s="231" t="s">
        <v>261</v>
      </c>
      <c r="Y190" s="231" t="s">
        <v>262</v>
      </c>
      <c r="Z190" s="210"/>
      <c r="AA190" s="210"/>
      <c r="AB190" s="210"/>
      <c r="AC190" s="210"/>
      <c r="AD190" s="210"/>
      <c r="AE190" s="210"/>
      <c r="AF190" s="210"/>
      <c r="AG190" s="210" t="s">
        <v>1225</v>
      </c>
      <c r="AH190" s="210"/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outlineLevel="1" x14ac:dyDescent="0.2">
      <c r="A191" s="250">
        <v>80</v>
      </c>
      <c r="B191" s="251" t="s">
        <v>1232</v>
      </c>
      <c r="C191" s="259" t="s">
        <v>1233</v>
      </c>
      <c r="D191" s="252" t="s">
        <v>1034</v>
      </c>
      <c r="E191" s="253">
        <v>1</v>
      </c>
      <c r="F191" s="254"/>
      <c r="G191" s="255">
        <f>ROUND(E191*F191,2)</f>
        <v>0</v>
      </c>
      <c r="H191" s="232"/>
      <c r="I191" s="231">
        <f>ROUND(E191*H191,2)</f>
        <v>0</v>
      </c>
      <c r="J191" s="232"/>
      <c r="K191" s="231">
        <f>ROUND(E191*J191,2)</f>
        <v>0</v>
      </c>
      <c r="L191" s="231">
        <v>21</v>
      </c>
      <c r="M191" s="231">
        <f>G191*(1+L191/100)</f>
        <v>0</v>
      </c>
      <c r="N191" s="230">
        <v>0</v>
      </c>
      <c r="O191" s="230">
        <f>ROUND(E191*N191,2)</f>
        <v>0</v>
      </c>
      <c r="P191" s="230">
        <v>0</v>
      </c>
      <c r="Q191" s="230">
        <f>ROUND(E191*P191,2)</f>
        <v>0</v>
      </c>
      <c r="R191" s="231"/>
      <c r="S191" s="231" t="s">
        <v>324</v>
      </c>
      <c r="T191" s="231" t="s">
        <v>325</v>
      </c>
      <c r="U191" s="231">
        <v>0</v>
      </c>
      <c r="V191" s="231">
        <f>ROUND(E191*U191,2)</f>
        <v>0</v>
      </c>
      <c r="W191" s="231"/>
      <c r="X191" s="231" t="s">
        <v>261</v>
      </c>
      <c r="Y191" s="231" t="s">
        <v>262</v>
      </c>
      <c r="Z191" s="210"/>
      <c r="AA191" s="210"/>
      <c r="AB191" s="210"/>
      <c r="AC191" s="210"/>
      <c r="AD191" s="210"/>
      <c r="AE191" s="210"/>
      <c r="AF191" s="210"/>
      <c r="AG191" s="210" t="s">
        <v>1225</v>
      </c>
      <c r="AH191" s="210"/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outlineLevel="1" x14ac:dyDescent="0.2">
      <c r="A192" s="250">
        <v>81</v>
      </c>
      <c r="B192" s="251" t="s">
        <v>1234</v>
      </c>
      <c r="C192" s="259" t="s">
        <v>1235</v>
      </c>
      <c r="D192" s="252" t="s">
        <v>1034</v>
      </c>
      <c r="E192" s="253">
        <v>1</v>
      </c>
      <c r="F192" s="254"/>
      <c r="G192" s="255">
        <f>ROUND(E192*F192,2)</f>
        <v>0</v>
      </c>
      <c r="H192" s="232"/>
      <c r="I192" s="231">
        <f>ROUND(E192*H192,2)</f>
        <v>0</v>
      </c>
      <c r="J192" s="232"/>
      <c r="K192" s="231">
        <f>ROUND(E192*J192,2)</f>
        <v>0</v>
      </c>
      <c r="L192" s="231">
        <v>21</v>
      </c>
      <c r="M192" s="231">
        <f>G192*(1+L192/100)</f>
        <v>0</v>
      </c>
      <c r="N192" s="230">
        <v>0</v>
      </c>
      <c r="O192" s="230">
        <f>ROUND(E192*N192,2)</f>
        <v>0</v>
      </c>
      <c r="P192" s="230">
        <v>0</v>
      </c>
      <c r="Q192" s="230">
        <f>ROUND(E192*P192,2)</f>
        <v>0</v>
      </c>
      <c r="R192" s="231"/>
      <c r="S192" s="231" t="s">
        <v>324</v>
      </c>
      <c r="T192" s="231" t="s">
        <v>325</v>
      </c>
      <c r="U192" s="231">
        <v>0</v>
      </c>
      <c r="V192" s="231">
        <f>ROUND(E192*U192,2)</f>
        <v>0</v>
      </c>
      <c r="W192" s="231"/>
      <c r="X192" s="231" t="s">
        <v>261</v>
      </c>
      <c r="Y192" s="231" t="s">
        <v>262</v>
      </c>
      <c r="Z192" s="210"/>
      <c r="AA192" s="210"/>
      <c r="AB192" s="210"/>
      <c r="AC192" s="210"/>
      <c r="AD192" s="210"/>
      <c r="AE192" s="210"/>
      <c r="AF192" s="210"/>
      <c r="AG192" s="210" t="s">
        <v>1225</v>
      </c>
      <c r="AH192" s="210"/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outlineLevel="1" x14ac:dyDescent="0.2">
      <c r="A193" s="250">
        <v>82</v>
      </c>
      <c r="B193" s="251" t="s">
        <v>1236</v>
      </c>
      <c r="C193" s="259" t="s">
        <v>1237</v>
      </c>
      <c r="D193" s="252" t="s">
        <v>1034</v>
      </c>
      <c r="E193" s="253">
        <v>1</v>
      </c>
      <c r="F193" s="254"/>
      <c r="G193" s="255">
        <f>ROUND(E193*F193,2)</f>
        <v>0</v>
      </c>
      <c r="H193" s="232"/>
      <c r="I193" s="231">
        <f>ROUND(E193*H193,2)</f>
        <v>0</v>
      </c>
      <c r="J193" s="232"/>
      <c r="K193" s="231">
        <f>ROUND(E193*J193,2)</f>
        <v>0</v>
      </c>
      <c r="L193" s="231">
        <v>21</v>
      </c>
      <c r="M193" s="231">
        <f>G193*(1+L193/100)</f>
        <v>0</v>
      </c>
      <c r="N193" s="230">
        <v>0</v>
      </c>
      <c r="O193" s="230">
        <f>ROUND(E193*N193,2)</f>
        <v>0</v>
      </c>
      <c r="P193" s="230">
        <v>0</v>
      </c>
      <c r="Q193" s="230">
        <f>ROUND(E193*P193,2)</f>
        <v>0</v>
      </c>
      <c r="R193" s="231"/>
      <c r="S193" s="231" t="s">
        <v>324</v>
      </c>
      <c r="T193" s="231" t="s">
        <v>325</v>
      </c>
      <c r="U193" s="231">
        <v>0</v>
      </c>
      <c r="V193" s="231">
        <f>ROUND(E193*U193,2)</f>
        <v>0</v>
      </c>
      <c r="W193" s="231"/>
      <c r="X193" s="231" t="s">
        <v>547</v>
      </c>
      <c r="Y193" s="231" t="s">
        <v>262</v>
      </c>
      <c r="Z193" s="210"/>
      <c r="AA193" s="210"/>
      <c r="AB193" s="210"/>
      <c r="AC193" s="210"/>
      <c r="AD193" s="210"/>
      <c r="AE193" s="210"/>
      <c r="AF193" s="210"/>
      <c r="AG193" s="210" t="s">
        <v>1218</v>
      </c>
      <c r="AH193" s="210"/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ht="22.5" outlineLevel="1" x14ac:dyDescent="0.2">
      <c r="A194" s="250">
        <v>83</v>
      </c>
      <c r="B194" s="251" t="s">
        <v>1238</v>
      </c>
      <c r="C194" s="259" t="s">
        <v>1239</v>
      </c>
      <c r="D194" s="252" t="s">
        <v>1034</v>
      </c>
      <c r="E194" s="253">
        <v>1</v>
      </c>
      <c r="F194" s="254"/>
      <c r="G194" s="255">
        <f>ROUND(E194*F194,2)</f>
        <v>0</v>
      </c>
      <c r="H194" s="232"/>
      <c r="I194" s="231">
        <f>ROUND(E194*H194,2)</f>
        <v>0</v>
      </c>
      <c r="J194" s="232"/>
      <c r="K194" s="231">
        <f>ROUND(E194*J194,2)</f>
        <v>0</v>
      </c>
      <c r="L194" s="231">
        <v>21</v>
      </c>
      <c r="M194" s="231">
        <f>G194*(1+L194/100)</f>
        <v>0</v>
      </c>
      <c r="N194" s="230">
        <v>0</v>
      </c>
      <c r="O194" s="230">
        <f>ROUND(E194*N194,2)</f>
        <v>0</v>
      </c>
      <c r="P194" s="230">
        <v>0</v>
      </c>
      <c r="Q194" s="230">
        <f>ROUND(E194*P194,2)</f>
        <v>0</v>
      </c>
      <c r="R194" s="231"/>
      <c r="S194" s="231" t="s">
        <v>324</v>
      </c>
      <c r="T194" s="231" t="s">
        <v>325</v>
      </c>
      <c r="U194" s="231">
        <v>0</v>
      </c>
      <c r="V194" s="231">
        <f>ROUND(E194*U194,2)</f>
        <v>0</v>
      </c>
      <c r="W194" s="231"/>
      <c r="X194" s="231" t="s">
        <v>547</v>
      </c>
      <c r="Y194" s="231" t="s">
        <v>262</v>
      </c>
      <c r="Z194" s="210"/>
      <c r="AA194" s="210"/>
      <c r="AB194" s="210"/>
      <c r="AC194" s="210"/>
      <c r="AD194" s="210"/>
      <c r="AE194" s="210"/>
      <c r="AF194" s="210"/>
      <c r="AG194" s="210" t="s">
        <v>1218</v>
      </c>
      <c r="AH194" s="210"/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outlineLevel="1" x14ac:dyDescent="0.2">
      <c r="A195" s="250">
        <v>84</v>
      </c>
      <c r="B195" s="251" t="s">
        <v>1240</v>
      </c>
      <c r="C195" s="259" t="s">
        <v>1241</v>
      </c>
      <c r="D195" s="252" t="s">
        <v>1034</v>
      </c>
      <c r="E195" s="253">
        <v>1</v>
      </c>
      <c r="F195" s="254"/>
      <c r="G195" s="255">
        <f>ROUND(E195*F195,2)</f>
        <v>0</v>
      </c>
      <c r="H195" s="232"/>
      <c r="I195" s="231">
        <f>ROUND(E195*H195,2)</f>
        <v>0</v>
      </c>
      <c r="J195" s="232"/>
      <c r="K195" s="231">
        <f>ROUND(E195*J195,2)</f>
        <v>0</v>
      </c>
      <c r="L195" s="231">
        <v>21</v>
      </c>
      <c r="M195" s="231">
        <f>G195*(1+L195/100)</f>
        <v>0</v>
      </c>
      <c r="N195" s="230">
        <v>0</v>
      </c>
      <c r="O195" s="230">
        <f>ROUND(E195*N195,2)</f>
        <v>0</v>
      </c>
      <c r="P195" s="230">
        <v>0</v>
      </c>
      <c r="Q195" s="230">
        <f>ROUND(E195*P195,2)</f>
        <v>0</v>
      </c>
      <c r="R195" s="231"/>
      <c r="S195" s="231" t="s">
        <v>324</v>
      </c>
      <c r="T195" s="231" t="s">
        <v>325</v>
      </c>
      <c r="U195" s="231">
        <v>0</v>
      </c>
      <c r="V195" s="231">
        <f>ROUND(E195*U195,2)</f>
        <v>0</v>
      </c>
      <c r="W195" s="231"/>
      <c r="X195" s="231" t="s">
        <v>547</v>
      </c>
      <c r="Y195" s="231" t="s">
        <v>262</v>
      </c>
      <c r="Z195" s="210"/>
      <c r="AA195" s="210"/>
      <c r="AB195" s="210"/>
      <c r="AC195" s="210"/>
      <c r="AD195" s="210"/>
      <c r="AE195" s="210"/>
      <c r="AF195" s="210"/>
      <c r="AG195" s="210" t="s">
        <v>1218</v>
      </c>
      <c r="AH195" s="210"/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outlineLevel="1" x14ac:dyDescent="0.2">
      <c r="A196" s="244">
        <v>85</v>
      </c>
      <c r="B196" s="245" t="s">
        <v>1242</v>
      </c>
      <c r="C196" s="257" t="s">
        <v>1243</v>
      </c>
      <c r="D196" s="246" t="s">
        <v>1034</v>
      </c>
      <c r="E196" s="247">
        <v>1</v>
      </c>
      <c r="F196" s="248"/>
      <c r="G196" s="249">
        <f>ROUND(E196*F196,2)</f>
        <v>0</v>
      </c>
      <c r="H196" s="232"/>
      <c r="I196" s="231">
        <f>ROUND(E196*H196,2)</f>
        <v>0</v>
      </c>
      <c r="J196" s="232"/>
      <c r="K196" s="231">
        <f>ROUND(E196*J196,2)</f>
        <v>0</v>
      </c>
      <c r="L196" s="231">
        <v>21</v>
      </c>
      <c r="M196" s="231">
        <f>G196*(1+L196/100)</f>
        <v>0</v>
      </c>
      <c r="N196" s="230">
        <v>0</v>
      </c>
      <c r="O196" s="230">
        <f>ROUND(E196*N196,2)</f>
        <v>0</v>
      </c>
      <c r="P196" s="230">
        <v>0</v>
      </c>
      <c r="Q196" s="230">
        <f>ROUND(E196*P196,2)</f>
        <v>0</v>
      </c>
      <c r="R196" s="231"/>
      <c r="S196" s="231" t="s">
        <v>324</v>
      </c>
      <c r="T196" s="231" t="s">
        <v>325</v>
      </c>
      <c r="U196" s="231">
        <v>0</v>
      </c>
      <c r="V196" s="231">
        <f>ROUND(E196*U196,2)</f>
        <v>0</v>
      </c>
      <c r="W196" s="231"/>
      <c r="X196" s="231" t="s">
        <v>547</v>
      </c>
      <c r="Y196" s="231" t="s">
        <v>262</v>
      </c>
      <c r="Z196" s="210"/>
      <c r="AA196" s="210"/>
      <c r="AB196" s="210"/>
      <c r="AC196" s="210"/>
      <c r="AD196" s="210"/>
      <c r="AE196" s="210"/>
      <c r="AF196" s="210"/>
      <c r="AG196" s="210" t="s">
        <v>1218</v>
      </c>
      <c r="AH196" s="210"/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x14ac:dyDescent="0.2">
      <c r="A197" s="3"/>
      <c r="B197" s="4"/>
      <c r="C197" s="260"/>
      <c r="D197" s="6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AE197">
        <v>12</v>
      </c>
      <c r="AF197">
        <v>21</v>
      </c>
      <c r="AG197" t="s">
        <v>240</v>
      </c>
    </row>
    <row r="198" spans="1:60" x14ac:dyDescent="0.2">
      <c r="A198" s="213"/>
      <c r="B198" s="214" t="s">
        <v>31</v>
      </c>
      <c r="C198" s="261"/>
      <c r="D198" s="215"/>
      <c r="E198" s="216"/>
      <c r="F198" s="216"/>
      <c r="G198" s="243">
        <f>G8+G25+G36+G52+G81+G99+G113+G181+G183</f>
        <v>0</v>
      </c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AE198">
        <f>SUMIF(L7:L196,AE197,G7:G196)</f>
        <v>0</v>
      </c>
      <c r="AF198">
        <f>SUMIF(L7:L196,AF197,G7:G196)</f>
        <v>0</v>
      </c>
      <c r="AG198" t="s">
        <v>432</v>
      </c>
    </row>
    <row r="199" spans="1:60" x14ac:dyDescent="0.2">
      <c r="A199" s="3"/>
      <c r="B199" s="4"/>
      <c r="C199" s="260"/>
      <c r="D199" s="6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</row>
    <row r="200" spans="1:60" x14ac:dyDescent="0.2">
      <c r="A200" s="3"/>
      <c r="B200" s="4"/>
      <c r="C200" s="260"/>
      <c r="D200" s="6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</row>
    <row r="201" spans="1:60" x14ac:dyDescent="0.2">
      <c r="A201" s="217" t="s">
        <v>433</v>
      </c>
      <c r="B201" s="217"/>
      <c r="C201" s="262"/>
      <c r="D201" s="6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</row>
    <row r="202" spans="1:60" x14ac:dyDescent="0.2">
      <c r="A202" s="218"/>
      <c r="B202" s="219"/>
      <c r="C202" s="263"/>
      <c r="D202" s="219"/>
      <c r="E202" s="219"/>
      <c r="F202" s="219"/>
      <c r="G202" s="220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AG202" t="s">
        <v>434</v>
      </c>
    </row>
    <row r="203" spans="1:60" x14ac:dyDescent="0.2">
      <c r="A203" s="221"/>
      <c r="B203" s="222"/>
      <c r="C203" s="264"/>
      <c r="D203" s="222"/>
      <c r="E203" s="222"/>
      <c r="F203" s="222"/>
      <c r="G203" s="22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</row>
    <row r="204" spans="1:60" x14ac:dyDescent="0.2">
      <c r="A204" s="221"/>
      <c r="B204" s="222"/>
      <c r="C204" s="264"/>
      <c r="D204" s="222"/>
      <c r="E204" s="222"/>
      <c r="F204" s="222"/>
      <c r="G204" s="22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</row>
    <row r="205" spans="1:60" x14ac:dyDescent="0.2">
      <c r="A205" s="221"/>
      <c r="B205" s="222"/>
      <c r="C205" s="264"/>
      <c r="D205" s="222"/>
      <c r="E205" s="222"/>
      <c r="F205" s="222"/>
      <c r="G205" s="22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</row>
    <row r="206" spans="1:60" x14ac:dyDescent="0.2">
      <c r="A206" s="224"/>
      <c r="B206" s="225"/>
      <c r="C206" s="265"/>
      <c r="D206" s="225"/>
      <c r="E206" s="225"/>
      <c r="F206" s="225"/>
      <c r="G206" s="226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</row>
    <row r="207" spans="1:60" x14ac:dyDescent="0.2">
      <c r="A207" s="3"/>
      <c r="B207" s="4"/>
      <c r="C207" s="260"/>
      <c r="D207" s="6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</row>
    <row r="208" spans="1:60" x14ac:dyDescent="0.2">
      <c r="C208" s="266"/>
      <c r="D208" s="10"/>
      <c r="AG208" t="s">
        <v>435</v>
      </c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:G1"/>
    <mergeCell ref="C2:G2"/>
    <mergeCell ref="C3:G3"/>
    <mergeCell ref="C4:G4"/>
    <mergeCell ref="A201:C201"/>
    <mergeCell ref="A202:G206"/>
  </mergeCells>
  <pageMargins left="0.59055118110236204" right="0.196850393700787" top="0.78740157499999996" bottom="0.78740157499999996" header="0.3" footer="0.3"/>
  <pageSetup paperSize="9" orientation="portrait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21CA1-25B3-4CAA-BA76-EEDAA07C4FC6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38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228</v>
      </c>
    </row>
    <row r="2" spans="1:60" ht="24.95" customHeight="1" x14ac:dyDescent="0.2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229</v>
      </c>
    </row>
    <row r="3" spans="1:60" ht="24.95" customHeight="1" x14ac:dyDescent="0.2">
      <c r="A3" s="196" t="s">
        <v>9</v>
      </c>
      <c r="B3" s="49" t="s">
        <v>46</v>
      </c>
      <c r="C3" s="199" t="s">
        <v>47</v>
      </c>
      <c r="D3" s="197"/>
      <c r="E3" s="197"/>
      <c r="F3" s="197"/>
      <c r="G3" s="198"/>
      <c r="AC3" s="174" t="s">
        <v>229</v>
      </c>
      <c r="AG3" t="s">
        <v>230</v>
      </c>
    </row>
    <row r="4" spans="1:60" ht="24.95" customHeight="1" x14ac:dyDescent="0.2">
      <c r="A4" s="200" t="s">
        <v>10</v>
      </c>
      <c r="B4" s="201" t="s">
        <v>58</v>
      </c>
      <c r="C4" s="202" t="s">
        <v>59</v>
      </c>
      <c r="D4" s="203"/>
      <c r="E4" s="203"/>
      <c r="F4" s="203"/>
      <c r="G4" s="204"/>
      <c r="AG4" t="s">
        <v>231</v>
      </c>
    </row>
    <row r="5" spans="1:60" x14ac:dyDescent="0.2">
      <c r="D5" s="10"/>
    </row>
    <row r="6" spans="1:60" ht="38.25" x14ac:dyDescent="0.2">
      <c r="A6" s="206" t="s">
        <v>232</v>
      </c>
      <c r="B6" s="208" t="s">
        <v>233</v>
      </c>
      <c r="C6" s="208" t="s">
        <v>234</v>
      </c>
      <c r="D6" s="207" t="s">
        <v>235</v>
      </c>
      <c r="E6" s="206" t="s">
        <v>236</v>
      </c>
      <c r="F6" s="205" t="s">
        <v>237</v>
      </c>
      <c r="G6" s="206" t="s">
        <v>31</v>
      </c>
      <c r="H6" s="209" t="s">
        <v>32</v>
      </c>
      <c r="I6" s="209" t="s">
        <v>238</v>
      </c>
      <c r="J6" s="209" t="s">
        <v>33</v>
      </c>
      <c r="K6" s="209" t="s">
        <v>239</v>
      </c>
      <c r="L6" s="209" t="s">
        <v>240</v>
      </c>
      <c r="M6" s="209" t="s">
        <v>241</v>
      </c>
      <c r="N6" s="209" t="s">
        <v>242</v>
      </c>
      <c r="O6" s="209" t="s">
        <v>243</v>
      </c>
      <c r="P6" s="209" t="s">
        <v>244</v>
      </c>
      <c r="Q6" s="209" t="s">
        <v>245</v>
      </c>
      <c r="R6" s="209" t="s">
        <v>246</v>
      </c>
      <c r="S6" s="209" t="s">
        <v>247</v>
      </c>
      <c r="T6" s="209" t="s">
        <v>248</v>
      </c>
      <c r="U6" s="209" t="s">
        <v>249</v>
      </c>
      <c r="V6" s="209" t="s">
        <v>250</v>
      </c>
      <c r="W6" s="209" t="s">
        <v>251</v>
      </c>
      <c r="X6" s="209" t="s">
        <v>252</v>
      </c>
      <c r="Y6" s="209" t="s">
        <v>253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37" t="s">
        <v>254</v>
      </c>
      <c r="B8" s="238" t="s">
        <v>138</v>
      </c>
      <c r="C8" s="256" t="s">
        <v>139</v>
      </c>
      <c r="D8" s="239"/>
      <c r="E8" s="240"/>
      <c r="F8" s="241"/>
      <c r="G8" s="242">
        <f>SUMIF(AG9:AG26,"&lt;&gt;NOR",G9:G26)</f>
        <v>0</v>
      </c>
      <c r="H8" s="236"/>
      <c r="I8" s="236">
        <f>SUM(I9:I26)</f>
        <v>0</v>
      </c>
      <c r="J8" s="236"/>
      <c r="K8" s="236">
        <f>SUM(K9:K26)</f>
        <v>0</v>
      </c>
      <c r="L8" s="236"/>
      <c r="M8" s="236">
        <f>SUM(M9:M26)</f>
        <v>0</v>
      </c>
      <c r="N8" s="235"/>
      <c r="O8" s="235">
        <f>SUM(O9:O26)</f>
        <v>3.98</v>
      </c>
      <c r="P8" s="235"/>
      <c r="Q8" s="235">
        <f>SUM(Q9:Q26)</f>
        <v>0</v>
      </c>
      <c r="R8" s="236"/>
      <c r="S8" s="236"/>
      <c r="T8" s="236"/>
      <c r="U8" s="236"/>
      <c r="V8" s="236">
        <f>SUM(V9:V26)</f>
        <v>23.34</v>
      </c>
      <c r="W8" s="236"/>
      <c r="X8" s="236"/>
      <c r="Y8" s="236"/>
      <c r="AG8" t="s">
        <v>255</v>
      </c>
    </row>
    <row r="9" spans="1:60" outlineLevel="1" x14ac:dyDescent="0.2">
      <c r="A9" s="244">
        <v>1</v>
      </c>
      <c r="B9" s="245" t="s">
        <v>1244</v>
      </c>
      <c r="C9" s="257" t="s">
        <v>1245</v>
      </c>
      <c r="D9" s="246" t="s">
        <v>258</v>
      </c>
      <c r="E9" s="247">
        <v>10.72</v>
      </c>
      <c r="F9" s="248"/>
      <c r="G9" s="249">
        <f>ROUND(E9*F9,2)</f>
        <v>0</v>
      </c>
      <c r="H9" s="232"/>
      <c r="I9" s="231">
        <f>ROUND(E9*H9,2)</f>
        <v>0</v>
      </c>
      <c r="J9" s="232"/>
      <c r="K9" s="231">
        <f>ROUND(E9*J9,2)</f>
        <v>0</v>
      </c>
      <c r="L9" s="231">
        <v>21</v>
      </c>
      <c r="M9" s="231">
        <f>G9*(1+L9/100)</f>
        <v>0</v>
      </c>
      <c r="N9" s="230">
        <v>0</v>
      </c>
      <c r="O9" s="230">
        <f>ROUND(E9*N9,2)</f>
        <v>0</v>
      </c>
      <c r="P9" s="230">
        <v>0</v>
      </c>
      <c r="Q9" s="230">
        <f>ROUND(E9*P9,2)</f>
        <v>0</v>
      </c>
      <c r="R9" s="231"/>
      <c r="S9" s="231" t="s">
        <v>259</v>
      </c>
      <c r="T9" s="231" t="s">
        <v>260</v>
      </c>
      <c r="U9" s="231">
        <v>0.2</v>
      </c>
      <c r="V9" s="231">
        <f>ROUND(E9*U9,2)</f>
        <v>2.14</v>
      </c>
      <c r="W9" s="231"/>
      <c r="X9" s="231" t="s">
        <v>261</v>
      </c>
      <c r="Y9" s="231" t="s">
        <v>262</v>
      </c>
      <c r="Z9" s="210"/>
      <c r="AA9" s="210"/>
      <c r="AB9" s="210"/>
      <c r="AC9" s="210"/>
      <c r="AD9" s="210"/>
      <c r="AE9" s="210"/>
      <c r="AF9" s="210"/>
      <c r="AG9" s="210" t="s">
        <v>1035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">
      <c r="A10" s="227"/>
      <c r="B10" s="228"/>
      <c r="C10" s="258" t="s">
        <v>1246</v>
      </c>
      <c r="D10" s="233"/>
      <c r="E10" s="234">
        <v>10.72</v>
      </c>
      <c r="F10" s="231"/>
      <c r="G10" s="231"/>
      <c r="H10" s="231"/>
      <c r="I10" s="231"/>
      <c r="J10" s="231"/>
      <c r="K10" s="231"/>
      <c r="L10" s="231"/>
      <c r="M10" s="231"/>
      <c r="N10" s="230"/>
      <c r="O10" s="230"/>
      <c r="P10" s="230"/>
      <c r="Q10" s="230"/>
      <c r="R10" s="231"/>
      <c r="S10" s="231"/>
      <c r="T10" s="231"/>
      <c r="U10" s="231"/>
      <c r="V10" s="231"/>
      <c r="W10" s="231"/>
      <c r="X10" s="231"/>
      <c r="Y10" s="231"/>
      <c r="Z10" s="210"/>
      <c r="AA10" s="210"/>
      <c r="AB10" s="210"/>
      <c r="AC10" s="210"/>
      <c r="AD10" s="210"/>
      <c r="AE10" s="210"/>
      <c r="AF10" s="210"/>
      <c r="AG10" s="210" t="s">
        <v>265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50">
        <v>2</v>
      </c>
      <c r="B11" s="251" t="s">
        <v>1247</v>
      </c>
      <c r="C11" s="259" t="s">
        <v>1248</v>
      </c>
      <c r="D11" s="252" t="s">
        <v>258</v>
      </c>
      <c r="E11" s="253">
        <v>10.27</v>
      </c>
      <c r="F11" s="254"/>
      <c r="G11" s="255">
        <f>ROUND(E11*F11,2)</f>
        <v>0</v>
      </c>
      <c r="H11" s="232"/>
      <c r="I11" s="231">
        <f>ROUND(E11*H11,2)</f>
        <v>0</v>
      </c>
      <c r="J11" s="232"/>
      <c r="K11" s="231">
        <f>ROUND(E11*J11,2)</f>
        <v>0</v>
      </c>
      <c r="L11" s="231">
        <v>21</v>
      </c>
      <c r="M11" s="231">
        <f>G11*(1+L11/100)</f>
        <v>0</v>
      </c>
      <c r="N11" s="230">
        <v>0</v>
      </c>
      <c r="O11" s="230">
        <f>ROUND(E11*N11,2)</f>
        <v>0</v>
      </c>
      <c r="P11" s="230">
        <v>0</v>
      </c>
      <c r="Q11" s="230">
        <f>ROUND(E11*P11,2)</f>
        <v>0</v>
      </c>
      <c r="R11" s="231"/>
      <c r="S11" s="231" t="s">
        <v>259</v>
      </c>
      <c r="T11" s="231" t="s">
        <v>260</v>
      </c>
      <c r="U11" s="231">
        <v>8.4000000000000005E-2</v>
      </c>
      <c r="V11" s="231">
        <f>ROUND(E11*U11,2)</f>
        <v>0.86</v>
      </c>
      <c r="W11" s="231"/>
      <c r="X11" s="231" t="s">
        <v>261</v>
      </c>
      <c r="Y11" s="231" t="s">
        <v>262</v>
      </c>
      <c r="Z11" s="210"/>
      <c r="AA11" s="210"/>
      <c r="AB11" s="210"/>
      <c r="AC11" s="210"/>
      <c r="AD11" s="210"/>
      <c r="AE11" s="210"/>
      <c r="AF11" s="210"/>
      <c r="AG11" s="210" t="s">
        <v>1035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44">
        <v>3</v>
      </c>
      <c r="B12" s="245" t="s">
        <v>1249</v>
      </c>
      <c r="C12" s="257" t="s">
        <v>1250</v>
      </c>
      <c r="D12" s="246" t="s">
        <v>303</v>
      </c>
      <c r="E12" s="247">
        <v>26.8</v>
      </c>
      <c r="F12" s="248"/>
      <c r="G12" s="249">
        <f>ROUND(E12*F12,2)</f>
        <v>0</v>
      </c>
      <c r="H12" s="232"/>
      <c r="I12" s="231">
        <f>ROUND(E12*H12,2)</f>
        <v>0</v>
      </c>
      <c r="J12" s="232"/>
      <c r="K12" s="231">
        <f>ROUND(E12*J12,2)</f>
        <v>0</v>
      </c>
      <c r="L12" s="231">
        <v>21</v>
      </c>
      <c r="M12" s="231">
        <f>G12*(1+L12/100)</f>
        <v>0</v>
      </c>
      <c r="N12" s="230">
        <v>9.7999999999999997E-4</v>
      </c>
      <c r="O12" s="230">
        <f>ROUND(E12*N12,2)</f>
        <v>0.03</v>
      </c>
      <c r="P12" s="230">
        <v>0</v>
      </c>
      <c r="Q12" s="230">
        <f>ROUND(E12*P12,2)</f>
        <v>0</v>
      </c>
      <c r="R12" s="231"/>
      <c r="S12" s="231" t="s">
        <v>259</v>
      </c>
      <c r="T12" s="231" t="s">
        <v>260</v>
      </c>
      <c r="U12" s="231">
        <v>0.23599999999999999</v>
      </c>
      <c r="V12" s="231">
        <f>ROUND(E12*U12,2)</f>
        <v>6.32</v>
      </c>
      <c r="W12" s="231"/>
      <c r="X12" s="231" t="s">
        <v>261</v>
      </c>
      <c r="Y12" s="231" t="s">
        <v>262</v>
      </c>
      <c r="Z12" s="210"/>
      <c r="AA12" s="210"/>
      <c r="AB12" s="210"/>
      <c r="AC12" s="210"/>
      <c r="AD12" s="210"/>
      <c r="AE12" s="210"/>
      <c r="AF12" s="210"/>
      <c r="AG12" s="210" t="s">
        <v>1035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2" x14ac:dyDescent="0.2">
      <c r="A13" s="227"/>
      <c r="B13" s="228"/>
      <c r="C13" s="258" t="s">
        <v>1251</v>
      </c>
      <c r="D13" s="233"/>
      <c r="E13" s="234">
        <v>26.8</v>
      </c>
      <c r="F13" s="231"/>
      <c r="G13" s="231"/>
      <c r="H13" s="231"/>
      <c r="I13" s="231"/>
      <c r="J13" s="231"/>
      <c r="K13" s="231"/>
      <c r="L13" s="231"/>
      <c r="M13" s="231"/>
      <c r="N13" s="230"/>
      <c r="O13" s="230"/>
      <c r="P13" s="230"/>
      <c r="Q13" s="230"/>
      <c r="R13" s="231"/>
      <c r="S13" s="231"/>
      <c r="T13" s="231"/>
      <c r="U13" s="231"/>
      <c r="V13" s="231"/>
      <c r="W13" s="231"/>
      <c r="X13" s="231"/>
      <c r="Y13" s="231"/>
      <c r="Z13" s="210"/>
      <c r="AA13" s="210"/>
      <c r="AB13" s="210"/>
      <c r="AC13" s="210"/>
      <c r="AD13" s="210"/>
      <c r="AE13" s="210"/>
      <c r="AF13" s="210"/>
      <c r="AG13" s="210" t="s">
        <v>265</v>
      </c>
      <c r="AH13" s="210">
        <v>0</v>
      </c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50">
        <v>4</v>
      </c>
      <c r="B14" s="251" t="s">
        <v>1252</v>
      </c>
      <c r="C14" s="259" t="s">
        <v>1253</v>
      </c>
      <c r="D14" s="252" t="s">
        <v>303</v>
      </c>
      <c r="E14" s="253">
        <v>26.8</v>
      </c>
      <c r="F14" s="254"/>
      <c r="G14" s="255">
        <f>ROUND(E14*F14,2)</f>
        <v>0</v>
      </c>
      <c r="H14" s="232"/>
      <c r="I14" s="231">
        <f>ROUND(E14*H14,2)</f>
        <v>0</v>
      </c>
      <c r="J14" s="232"/>
      <c r="K14" s="231">
        <f>ROUND(E14*J14,2)</f>
        <v>0</v>
      </c>
      <c r="L14" s="231">
        <v>21</v>
      </c>
      <c r="M14" s="231">
        <f>G14*(1+L14/100)</f>
        <v>0</v>
      </c>
      <c r="N14" s="230">
        <v>0</v>
      </c>
      <c r="O14" s="230">
        <f>ROUND(E14*N14,2)</f>
        <v>0</v>
      </c>
      <c r="P14" s="230">
        <v>0</v>
      </c>
      <c r="Q14" s="230">
        <f>ROUND(E14*P14,2)</f>
        <v>0</v>
      </c>
      <c r="R14" s="231"/>
      <c r="S14" s="231" t="s">
        <v>259</v>
      </c>
      <c r="T14" s="231" t="s">
        <v>260</v>
      </c>
      <c r="U14" s="231">
        <v>7.0000000000000007E-2</v>
      </c>
      <c r="V14" s="231">
        <f>ROUND(E14*U14,2)</f>
        <v>1.88</v>
      </c>
      <c r="W14" s="231"/>
      <c r="X14" s="231" t="s">
        <v>261</v>
      </c>
      <c r="Y14" s="231" t="s">
        <v>262</v>
      </c>
      <c r="Z14" s="210"/>
      <c r="AA14" s="210"/>
      <c r="AB14" s="210"/>
      <c r="AC14" s="210"/>
      <c r="AD14" s="210"/>
      <c r="AE14" s="210"/>
      <c r="AF14" s="210"/>
      <c r="AG14" s="210" t="s">
        <v>1035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50">
        <v>5</v>
      </c>
      <c r="B15" s="251" t="s">
        <v>441</v>
      </c>
      <c r="C15" s="259" t="s">
        <v>442</v>
      </c>
      <c r="D15" s="252" t="s">
        <v>258</v>
      </c>
      <c r="E15" s="253">
        <v>10.27</v>
      </c>
      <c r="F15" s="254"/>
      <c r="G15" s="255">
        <f>ROUND(E15*F15,2)</f>
        <v>0</v>
      </c>
      <c r="H15" s="232"/>
      <c r="I15" s="231">
        <f>ROUND(E15*H15,2)</f>
        <v>0</v>
      </c>
      <c r="J15" s="232"/>
      <c r="K15" s="231">
        <f>ROUND(E15*J15,2)</f>
        <v>0</v>
      </c>
      <c r="L15" s="231">
        <v>21</v>
      </c>
      <c r="M15" s="231">
        <f>G15*(1+L15/100)</f>
        <v>0</v>
      </c>
      <c r="N15" s="230">
        <v>0</v>
      </c>
      <c r="O15" s="230">
        <f>ROUND(E15*N15,2)</f>
        <v>0</v>
      </c>
      <c r="P15" s="230">
        <v>0</v>
      </c>
      <c r="Q15" s="230">
        <f>ROUND(E15*P15,2)</f>
        <v>0</v>
      </c>
      <c r="R15" s="231"/>
      <c r="S15" s="231" t="s">
        <v>259</v>
      </c>
      <c r="T15" s="231" t="s">
        <v>260</v>
      </c>
      <c r="U15" s="231">
        <v>0.34499999999999997</v>
      </c>
      <c r="V15" s="231">
        <f>ROUND(E15*U15,2)</f>
        <v>3.54</v>
      </c>
      <c r="W15" s="231"/>
      <c r="X15" s="231" t="s">
        <v>261</v>
      </c>
      <c r="Y15" s="231" t="s">
        <v>262</v>
      </c>
      <c r="Z15" s="210"/>
      <c r="AA15" s="210"/>
      <c r="AB15" s="210"/>
      <c r="AC15" s="210"/>
      <c r="AD15" s="210"/>
      <c r="AE15" s="210"/>
      <c r="AF15" s="210"/>
      <c r="AG15" s="210" t="s">
        <v>263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50">
        <v>6</v>
      </c>
      <c r="B16" s="251" t="s">
        <v>1254</v>
      </c>
      <c r="C16" s="259" t="s">
        <v>1255</v>
      </c>
      <c r="D16" s="252" t="s">
        <v>258</v>
      </c>
      <c r="E16" s="253">
        <v>10.27</v>
      </c>
      <c r="F16" s="254"/>
      <c r="G16" s="255">
        <f>ROUND(E16*F16,2)</f>
        <v>0</v>
      </c>
      <c r="H16" s="232"/>
      <c r="I16" s="231">
        <f>ROUND(E16*H16,2)</f>
        <v>0</v>
      </c>
      <c r="J16" s="232"/>
      <c r="K16" s="231">
        <f>ROUND(E16*J16,2)</f>
        <v>0</v>
      </c>
      <c r="L16" s="231">
        <v>21</v>
      </c>
      <c r="M16" s="231">
        <f>G16*(1+L16/100)</f>
        <v>0</v>
      </c>
      <c r="N16" s="230">
        <v>0</v>
      </c>
      <c r="O16" s="230">
        <f>ROUND(E16*N16,2)</f>
        <v>0</v>
      </c>
      <c r="P16" s="230">
        <v>0</v>
      </c>
      <c r="Q16" s="230">
        <f>ROUND(E16*P16,2)</f>
        <v>0</v>
      </c>
      <c r="R16" s="231"/>
      <c r="S16" s="231" t="s">
        <v>259</v>
      </c>
      <c r="T16" s="231" t="s">
        <v>260</v>
      </c>
      <c r="U16" s="231">
        <v>7.3999999999999996E-2</v>
      </c>
      <c r="V16" s="231">
        <f>ROUND(E16*U16,2)</f>
        <v>0.76</v>
      </c>
      <c r="W16" s="231"/>
      <c r="X16" s="231" t="s">
        <v>261</v>
      </c>
      <c r="Y16" s="231" t="s">
        <v>262</v>
      </c>
      <c r="Z16" s="210"/>
      <c r="AA16" s="210"/>
      <c r="AB16" s="210"/>
      <c r="AC16" s="210"/>
      <c r="AD16" s="210"/>
      <c r="AE16" s="210"/>
      <c r="AF16" s="210"/>
      <c r="AG16" s="210" t="s">
        <v>1035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ht="22.5" outlineLevel="1" x14ac:dyDescent="0.2">
      <c r="A17" s="244">
        <v>7</v>
      </c>
      <c r="B17" s="245" t="s">
        <v>1256</v>
      </c>
      <c r="C17" s="257" t="s">
        <v>1257</v>
      </c>
      <c r="D17" s="246" t="s">
        <v>258</v>
      </c>
      <c r="E17" s="247">
        <v>8.8000000000000007</v>
      </c>
      <c r="F17" s="248"/>
      <c r="G17" s="249">
        <f>ROUND(E17*F17,2)</f>
        <v>0</v>
      </c>
      <c r="H17" s="232"/>
      <c r="I17" s="231">
        <f>ROUND(E17*H17,2)</f>
        <v>0</v>
      </c>
      <c r="J17" s="232"/>
      <c r="K17" s="231">
        <f>ROUND(E17*J17,2)</f>
        <v>0</v>
      </c>
      <c r="L17" s="231">
        <v>21</v>
      </c>
      <c r="M17" s="231">
        <f>G17*(1+L17/100)</f>
        <v>0</v>
      </c>
      <c r="N17" s="230">
        <v>0</v>
      </c>
      <c r="O17" s="230">
        <f>ROUND(E17*N17,2)</f>
        <v>0</v>
      </c>
      <c r="P17" s="230">
        <v>0</v>
      </c>
      <c r="Q17" s="230">
        <f>ROUND(E17*P17,2)</f>
        <v>0</v>
      </c>
      <c r="R17" s="231"/>
      <c r="S17" s="231" t="s">
        <v>259</v>
      </c>
      <c r="T17" s="231" t="s">
        <v>260</v>
      </c>
      <c r="U17" s="231">
        <v>1.0999999999999999E-2</v>
      </c>
      <c r="V17" s="231">
        <f>ROUND(E17*U17,2)</f>
        <v>0.1</v>
      </c>
      <c r="W17" s="231"/>
      <c r="X17" s="231" t="s">
        <v>261</v>
      </c>
      <c r="Y17" s="231" t="s">
        <v>262</v>
      </c>
      <c r="Z17" s="210"/>
      <c r="AA17" s="210"/>
      <c r="AB17" s="210"/>
      <c r="AC17" s="210"/>
      <c r="AD17" s="210"/>
      <c r="AE17" s="210"/>
      <c r="AF17" s="210"/>
      <c r="AG17" s="210" t="s">
        <v>1035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2" x14ac:dyDescent="0.2">
      <c r="A18" s="227"/>
      <c r="B18" s="228"/>
      <c r="C18" s="258" t="s">
        <v>1258</v>
      </c>
      <c r="D18" s="233"/>
      <c r="E18" s="234">
        <v>8.8000000000000007</v>
      </c>
      <c r="F18" s="231"/>
      <c r="G18" s="231"/>
      <c r="H18" s="231"/>
      <c r="I18" s="231"/>
      <c r="J18" s="231"/>
      <c r="K18" s="231"/>
      <c r="L18" s="231"/>
      <c r="M18" s="231"/>
      <c r="N18" s="230"/>
      <c r="O18" s="230"/>
      <c r="P18" s="230"/>
      <c r="Q18" s="230"/>
      <c r="R18" s="231"/>
      <c r="S18" s="231"/>
      <c r="T18" s="231"/>
      <c r="U18" s="231"/>
      <c r="V18" s="231"/>
      <c r="W18" s="231"/>
      <c r="X18" s="231"/>
      <c r="Y18" s="231"/>
      <c r="Z18" s="210"/>
      <c r="AA18" s="210"/>
      <c r="AB18" s="210"/>
      <c r="AC18" s="210"/>
      <c r="AD18" s="210"/>
      <c r="AE18" s="210"/>
      <c r="AF18" s="210"/>
      <c r="AG18" s="210" t="s">
        <v>265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44">
        <v>8</v>
      </c>
      <c r="B19" s="245" t="s">
        <v>1259</v>
      </c>
      <c r="C19" s="257" t="s">
        <v>1260</v>
      </c>
      <c r="D19" s="246" t="s">
        <v>258</v>
      </c>
      <c r="E19" s="247">
        <v>4.4000000000000004</v>
      </c>
      <c r="F19" s="248"/>
      <c r="G19" s="249">
        <f>ROUND(E19*F19,2)</f>
        <v>0</v>
      </c>
      <c r="H19" s="232"/>
      <c r="I19" s="231">
        <f>ROUND(E19*H19,2)</f>
        <v>0</v>
      </c>
      <c r="J19" s="232"/>
      <c r="K19" s="231">
        <f>ROUND(E19*J19,2)</f>
        <v>0</v>
      </c>
      <c r="L19" s="231">
        <v>21</v>
      </c>
      <c r="M19" s="231">
        <f>G19*(1+L19/100)</f>
        <v>0</v>
      </c>
      <c r="N19" s="230">
        <v>0</v>
      </c>
      <c r="O19" s="230">
        <f>ROUND(E19*N19,2)</f>
        <v>0</v>
      </c>
      <c r="P19" s="230">
        <v>0</v>
      </c>
      <c r="Q19" s="230">
        <f>ROUND(E19*P19,2)</f>
        <v>0</v>
      </c>
      <c r="R19" s="231"/>
      <c r="S19" s="231" t="s">
        <v>259</v>
      </c>
      <c r="T19" s="231" t="s">
        <v>260</v>
      </c>
      <c r="U19" s="231">
        <v>0.65200000000000002</v>
      </c>
      <c r="V19" s="231">
        <f>ROUND(E19*U19,2)</f>
        <v>2.87</v>
      </c>
      <c r="W19" s="231"/>
      <c r="X19" s="231" t="s">
        <v>261</v>
      </c>
      <c r="Y19" s="231" t="s">
        <v>262</v>
      </c>
      <c r="Z19" s="210"/>
      <c r="AA19" s="210"/>
      <c r="AB19" s="210"/>
      <c r="AC19" s="210"/>
      <c r="AD19" s="210"/>
      <c r="AE19" s="210"/>
      <c r="AF19" s="210"/>
      <c r="AG19" s="210" t="s">
        <v>1035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2" x14ac:dyDescent="0.2">
      <c r="A20" s="227"/>
      <c r="B20" s="228"/>
      <c r="C20" s="258" t="s">
        <v>1261</v>
      </c>
      <c r="D20" s="233"/>
      <c r="E20" s="234">
        <v>4.4000000000000004</v>
      </c>
      <c r="F20" s="231"/>
      <c r="G20" s="231"/>
      <c r="H20" s="231"/>
      <c r="I20" s="231"/>
      <c r="J20" s="231"/>
      <c r="K20" s="231"/>
      <c r="L20" s="231"/>
      <c r="M20" s="231"/>
      <c r="N20" s="230"/>
      <c r="O20" s="230"/>
      <c r="P20" s="230"/>
      <c r="Q20" s="230"/>
      <c r="R20" s="231"/>
      <c r="S20" s="231"/>
      <c r="T20" s="231"/>
      <c r="U20" s="231"/>
      <c r="V20" s="231"/>
      <c r="W20" s="231"/>
      <c r="X20" s="231"/>
      <c r="Y20" s="231"/>
      <c r="Z20" s="210"/>
      <c r="AA20" s="210"/>
      <c r="AB20" s="210"/>
      <c r="AC20" s="210"/>
      <c r="AD20" s="210"/>
      <c r="AE20" s="210"/>
      <c r="AF20" s="210"/>
      <c r="AG20" s="210" t="s">
        <v>265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44">
        <v>9</v>
      </c>
      <c r="B21" s="245" t="s">
        <v>1262</v>
      </c>
      <c r="C21" s="257" t="s">
        <v>1263</v>
      </c>
      <c r="D21" s="246" t="s">
        <v>258</v>
      </c>
      <c r="E21" s="247">
        <v>5.8652199999999999</v>
      </c>
      <c r="F21" s="248"/>
      <c r="G21" s="249">
        <f>ROUND(E21*F21,2)</f>
        <v>0</v>
      </c>
      <c r="H21" s="232"/>
      <c r="I21" s="231">
        <f>ROUND(E21*H21,2)</f>
        <v>0</v>
      </c>
      <c r="J21" s="232"/>
      <c r="K21" s="231">
        <f>ROUND(E21*J21,2)</f>
        <v>0</v>
      </c>
      <c r="L21" s="231">
        <v>21</v>
      </c>
      <c r="M21" s="231">
        <f>G21*(1+L21/100)</f>
        <v>0</v>
      </c>
      <c r="N21" s="230">
        <v>0</v>
      </c>
      <c r="O21" s="230">
        <f>ROUND(E21*N21,2)</f>
        <v>0</v>
      </c>
      <c r="P21" s="230">
        <v>0</v>
      </c>
      <c r="Q21" s="230">
        <f>ROUND(E21*P21,2)</f>
        <v>0</v>
      </c>
      <c r="R21" s="231"/>
      <c r="S21" s="231" t="s">
        <v>259</v>
      </c>
      <c r="T21" s="231" t="s">
        <v>260</v>
      </c>
      <c r="U21" s="231">
        <v>0.20200000000000001</v>
      </c>
      <c r="V21" s="231">
        <f>ROUND(E21*U21,2)</f>
        <v>1.18</v>
      </c>
      <c r="W21" s="231"/>
      <c r="X21" s="231" t="s">
        <v>261</v>
      </c>
      <c r="Y21" s="231" t="s">
        <v>262</v>
      </c>
      <c r="Z21" s="210"/>
      <c r="AA21" s="210"/>
      <c r="AB21" s="210"/>
      <c r="AC21" s="210"/>
      <c r="AD21" s="210"/>
      <c r="AE21" s="210"/>
      <c r="AF21" s="210"/>
      <c r="AG21" s="210" t="s">
        <v>263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2" x14ac:dyDescent="0.2">
      <c r="A22" s="227"/>
      <c r="B22" s="228"/>
      <c r="C22" s="258" t="s">
        <v>1264</v>
      </c>
      <c r="D22" s="233"/>
      <c r="E22" s="234">
        <v>7.29</v>
      </c>
      <c r="F22" s="231"/>
      <c r="G22" s="231"/>
      <c r="H22" s="231"/>
      <c r="I22" s="231"/>
      <c r="J22" s="231"/>
      <c r="K22" s="231"/>
      <c r="L22" s="231"/>
      <c r="M22" s="231"/>
      <c r="N22" s="230"/>
      <c r="O22" s="230"/>
      <c r="P22" s="230"/>
      <c r="Q22" s="230"/>
      <c r="R22" s="231"/>
      <c r="S22" s="231"/>
      <c r="T22" s="231"/>
      <c r="U22" s="231"/>
      <c r="V22" s="231"/>
      <c r="W22" s="231"/>
      <c r="X22" s="231"/>
      <c r="Y22" s="231"/>
      <c r="Z22" s="210"/>
      <c r="AA22" s="210"/>
      <c r="AB22" s="210"/>
      <c r="AC22" s="210"/>
      <c r="AD22" s="210"/>
      <c r="AE22" s="210"/>
      <c r="AF22" s="210"/>
      <c r="AG22" s="210" t="s">
        <v>265</v>
      </c>
      <c r="AH22" s="210">
        <v>0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3" x14ac:dyDescent="0.2">
      <c r="A23" s="227"/>
      <c r="B23" s="228"/>
      <c r="C23" s="258" t="s">
        <v>1265</v>
      </c>
      <c r="D23" s="233"/>
      <c r="E23" s="234">
        <v>-1.42</v>
      </c>
      <c r="F23" s="231"/>
      <c r="G23" s="231"/>
      <c r="H23" s="231"/>
      <c r="I23" s="231"/>
      <c r="J23" s="231"/>
      <c r="K23" s="231"/>
      <c r="L23" s="231"/>
      <c r="M23" s="231"/>
      <c r="N23" s="230"/>
      <c r="O23" s="230"/>
      <c r="P23" s="230"/>
      <c r="Q23" s="230"/>
      <c r="R23" s="231"/>
      <c r="S23" s="231"/>
      <c r="T23" s="231"/>
      <c r="U23" s="231"/>
      <c r="V23" s="231"/>
      <c r="W23" s="231"/>
      <c r="X23" s="231"/>
      <c r="Y23" s="231"/>
      <c r="Z23" s="210"/>
      <c r="AA23" s="210"/>
      <c r="AB23" s="210"/>
      <c r="AC23" s="210"/>
      <c r="AD23" s="210"/>
      <c r="AE23" s="210"/>
      <c r="AF23" s="210"/>
      <c r="AG23" s="210" t="s">
        <v>265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ht="22.5" outlineLevel="1" x14ac:dyDescent="0.2">
      <c r="A24" s="244">
        <v>10</v>
      </c>
      <c r="B24" s="245" t="s">
        <v>1266</v>
      </c>
      <c r="C24" s="257" t="s">
        <v>1267</v>
      </c>
      <c r="D24" s="246" t="s">
        <v>258</v>
      </c>
      <c r="E24" s="247">
        <v>2.3239999999999998</v>
      </c>
      <c r="F24" s="248"/>
      <c r="G24" s="249">
        <f>ROUND(E24*F24,2)</f>
        <v>0</v>
      </c>
      <c r="H24" s="232"/>
      <c r="I24" s="231">
        <f>ROUND(E24*H24,2)</f>
        <v>0</v>
      </c>
      <c r="J24" s="232"/>
      <c r="K24" s="231">
        <f>ROUND(E24*J24,2)</f>
        <v>0</v>
      </c>
      <c r="L24" s="231">
        <v>21</v>
      </c>
      <c r="M24" s="231">
        <f>G24*(1+L24/100)</f>
        <v>0</v>
      </c>
      <c r="N24" s="230">
        <v>1.7</v>
      </c>
      <c r="O24" s="230">
        <f>ROUND(E24*N24,2)</f>
        <v>3.95</v>
      </c>
      <c r="P24" s="230">
        <v>0</v>
      </c>
      <c r="Q24" s="230">
        <f>ROUND(E24*P24,2)</f>
        <v>0</v>
      </c>
      <c r="R24" s="231"/>
      <c r="S24" s="231" t="s">
        <v>259</v>
      </c>
      <c r="T24" s="231" t="s">
        <v>260</v>
      </c>
      <c r="U24" s="231">
        <v>1.587</v>
      </c>
      <c r="V24" s="231">
        <f>ROUND(E24*U24,2)</f>
        <v>3.69</v>
      </c>
      <c r="W24" s="231"/>
      <c r="X24" s="231" t="s">
        <v>261</v>
      </c>
      <c r="Y24" s="231" t="s">
        <v>262</v>
      </c>
      <c r="Z24" s="210"/>
      <c r="AA24" s="210"/>
      <c r="AB24" s="210"/>
      <c r="AC24" s="210"/>
      <c r="AD24" s="210"/>
      <c r="AE24" s="210"/>
      <c r="AF24" s="210"/>
      <c r="AG24" s="210" t="s">
        <v>1035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2" x14ac:dyDescent="0.2">
      <c r="A25" s="227"/>
      <c r="B25" s="228"/>
      <c r="C25" s="258" t="s">
        <v>1268</v>
      </c>
      <c r="D25" s="233"/>
      <c r="E25" s="234">
        <v>2.3199999999999998</v>
      </c>
      <c r="F25" s="231"/>
      <c r="G25" s="231"/>
      <c r="H25" s="231"/>
      <c r="I25" s="231"/>
      <c r="J25" s="231"/>
      <c r="K25" s="231"/>
      <c r="L25" s="231"/>
      <c r="M25" s="231"/>
      <c r="N25" s="230"/>
      <c r="O25" s="230"/>
      <c r="P25" s="230"/>
      <c r="Q25" s="230"/>
      <c r="R25" s="231"/>
      <c r="S25" s="231"/>
      <c r="T25" s="231"/>
      <c r="U25" s="231"/>
      <c r="V25" s="231"/>
      <c r="W25" s="231"/>
      <c r="X25" s="231"/>
      <c r="Y25" s="231"/>
      <c r="Z25" s="210"/>
      <c r="AA25" s="210"/>
      <c r="AB25" s="210"/>
      <c r="AC25" s="210"/>
      <c r="AD25" s="210"/>
      <c r="AE25" s="210"/>
      <c r="AF25" s="210"/>
      <c r="AG25" s="210" t="s">
        <v>265</v>
      </c>
      <c r="AH25" s="210">
        <v>0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50">
        <v>11</v>
      </c>
      <c r="B26" s="251" t="s">
        <v>274</v>
      </c>
      <c r="C26" s="259" t="s">
        <v>1269</v>
      </c>
      <c r="D26" s="252" t="s">
        <v>258</v>
      </c>
      <c r="E26" s="253">
        <v>4.4000000000000004</v>
      </c>
      <c r="F26" s="254"/>
      <c r="G26" s="255">
        <f>ROUND(E26*F26,2)</f>
        <v>0</v>
      </c>
      <c r="H26" s="232"/>
      <c r="I26" s="231">
        <f>ROUND(E26*H26,2)</f>
        <v>0</v>
      </c>
      <c r="J26" s="232"/>
      <c r="K26" s="231">
        <f>ROUND(E26*J26,2)</f>
        <v>0</v>
      </c>
      <c r="L26" s="231">
        <v>21</v>
      </c>
      <c r="M26" s="231">
        <f>G26*(1+L26/100)</f>
        <v>0</v>
      </c>
      <c r="N26" s="230">
        <v>0</v>
      </c>
      <c r="O26" s="230">
        <f>ROUND(E26*N26,2)</f>
        <v>0</v>
      </c>
      <c r="P26" s="230">
        <v>0</v>
      </c>
      <c r="Q26" s="230">
        <f>ROUND(E26*P26,2)</f>
        <v>0</v>
      </c>
      <c r="R26" s="231"/>
      <c r="S26" s="231" t="s">
        <v>259</v>
      </c>
      <c r="T26" s="231" t="s">
        <v>260</v>
      </c>
      <c r="U26" s="231">
        <v>0</v>
      </c>
      <c r="V26" s="231">
        <f>ROUND(E26*U26,2)</f>
        <v>0</v>
      </c>
      <c r="W26" s="231"/>
      <c r="X26" s="231" t="s">
        <v>261</v>
      </c>
      <c r="Y26" s="231" t="s">
        <v>262</v>
      </c>
      <c r="Z26" s="210"/>
      <c r="AA26" s="210"/>
      <c r="AB26" s="210"/>
      <c r="AC26" s="210"/>
      <c r="AD26" s="210"/>
      <c r="AE26" s="210"/>
      <c r="AF26" s="210"/>
      <c r="AG26" s="210" t="s">
        <v>1035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x14ac:dyDescent="0.2">
      <c r="A27" s="237" t="s">
        <v>254</v>
      </c>
      <c r="B27" s="238" t="s">
        <v>142</v>
      </c>
      <c r="C27" s="256" t="s">
        <v>143</v>
      </c>
      <c r="D27" s="239"/>
      <c r="E27" s="240"/>
      <c r="F27" s="241"/>
      <c r="G27" s="242">
        <f>SUMIF(AG28:AG31,"&lt;&gt;NOR",G28:G31)</f>
        <v>0</v>
      </c>
      <c r="H27" s="236"/>
      <c r="I27" s="236">
        <f>SUM(I28:I31)</f>
        <v>0</v>
      </c>
      <c r="J27" s="236"/>
      <c r="K27" s="236">
        <f>SUM(K28:K31)</f>
        <v>0</v>
      </c>
      <c r="L27" s="236"/>
      <c r="M27" s="236">
        <f>SUM(M28:M31)</f>
        <v>0</v>
      </c>
      <c r="N27" s="235"/>
      <c r="O27" s="235">
        <f>SUM(O28:O31)</f>
        <v>0.86</v>
      </c>
      <c r="P27" s="235"/>
      <c r="Q27" s="235">
        <f>SUM(Q28:Q31)</f>
        <v>0</v>
      </c>
      <c r="R27" s="236"/>
      <c r="S27" s="236"/>
      <c r="T27" s="236"/>
      <c r="U27" s="236"/>
      <c r="V27" s="236">
        <f>SUM(V28:V31)</f>
        <v>0.37</v>
      </c>
      <c r="W27" s="236"/>
      <c r="X27" s="236"/>
      <c r="Y27" s="236"/>
      <c r="AG27" t="s">
        <v>255</v>
      </c>
    </row>
    <row r="28" spans="1:60" outlineLevel="1" x14ac:dyDescent="0.2">
      <c r="A28" s="244">
        <v>12</v>
      </c>
      <c r="B28" s="245" t="s">
        <v>1270</v>
      </c>
      <c r="C28" s="257" t="s">
        <v>1271</v>
      </c>
      <c r="D28" s="246" t="s">
        <v>258</v>
      </c>
      <c r="E28" s="247">
        <v>0.33750000000000002</v>
      </c>
      <c r="F28" s="248"/>
      <c r="G28" s="249">
        <f>ROUND(E28*F28,2)</f>
        <v>0</v>
      </c>
      <c r="H28" s="232"/>
      <c r="I28" s="231">
        <f>ROUND(E28*H28,2)</f>
        <v>0</v>
      </c>
      <c r="J28" s="232"/>
      <c r="K28" s="231">
        <f>ROUND(E28*J28,2)</f>
        <v>0</v>
      </c>
      <c r="L28" s="231">
        <v>21</v>
      </c>
      <c r="M28" s="231">
        <f>G28*(1+L28/100)</f>
        <v>0</v>
      </c>
      <c r="N28" s="230">
        <v>2.5249999999999999</v>
      </c>
      <c r="O28" s="230">
        <f>ROUND(E28*N28,2)</f>
        <v>0.85</v>
      </c>
      <c r="P28" s="230">
        <v>0</v>
      </c>
      <c r="Q28" s="230">
        <f>ROUND(E28*P28,2)</f>
        <v>0</v>
      </c>
      <c r="R28" s="231"/>
      <c r="S28" s="231" t="s">
        <v>259</v>
      </c>
      <c r="T28" s="231" t="s">
        <v>260</v>
      </c>
      <c r="U28" s="231">
        <v>0.48</v>
      </c>
      <c r="V28" s="231">
        <f>ROUND(E28*U28,2)</f>
        <v>0.16</v>
      </c>
      <c r="W28" s="231"/>
      <c r="X28" s="231" t="s">
        <v>261</v>
      </c>
      <c r="Y28" s="231" t="s">
        <v>262</v>
      </c>
      <c r="Z28" s="210"/>
      <c r="AA28" s="210"/>
      <c r="AB28" s="210"/>
      <c r="AC28" s="210"/>
      <c r="AD28" s="210"/>
      <c r="AE28" s="210"/>
      <c r="AF28" s="210"/>
      <c r="AG28" s="210" t="s">
        <v>1035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2" x14ac:dyDescent="0.2">
      <c r="A29" s="227"/>
      <c r="B29" s="228"/>
      <c r="C29" s="258" t="s">
        <v>1272</v>
      </c>
      <c r="D29" s="233"/>
      <c r="E29" s="234">
        <v>0.33750000000000002</v>
      </c>
      <c r="F29" s="231"/>
      <c r="G29" s="231"/>
      <c r="H29" s="231"/>
      <c r="I29" s="231"/>
      <c r="J29" s="231"/>
      <c r="K29" s="231"/>
      <c r="L29" s="231"/>
      <c r="M29" s="231"/>
      <c r="N29" s="230"/>
      <c r="O29" s="230"/>
      <c r="P29" s="230"/>
      <c r="Q29" s="230"/>
      <c r="R29" s="231"/>
      <c r="S29" s="231"/>
      <c r="T29" s="231"/>
      <c r="U29" s="231"/>
      <c r="V29" s="231"/>
      <c r="W29" s="231"/>
      <c r="X29" s="231"/>
      <c r="Y29" s="231"/>
      <c r="Z29" s="210"/>
      <c r="AA29" s="210"/>
      <c r="AB29" s="210"/>
      <c r="AC29" s="210"/>
      <c r="AD29" s="210"/>
      <c r="AE29" s="210"/>
      <c r="AF29" s="210"/>
      <c r="AG29" s="210" t="s">
        <v>265</v>
      </c>
      <c r="AH29" s="210">
        <v>0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ht="22.5" outlineLevel="1" x14ac:dyDescent="0.2">
      <c r="A30" s="244">
        <v>13</v>
      </c>
      <c r="B30" s="245" t="s">
        <v>1273</v>
      </c>
      <c r="C30" s="257" t="s">
        <v>1274</v>
      </c>
      <c r="D30" s="246" t="s">
        <v>311</v>
      </c>
      <c r="E30" s="247">
        <v>1.35E-2</v>
      </c>
      <c r="F30" s="248"/>
      <c r="G30" s="249">
        <f>ROUND(E30*F30,2)</f>
        <v>0</v>
      </c>
      <c r="H30" s="232"/>
      <c r="I30" s="231">
        <f>ROUND(E30*H30,2)</f>
        <v>0</v>
      </c>
      <c r="J30" s="232"/>
      <c r="K30" s="231">
        <f>ROUND(E30*J30,2)</f>
        <v>0</v>
      </c>
      <c r="L30" s="231">
        <v>21</v>
      </c>
      <c r="M30" s="231">
        <f>G30*(1+L30/100)</f>
        <v>0</v>
      </c>
      <c r="N30" s="230">
        <v>1.07874</v>
      </c>
      <c r="O30" s="230">
        <f>ROUND(E30*N30,2)</f>
        <v>0.01</v>
      </c>
      <c r="P30" s="230">
        <v>0</v>
      </c>
      <c r="Q30" s="230">
        <f>ROUND(E30*P30,2)</f>
        <v>0</v>
      </c>
      <c r="R30" s="231"/>
      <c r="S30" s="231" t="s">
        <v>259</v>
      </c>
      <c r="T30" s="231" t="s">
        <v>260</v>
      </c>
      <c r="U30" s="231">
        <v>15.231</v>
      </c>
      <c r="V30" s="231">
        <f>ROUND(E30*U30,2)</f>
        <v>0.21</v>
      </c>
      <c r="W30" s="231"/>
      <c r="X30" s="231" t="s">
        <v>261</v>
      </c>
      <c r="Y30" s="231" t="s">
        <v>262</v>
      </c>
      <c r="Z30" s="210"/>
      <c r="AA30" s="210"/>
      <c r="AB30" s="210"/>
      <c r="AC30" s="210"/>
      <c r="AD30" s="210"/>
      <c r="AE30" s="210"/>
      <c r="AF30" s="210"/>
      <c r="AG30" s="210" t="s">
        <v>263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2" x14ac:dyDescent="0.2">
      <c r="A31" s="227"/>
      <c r="B31" s="228"/>
      <c r="C31" s="258" t="s">
        <v>1275</v>
      </c>
      <c r="D31" s="233"/>
      <c r="E31" s="234">
        <v>0.01</v>
      </c>
      <c r="F31" s="231"/>
      <c r="G31" s="231"/>
      <c r="H31" s="231"/>
      <c r="I31" s="231"/>
      <c r="J31" s="231"/>
      <c r="K31" s="231"/>
      <c r="L31" s="231"/>
      <c r="M31" s="231"/>
      <c r="N31" s="230"/>
      <c r="O31" s="230"/>
      <c r="P31" s="230"/>
      <c r="Q31" s="230"/>
      <c r="R31" s="231"/>
      <c r="S31" s="231"/>
      <c r="T31" s="231"/>
      <c r="U31" s="231"/>
      <c r="V31" s="231"/>
      <c r="W31" s="231"/>
      <c r="X31" s="231"/>
      <c r="Y31" s="231"/>
      <c r="Z31" s="210"/>
      <c r="AA31" s="210"/>
      <c r="AB31" s="210"/>
      <c r="AC31" s="210"/>
      <c r="AD31" s="210"/>
      <c r="AE31" s="210"/>
      <c r="AF31" s="210"/>
      <c r="AG31" s="210" t="s">
        <v>265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x14ac:dyDescent="0.2">
      <c r="A32" s="237" t="s">
        <v>254</v>
      </c>
      <c r="B32" s="238" t="s">
        <v>144</v>
      </c>
      <c r="C32" s="256" t="s">
        <v>145</v>
      </c>
      <c r="D32" s="239"/>
      <c r="E32" s="240"/>
      <c r="F32" s="241"/>
      <c r="G32" s="242">
        <f>SUMIF(AG33:AG34,"&lt;&gt;NOR",G33:G34)</f>
        <v>0</v>
      </c>
      <c r="H32" s="236"/>
      <c r="I32" s="236">
        <f>SUM(I33:I34)</f>
        <v>0</v>
      </c>
      <c r="J32" s="236"/>
      <c r="K32" s="236">
        <f>SUM(K33:K34)</f>
        <v>0</v>
      </c>
      <c r="L32" s="236"/>
      <c r="M32" s="236">
        <f>SUM(M33:M34)</f>
        <v>0</v>
      </c>
      <c r="N32" s="235"/>
      <c r="O32" s="235">
        <f>SUM(O33:O34)</f>
        <v>0.97</v>
      </c>
      <c r="P32" s="235"/>
      <c r="Q32" s="235">
        <f>SUM(Q33:Q34)</f>
        <v>0</v>
      </c>
      <c r="R32" s="236"/>
      <c r="S32" s="236"/>
      <c r="T32" s="236"/>
      <c r="U32" s="236"/>
      <c r="V32" s="236">
        <f>SUM(V33:V34)</f>
        <v>6.84</v>
      </c>
      <c r="W32" s="236"/>
      <c r="X32" s="236"/>
      <c r="Y32" s="236"/>
      <c r="AG32" t="s">
        <v>255</v>
      </c>
    </row>
    <row r="33" spans="1:60" ht="22.5" outlineLevel="1" x14ac:dyDescent="0.2">
      <c r="A33" s="244">
        <v>14</v>
      </c>
      <c r="B33" s="245" t="s">
        <v>1276</v>
      </c>
      <c r="C33" s="257" t="s">
        <v>1277</v>
      </c>
      <c r="D33" s="246" t="s">
        <v>303</v>
      </c>
      <c r="E33" s="247">
        <v>7.8</v>
      </c>
      <c r="F33" s="248"/>
      <c r="G33" s="249">
        <f>ROUND(E33*F33,2)</f>
        <v>0</v>
      </c>
      <c r="H33" s="232"/>
      <c r="I33" s="231">
        <f>ROUND(E33*H33,2)</f>
        <v>0</v>
      </c>
      <c r="J33" s="232"/>
      <c r="K33" s="231">
        <f>ROUND(E33*J33,2)</f>
        <v>0</v>
      </c>
      <c r="L33" s="231">
        <v>21</v>
      </c>
      <c r="M33" s="231">
        <f>G33*(1+L33/100)</f>
        <v>0</v>
      </c>
      <c r="N33" s="230">
        <v>0.12454999999999999</v>
      </c>
      <c r="O33" s="230">
        <f>ROUND(E33*N33,2)</f>
        <v>0.97</v>
      </c>
      <c r="P33" s="230">
        <v>0</v>
      </c>
      <c r="Q33" s="230">
        <f>ROUND(E33*P33,2)</f>
        <v>0</v>
      </c>
      <c r="R33" s="231"/>
      <c r="S33" s="231" t="s">
        <v>259</v>
      </c>
      <c r="T33" s="231" t="s">
        <v>260</v>
      </c>
      <c r="U33" s="231">
        <v>0.87629999999999997</v>
      </c>
      <c r="V33" s="231">
        <f>ROUND(E33*U33,2)</f>
        <v>6.84</v>
      </c>
      <c r="W33" s="231"/>
      <c r="X33" s="231" t="s">
        <v>261</v>
      </c>
      <c r="Y33" s="231" t="s">
        <v>262</v>
      </c>
      <c r="Z33" s="210"/>
      <c r="AA33" s="210"/>
      <c r="AB33" s="210"/>
      <c r="AC33" s="210"/>
      <c r="AD33" s="210"/>
      <c r="AE33" s="210"/>
      <c r="AF33" s="210"/>
      <c r="AG33" s="210" t="s">
        <v>263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2" x14ac:dyDescent="0.2">
      <c r="A34" s="227"/>
      <c r="B34" s="228"/>
      <c r="C34" s="258" t="s">
        <v>1278</v>
      </c>
      <c r="D34" s="233"/>
      <c r="E34" s="234">
        <v>7.8</v>
      </c>
      <c r="F34" s="231"/>
      <c r="G34" s="231"/>
      <c r="H34" s="231"/>
      <c r="I34" s="231"/>
      <c r="J34" s="231"/>
      <c r="K34" s="231"/>
      <c r="L34" s="231"/>
      <c r="M34" s="231"/>
      <c r="N34" s="230"/>
      <c r="O34" s="230"/>
      <c r="P34" s="230"/>
      <c r="Q34" s="230"/>
      <c r="R34" s="231"/>
      <c r="S34" s="231"/>
      <c r="T34" s="231"/>
      <c r="U34" s="231"/>
      <c r="V34" s="231"/>
      <c r="W34" s="231"/>
      <c r="X34" s="231"/>
      <c r="Y34" s="231"/>
      <c r="Z34" s="210"/>
      <c r="AA34" s="210"/>
      <c r="AB34" s="210"/>
      <c r="AC34" s="210"/>
      <c r="AD34" s="210"/>
      <c r="AE34" s="210"/>
      <c r="AF34" s="210"/>
      <c r="AG34" s="210" t="s">
        <v>265</v>
      </c>
      <c r="AH34" s="210">
        <v>0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x14ac:dyDescent="0.2">
      <c r="A35" s="237" t="s">
        <v>254</v>
      </c>
      <c r="B35" s="238" t="s">
        <v>148</v>
      </c>
      <c r="C35" s="256" t="s">
        <v>149</v>
      </c>
      <c r="D35" s="239"/>
      <c r="E35" s="240"/>
      <c r="F35" s="241"/>
      <c r="G35" s="242">
        <f>SUMIF(AG36:AG37,"&lt;&gt;NOR",G36:G37)</f>
        <v>0</v>
      </c>
      <c r="H35" s="236"/>
      <c r="I35" s="236">
        <f>SUM(I36:I37)</f>
        <v>0</v>
      </c>
      <c r="J35" s="236"/>
      <c r="K35" s="236">
        <f>SUM(K36:K37)</f>
        <v>0</v>
      </c>
      <c r="L35" s="236"/>
      <c r="M35" s="236">
        <f>SUM(M36:M37)</f>
        <v>0</v>
      </c>
      <c r="N35" s="235"/>
      <c r="O35" s="235">
        <f>SUM(O36:O37)</f>
        <v>1.26</v>
      </c>
      <c r="P35" s="235"/>
      <c r="Q35" s="235">
        <f>SUM(Q36:Q37)</f>
        <v>0</v>
      </c>
      <c r="R35" s="236"/>
      <c r="S35" s="236"/>
      <c r="T35" s="236"/>
      <c r="U35" s="236"/>
      <c r="V35" s="236">
        <f>SUM(V36:V37)</f>
        <v>0.87</v>
      </c>
      <c r="W35" s="236"/>
      <c r="X35" s="236"/>
      <c r="Y35" s="236"/>
      <c r="AG35" t="s">
        <v>255</v>
      </c>
    </row>
    <row r="36" spans="1:60" outlineLevel="1" x14ac:dyDescent="0.2">
      <c r="A36" s="244">
        <v>15</v>
      </c>
      <c r="B36" s="245" t="s">
        <v>1279</v>
      </c>
      <c r="C36" s="257" t="s">
        <v>1280</v>
      </c>
      <c r="D36" s="246" t="s">
        <v>258</v>
      </c>
      <c r="E36" s="247">
        <v>0.66400000000000003</v>
      </c>
      <c r="F36" s="248"/>
      <c r="G36" s="249">
        <f>ROUND(E36*F36,2)</f>
        <v>0</v>
      </c>
      <c r="H36" s="232"/>
      <c r="I36" s="231">
        <f>ROUND(E36*H36,2)</f>
        <v>0</v>
      </c>
      <c r="J36" s="232"/>
      <c r="K36" s="231">
        <f>ROUND(E36*J36,2)</f>
        <v>0</v>
      </c>
      <c r="L36" s="231">
        <v>21</v>
      </c>
      <c r="M36" s="231">
        <f>G36*(1+L36/100)</f>
        <v>0</v>
      </c>
      <c r="N36" s="230">
        <v>1.8907700000000001</v>
      </c>
      <c r="O36" s="230">
        <f>ROUND(E36*N36,2)</f>
        <v>1.26</v>
      </c>
      <c r="P36" s="230">
        <v>0</v>
      </c>
      <c r="Q36" s="230">
        <f>ROUND(E36*P36,2)</f>
        <v>0</v>
      </c>
      <c r="R36" s="231"/>
      <c r="S36" s="231" t="s">
        <v>259</v>
      </c>
      <c r="T36" s="231" t="s">
        <v>260</v>
      </c>
      <c r="U36" s="231">
        <v>1.3169999999999999</v>
      </c>
      <c r="V36" s="231">
        <f>ROUND(E36*U36,2)</f>
        <v>0.87</v>
      </c>
      <c r="W36" s="231"/>
      <c r="X36" s="231" t="s">
        <v>261</v>
      </c>
      <c r="Y36" s="231" t="s">
        <v>262</v>
      </c>
      <c r="Z36" s="210"/>
      <c r="AA36" s="210"/>
      <c r="AB36" s="210"/>
      <c r="AC36" s="210"/>
      <c r="AD36" s="210"/>
      <c r="AE36" s="210"/>
      <c r="AF36" s="210"/>
      <c r="AG36" s="210" t="s">
        <v>1035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2" x14ac:dyDescent="0.2">
      <c r="A37" s="227"/>
      <c r="B37" s="228"/>
      <c r="C37" s="258" t="s">
        <v>1281</v>
      </c>
      <c r="D37" s="233"/>
      <c r="E37" s="234">
        <v>0.66</v>
      </c>
      <c r="F37" s="231"/>
      <c r="G37" s="231"/>
      <c r="H37" s="231"/>
      <c r="I37" s="231"/>
      <c r="J37" s="231"/>
      <c r="K37" s="231"/>
      <c r="L37" s="231"/>
      <c r="M37" s="231"/>
      <c r="N37" s="230"/>
      <c r="O37" s="230"/>
      <c r="P37" s="230"/>
      <c r="Q37" s="230"/>
      <c r="R37" s="231"/>
      <c r="S37" s="231"/>
      <c r="T37" s="231"/>
      <c r="U37" s="231"/>
      <c r="V37" s="231"/>
      <c r="W37" s="231"/>
      <c r="X37" s="231"/>
      <c r="Y37" s="231"/>
      <c r="Z37" s="210"/>
      <c r="AA37" s="210"/>
      <c r="AB37" s="210"/>
      <c r="AC37" s="210"/>
      <c r="AD37" s="210"/>
      <c r="AE37" s="210"/>
      <c r="AF37" s="210"/>
      <c r="AG37" s="210" t="s">
        <v>265</v>
      </c>
      <c r="AH37" s="210">
        <v>0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x14ac:dyDescent="0.2">
      <c r="A38" s="237" t="s">
        <v>254</v>
      </c>
      <c r="B38" s="238" t="s">
        <v>162</v>
      </c>
      <c r="C38" s="256" t="s">
        <v>163</v>
      </c>
      <c r="D38" s="239"/>
      <c r="E38" s="240"/>
      <c r="F38" s="241"/>
      <c r="G38" s="242">
        <f>SUMIF(AG39:AG46,"&lt;&gt;NOR",G39:G46)</f>
        <v>0</v>
      </c>
      <c r="H38" s="236"/>
      <c r="I38" s="236">
        <f>SUM(I39:I46)</f>
        <v>0</v>
      </c>
      <c r="J38" s="236"/>
      <c r="K38" s="236">
        <f>SUM(K39:K46)</f>
        <v>0</v>
      </c>
      <c r="L38" s="236"/>
      <c r="M38" s="236">
        <f>SUM(M39:M46)</f>
        <v>0</v>
      </c>
      <c r="N38" s="235"/>
      <c r="O38" s="235">
        <f>SUM(O39:O46)</f>
        <v>2.67</v>
      </c>
      <c r="P38" s="235"/>
      <c r="Q38" s="235">
        <f>SUM(Q39:Q46)</f>
        <v>0</v>
      </c>
      <c r="R38" s="236"/>
      <c r="S38" s="236"/>
      <c r="T38" s="236"/>
      <c r="U38" s="236"/>
      <c r="V38" s="236">
        <f>SUM(V39:V46)</f>
        <v>4.75</v>
      </c>
      <c r="W38" s="236"/>
      <c r="X38" s="236"/>
      <c r="Y38" s="236"/>
      <c r="AG38" t="s">
        <v>255</v>
      </c>
    </row>
    <row r="39" spans="1:60" ht="22.5" outlineLevel="1" x14ac:dyDescent="0.2">
      <c r="A39" s="250">
        <v>16</v>
      </c>
      <c r="B39" s="251" t="s">
        <v>1282</v>
      </c>
      <c r="C39" s="259" t="s">
        <v>1283</v>
      </c>
      <c r="D39" s="252" t="s">
        <v>345</v>
      </c>
      <c r="E39" s="253">
        <v>1</v>
      </c>
      <c r="F39" s="254"/>
      <c r="G39" s="255">
        <f>ROUND(E39*F39,2)</f>
        <v>0</v>
      </c>
      <c r="H39" s="232"/>
      <c r="I39" s="231">
        <f>ROUND(E39*H39,2)</f>
        <v>0</v>
      </c>
      <c r="J39" s="232"/>
      <c r="K39" s="231">
        <f>ROUND(E39*J39,2)</f>
        <v>0</v>
      </c>
      <c r="L39" s="231">
        <v>21</v>
      </c>
      <c r="M39" s="231">
        <f>G39*(1+L39/100)</f>
        <v>0</v>
      </c>
      <c r="N39" s="230">
        <v>0</v>
      </c>
      <c r="O39" s="230">
        <f>ROUND(E39*N39,2)</f>
        <v>0</v>
      </c>
      <c r="P39" s="230">
        <v>0</v>
      </c>
      <c r="Q39" s="230">
        <f>ROUND(E39*P39,2)</f>
        <v>0</v>
      </c>
      <c r="R39" s="231"/>
      <c r="S39" s="231" t="s">
        <v>259</v>
      </c>
      <c r="T39" s="231" t="s">
        <v>260</v>
      </c>
      <c r="U39" s="231">
        <v>0.79</v>
      </c>
      <c r="V39" s="231">
        <f>ROUND(E39*U39,2)</f>
        <v>0.79</v>
      </c>
      <c r="W39" s="231"/>
      <c r="X39" s="231" t="s">
        <v>261</v>
      </c>
      <c r="Y39" s="231" t="s">
        <v>262</v>
      </c>
      <c r="Z39" s="210"/>
      <c r="AA39" s="210"/>
      <c r="AB39" s="210"/>
      <c r="AC39" s="210"/>
      <c r="AD39" s="210"/>
      <c r="AE39" s="210"/>
      <c r="AF39" s="210"/>
      <c r="AG39" s="210" t="s">
        <v>263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ht="22.5" outlineLevel="1" x14ac:dyDescent="0.2">
      <c r="A40" s="250">
        <v>17</v>
      </c>
      <c r="B40" s="251" t="s">
        <v>1284</v>
      </c>
      <c r="C40" s="259" t="s">
        <v>1285</v>
      </c>
      <c r="D40" s="252" t="s">
        <v>345</v>
      </c>
      <c r="E40" s="253">
        <v>1</v>
      </c>
      <c r="F40" s="254"/>
      <c r="G40" s="255">
        <f>ROUND(E40*F40,2)</f>
        <v>0</v>
      </c>
      <c r="H40" s="232"/>
      <c r="I40" s="231">
        <f>ROUND(E40*H40,2)</f>
        <v>0</v>
      </c>
      <c r="J40" s="232"/>
      <c r="K40" s="231">
        <f>ROUND(E40*J40,2)</f>
        <v>0</v>
      </c>
      <c r="L40" s="231">
        <v>21</v>
      </c>
      <c r="M40" s="231">
        <f>G40*(1+L40/100)</f>
        <v>0</v>
      </c>
      <c r="N40" s="230">
        <v>0</v>
      </c>
      <c r="O40" s="230">
        <f>ROUND(E40*N40,2)</f>
        <v>0</v>
      </c>
      <c r="P40" s="230">
        <v>0</v>
      </c>
      <c r="Q40" s="230">
        <f>ROUND(E40*P40,2)</f>
        <v>0</v>
      </c>
      <c r="R40" s="231"/>
      <c r="S40" s="231" t="s">
        <v>259</v>
      </c>
      <c r="T40" s="231" t="s">
        <v>260</v>
      </c>
      <c r="U40" s="231">
        <v>0.9</v>
      </c>
      <c r="V40" s="231">
        <f>ROUND(E40*U40,2)</f>
        <v>0.9</v>
      </c>
      <c r="W40" s="231"/>
      <c r="X40" s="231" t="s">
        <v>261</v>
      </c>
      <c r="Y40" s="231" t="s">
        <v>262</v>
      </c>
      <c r="Z40" s="210"/>
      <c r="AA40" s="210"/>
      <c r="AB40" s="210"/>
      <c r="AC40" s="210"/>
      <c r="AD40" s="210"/>
      <c r="AE40" s="210"/>
      <c r="AF40" s="210"/>
      <c r="AG40" s="210" t="s">
        <v>263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ht="22.5" outlineLevel="1" x14ac:dyDescent="0.2">
      <c r="A41" s="250">
        <v>18</v>
      </c>
      <c r="B41" s="251" t="s">
        <v>1286</v>
      </c>
      <c r="C41" s="259" t="s">
        <v>1287</v>
      </c>
      <c r="D41" s="252" t="s">
        <v>345</v>
      </c>
      <c r="E41" s="253">
        <v>1</v>
      </c>
      <c r="F41" s="254"/>
      <c r="G41" s="255">
        <f>ROUND(E41*F41,2)</f>
        <v>0</v>
      </c>
      <c r="H41" s="232"/>
      <c r="I41" s="231">
        <f>ROUND(E41*H41,2)</f>
        <v>0</v>
      </c>
      <c r="J41" s="232"/>
      <c r="K41" s="231">
        <f>ROUND(E41*J41,2)</f>
        <v>0</v>
      </c>
      <c r="L41" s="231">
        <v>21</v>
      </c>
      <c r="M41" s="231">
        <f>G41*(1+L41/100)</f>
        <v>0</v>
      </c>
      <c r="N41" s="230">
        <v>0</v>
      </c>
      <c r="O41" s="230">
        <f>ROUND(E41*N41,2)</f>
        <v>0</v>
      </c>
      <c r="P41" s="230">
        <v>0</v>
      </c>
      <c r="Q41" s="230">
        <f>ROUND(E41*P41,2)</f>
        <v>0</v>
      </c>
      <c r="R41" s="231"/>
      <c r="S41" s="231" t="s">
        <v>259</v>
      </c>
      <c r="T41" s="231" t="s">
        <v>260</v>
      </c>
      <c r="U41" s="231">
        <v>1.752</v>
      </c>
      <c r="V41" s="231">
        <f>ROUND(E41*U41,2)</f>
        <v>1.75</v>
      </c>
      <c r="W41" s="231"/>
      <c r="X41" s="231" t="s">
        <v>261</v>
      </c>
      <c r="Y41" s="231" t="s">
        <v>262</v>
      </c>
      <c r="Z41" s="210"/>
      <c r="AA41" s="210"/>
      <c r="AB41" s="210"/>
      <c r="AC41" s="210"/>
      <c r="AD41" s="210"/>
      <c r="AE41" s="210"/>
      <c r="AF41" s="210"/>
      <c r="AG41" s="210" t="s">
        <v>1035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ht="22.5" outlineLevel="1" x14ac:dyDescent="0.2">
      <c r="A42" s="250">
        <v>19</v>
      </c>
      <c r="B42" s="251" t="s">
        <v>1288</v>
      </c>
      <c r="C42" s="259" t="s">
        <v>1289</v>
      </c>
      <c r="D42" s="252" t="s">
        <v>345</v>
      </c>
      <c r="E42" s="253">
        <v>1</v>
      </c>
      <c r="F42" s="254"/>
      <c r="G42" s="255">
        <f>ROUND(E42*F42,2)</f>
        <v>0</v>
      </c>
      <c r="H42" s="232"/>
      <c r="I42" s="231">
        <f>ROUND(E42*H42,2)</f>
        <v>0</v>
      </c>
      <c r="J42" s="232"/>
      <c r="K42" s="231">
        <f>ROUND(E42*J42,2)</f>
        <v>0</v>
      </c>
      <c r="L42" s="231">
        <v>21</v>
      </c>
      <c r="M42" s="231">
        <f>G42*(1+L42/100)</f>
        <v>0</v>
      </c>
      <c r="N42" s="230">
        <v>0.16502</v>
      </c>
      <c r="O42" s="230">
        <f>ROUND(E42*N42,2)</f>
        <v>0.17</v>
      </c>
      <c r="P42" s="230">
        <v>0</v>
      </c>
      <c r="Q42" s="230">
        <f>ROUND(E42*P42,2)</f>
        <v>0</v>
      </c>
      <c r="R42" s="231"/>
      <c r="S42" s="231" t="s">
        <v>259</v>
      </c>
      <c r="T42" s="231" t="s">
        <v>260</v>
      </c>
      <c r="U42" s="231">
        <v>1.3140000000000001</v>
      </c>
      <c r="V42" s="231">
        <f>ROUND(E42*U42,2)</f>
        <v>1.31</v>
      </c>
      <c r="W42" s="231"/>
      <c r="X42" s="231" t="s">
        <v>261</v>
      </c>
      <c r="Y42" s="231" t="s">
        <v>262</v>
      </c>
      <c r="Z42" s="210"/>
      <c r="AA42" s="210"/>
      <c r="AB42" s="210"/>
      <c r="AC42" s="210"/>
      <c r="AD42" s="210"/>
      <c r="AE42" s="210"/>
      <c r="AF42" s="210"/>
      <c r="AG42" s="210" t="s">
        <v>263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">
      <c r="A43" s="250">
        <v>20</v>
      </c>
      <c r="B43" s="251" t="s">
        <v>1290</v>
      </c>
      <c r="C43" s="259" t="s">
        <v>1291</v>
      </c>
      <c r="D43" s="252" t="s">
        <v>345</v>
      </c>
      <c r="E43" s="253">
        <v>1</v>
      </c>
      <c r="F43" s="254"/>
      <c r="G43" s="255">
        <f>ROUND(E43*F43,2)</f>
        <v>0</v>
      </c>
      <c r="H43" s="232"/>
      <c r="I43" s="231">
        <f>ROUND(E43*H43,2)</f>
        <v>0</v>
      </c>
      <c r="J43" s="232"/>
      <c r="K43" s="231">
        <f>ROUND(E43*J43,2)</f>
        <v>0</v>
      </c>
      <c r="L43" s="231">
        <v>21</v>
      </c>
      <c r="M43" s="231">
        <f>G43*(1+L43/100)</f>
        <v>0</v>
      </c>
      <c r="N43" s="230">
        <v>0.61</v>
      </c>
      <c r="O43" s="230">
        <f>ROUND(E43*N43,2)</f>
        <v>0.61</v>
      </c>
      <c r="P43" s="230">
        <v>0</v>
      </c>
      <c r="Q43" s="230">
        <f>ROUND(E43*P43,2)</f>
        <v>0</v>
      </c>
      <c r="R43" s="231" t="s">
        <v>546</v>
      </c>
      <c r="S43" s="231" t="s">
        <v>1292</v>
      </c>
      <c r="T43" s="231" t="s">
        <v>325</v>
      </c>
      <c r="U43" s="231">
        <v>0</v>
      </c>
      <c r="V43" s="231">
        <f>ROUND(E43*U43,2)</f>
        <v>0</v>
      </c>
      <c r="W43" s="231"/>
      <c r="X43" s="231" t="s">
        <v>547</v>
      </c>
      <c r="Y43" s="231" t="s">
        <v>262</v>
      </c>
      <c r="Z43" s="210"/>
      <c r="AA43" s="210"/>
      <c r="AB43" s="210"/>
      <c r="AC43" s="210"/>
      <c r="AD43" s="210"/>
      <c r="AE43" s="210"/>
      <c r="AF43" s="210"/>
      <c r="AG43" s="210" t="s">
        <v>548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">
      <c r="A44" s="250">
        <v>21</v>
      </c>
      <c r="B44" s="251" t="s">
        <v>1293</v>
      </c>
      <c r="C44" s="259" t="s">
        <v>1294</v>
      </c>
      <c r="D44" s="252" t="s">
        <v>345</v>
      </c>
      <c r="E44" s="253">
        <v>1</v>
      </c>
      <c r="F44" s="254"/>
      <c r="G44" s="255">
        <f>ROUND(E44*F44,2)</f>
        <v>0</v>
      </c>
      <c r="H44" s="232"/>
      <c r="I44" s="231">
        <f>ROUND(E44*H44,2)</f>
        <v>0</v>
      </c>
      <c r="J44" s="232"/>
      <c r="K44" s="231">
        <f>ROUND(E44*J44,2)</f>
        <v>0</v>
      </c>
      <c r="L44" s="231">
        <v>21</v>
      </c>
      <c r="M44" s="231">
        <f>G44*(1+L44/100)</f>
        <v>0</v>
      </c>
      <c r="N44" s="230">
        <v>2.4E-2</v>
      </c>
      <c r="O44" s="230">
        <f>ROUND(E44*N44,2)</f>
        <v>0.02</v>
      </c>
      <c r="P44" s="230">
        <v>0</v>
      </c>
      <c r="Q44" s="230">
        <f>ROUND(E44*P44,2)</f>
        <v>0</v>
      </c>
      <c r="R44" s="231" t="s">
        <v>546</v>
      </c>
      <c r="S44" s="231" t="s">
        <v>1292</v>
      </c>
      <c r="T44" s="231" t="s">
        <v>325</v>
      </c>
      <c r="U44" s="231">
        <v>0</v>
      </c>
      <c r="V44" s="231">
        <f>ROUND(E44*U44,2)</f>
        <v>0</v>
      </c>
      <c r="W44" s="231"/>
      <c r="X44" s="231" t="s">
        <v>547</v>
      </c>
      <c r="Y44" s="231" t="s">
        <v>262</v>
      </c>
      <c r="Z44" s="210"/>
      <c r="AA44" s="210"/>
      <c r="AB44" s="210"/>
      <c r="AC44" s="210"/>
      <c r="AD44" s="210"/>
      <c r="AE44" s="210"/>
      <c r="AF44" s="210"/>
      <c r="AG44" s="210" t="s">
        <v>548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50">
        <v>22</v>
      </c>
      <c r="B45" s="251" t="s">
        <v>1295</v>
      </c>
      <c r="C45" s="259" t="s">
        <v>1296</v>
      </c>
      <c r="D45" s="252" t="s">
        <v>345</v>
      </c>
      <c r="E45" s="253">
        <v>1</v>
      </c>
      <c r="F45" s="254"/>
      <c r="G45" s="255">
        <f>ROUND(E45*F45,2)</f>
        <v>0</v>
      </c>
      <c r="H45" s="232"/>
      <c r="I45" s="231">
        <f>ROUND(E45*H45,2)</f>
        <v>0</v>
      </c>
      <c r="J45" s="232"/>
      <c r="K45" s="231">
        <f>ROUND(E45*J45,2)</f>
        <v>0</v>
      </c>
      <c r="L45" s="231">
        <v>21</v>
      </c>
      <c r="M45" s="231">
        <f>G45*(1+L45/100)</f>
        <v>0</v>
      </c>
      <c r="N45" s="230">
        <v>1.87</v>
      </c>
      <c r="O45" s="230">
        <f>ROUND(E45*N45,2)</f>
        <v>1.87</v>
      </c>
      <c r="P45" s="230">
        <v>0</v>
      </c>
      <c r="Q45" s="230">
        <f>ROUND(E45*P45,2)</f>
        <v>0</v>
      </c>
      <c r="R45" s="231" t="s">
        <v>546</v>
      </c>
      <c r="S45" s="231" t="s">
        <v>259</v>
      </c>
      <c r="T45" s="231" t="s">
        <v>260</v>
      </c>
      <c r="U45" s="231">
        <v>0</v>
      </c>
      <c r="V45" s="231">
        <f>ROUND(E45*U45,2)</f>
        <v>0</v>
      </c>
      <c r="W45" s="231"/>
      <c r="X45" s="231" t="s">
        <v>547</v>
      </c>
      <c r="Y45" s="231" t="s">
        <v>262</v>
      </c>
      <c r="Z45" s="210"/>
      <c r="AA45" s="210"/>
      <c r="AB45" s="210"/>
      <c r="AC45" s="210"/>
      <c r="AD45" s="210"/>
      <c r="AE45" s="210"/>
      <c r="AF45" s="210"/>
      <c r="AG45" s="210" t="s">
        <v>548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50">
        <v>23</v>
      </c>
      <c r="B46" s="251" t="s">
        <v>1297</v>
      </c>
      <c r="C46" s="259" t="s">
        <v>1298</v>
      </c>
      <c r="D46" s="252" t="s">
        <v>345</v>
      </c>
      <c r="E46" s="253">
        <v>1</v>
      </c>
      <c r="F46" s="254"/>
      <c r="G46" s="255">
        <f>ROUND(E46*F46,2)</f>
        <v>0</v>
      </c>
      <c r="H46" s="232"/>
      <c r="I46" s="231">
        <f>ROUND(E46*H46,2)</f>
        <v>0</v>
      </c>
      <c r="J46" s="232"/>
      <c r="K46" s="231">
        <f>ROUND(E46*J46,2)</f>
        <v>0</v>
      </c>
      <c r="L46" s="231">
        <v>21</v>
      </c>
      <c r="M46" s="231">
        <f>G46*(1+L46/100)</f>
        <v>0</v>
      </c>
      <c r="N46" s="230">
        <v>2E-3</v>
      </c>
      <c r="O46" s="230">
        <f>ROUND(E46*N46,2)</f>
        <v>0</v>
      </c>
      <c r="P46" s="230">
        <v>0</v>
      </c>
      <c r="Q46" s="230">
        <f>ROUND(E46*P46,2)</f>
        <v>0</v>
      </c>
      <c r="R46" s="231" t="s">
        <v>546</v>
      </c>
      <c r="S46" s="231" t="s">
        <v>259</v>
      </c>
      <c r="T46" s="231" t="s">
        <v>260</v>
      </c>
      <c r="U46" s="231">
        <v>0</v>
      </c>
      <c r="V46" s="231">
        <f>ROUND(E46*U46,2)</f>
        <v>0</v>
      </c>
      <c r="W46" s="231"/>
      <c r="X46" s="231" t="s">
        <v>547</v>
      </c>
      <c r="Y46" s="231" t="s">
        <v>262</v>
      </c>
      <c r="Z46" s="210"/>
      <c r="AA46" s="210"/>
      <c r="AB46" s="210"/>
      <c r="AC46" s="210"/>
      <c r="AD46" s="210"/>
      <c r="AE46" s="210"/>
      <c r="AF46" s="210"/>
      <c r="AG46" s="210" t="s">
        <v>548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x14ac:dyDescent="0.2">
      <c r="A47" s="237" t="s">
        <v>254</v>
      </c>
      <c r="B47" s="238" t="s">
        <v>170</v>
      </c>
      <c r="C47" s="256" t="s">
        <v>171</v>
      </c>
      <c r="D47" s="239"/>
      <c r="E47" s="240"/>
      <c r="F47" s="241"/>
      <c r="G47" s="242">
        <f>SUMIF(AG48:AG61,"&lt;&gt;NOR",G48:G61)</f>
        <v>0</v>
      </c>
      <c r="H47" s="236"/>
      <c r="I47" s="236">
        <f>SUM(I48:I61)</f>
        <v>0</v>
      </c>
      <c r="J47" s="236"/>
      <c r="K47" s="236">
        <f>SUM(K48:K61)</f>
        <v>0</v>
      </c>
      <c r="L47" s="236"/>
      <c r="M47" s="236">
        <f>SUM(M48:M61)</f>
        <v>0</v>
      </c>
      <c r="N47" s="235"/>
      <c r="O47" s="235">
        <f>SUM(O48:O61)</f>
        <v>0.15000000000000002</v>
      </c>
      <c r="P47" s="235"/>
      <c r="Q47" s="235">
        <f>SUM(Q48:Q61)</f>
        <v>1.1200000000000001</v>
      </c>
      <c r="R47" s="236"/>
      <c r="S47" s="236"/>
      <c r="T47" s="236"/>
      <c r="U47" s="236"/>
      <c r="V47" s="236">
        <f>SUM(V48:V61)</f>
        <v>195.85000000000002</v>
      </c>
      <c r="W47" s="236"/>
      <c r="X47" s="236"/>
      <c r="Y47" s="236"/>
      <c r="AG47" t="s">
        <v>255</v>
      </c>
    </row>
    <row r="48" spans="1:60" outlineLevel="1" x14ac:dyDescent="0.2">
      <c r="A48" s="244">
        <v>24</v>
      </c>
      <c r="B48" s="245" t="s">
        <v>1299</v>
      </c>
      <c r="C48" s="257" t="s">
        <v>1300</v>
      </c>
      <c r="D48" s="246" t="s">
        <v>334</v>
      </c>
      <c r="E48" s="247">
        <v>37.6</v>
      </c>
      <c r="F48" s="248"/>
      <c r="G48" s="249">
        <f>ROUND(E48*F48,2)</f>
        <v>0</v>
      </c>
      <c r="H48" s="232"/>
      <c r="I48" s="231">
        <f>ROUND(E48*H48,2)</f>
        <v>0</v>
      </c>
      <c r="J48" s="232"/>
      <c r="K48" s="231">
        <f>ROUND(E48*J48,2)</f>
        <v>0</v>
      </c>
      <c r="L48" s="231">
        <v>21</v>
      </c>
      <c r="M48" s="231">
        <f>G48*(1+L48/100)</f>
        <v>0</v>
      </c>
      <c r="N48" s="230">
        <v>1.4E-3</v>
      </c>
      <c r="O48" s="230">
        <f>ROUND(E48*N48,2)</f>
        <v>0.05</v>
      </c>
      <c r="P48" s="230">
        <v>5.0899999999999999E-3</v>
      </c>
      <c r="Q48" s="230">
        <f>ROUND(E48*P48,2)</f>
        <v>0.19</v>
      </c>
      <c r="R48" s="231"/>
      <c r="S48" s="231" t="s">
        <v>259</v>
      </c>
      <c r="T48" s="231" t="s">
        <v>260</v>
      </c>
      <c r="U48" s="231">
        <v>2.35</v>
      </c>
      <c r="V48" s="231">
        <f>ROUND(E48*U48,2)</f>
        <v>88.36</v>
      </c>
      <c r="W48" s="231"/>
      <c r="X48" s="231" t="s">
        <v>261</v>
      </c>
      <c r="Y48" s="231" t="s">
        <v>262</v>
      </c>
      <c r="Z48" s="210"/>
      <c r="AA48" s="210"/>
      <c r="AB48" s="210"/>
      <c r="AC48" s="210"/>
      <c r="AD48" s="210"/>
      <c r="AE48" s="210"/>
      <c r="AF48" s="210"/>
      <c r="AG48" s="210" t="s">
        <v>263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2" x14ac:dyDescent="0.2">
      <c r="A49" s="227"/>
      <c r="B49" s="228"/>
      <c r="C49" s="258" t="s">
        <v>1301</v>
      </c>
      <c r="D49" s="233"/>
      <c r="E49" s="234">
        <v>37.6</v>
      </c>
      <c r="F49" s="231"/>
      <c r="G49" s="231"/>
      <c r="H49" s="231"/>
      <c r="I49" s="231"/>
      <c r="J49" s="231"/>
      <c r="K49" s="231"/>
      <c r="L49" s="231"/>
      <c r="M49" s="231"/>
      <c r="N49" s="230"/>
      <c r="O49" s="230"/>
      <c r="P49" s="230"/>
      <c r="Q49" s="230"/>
      <c r="R49" s="231"/>
      <c r="S49" s="231"/>
      <c r="T49" s="231"/>
      <c r="U49" s="231"/>
      <c r="V49" s="231"/>
      <c r="W49" s="231"/>
      <c r="X49" s="231"/>
      <c r="Y49" s="231"/>
      <c r="Z49" s="210"/>
      <c r="AA49" s="210"/>
      <c r="AB49" s="210"/>
      <c r="AC49" s="210"/>
      <c r="AD49" s="210"/>
      <c r="AE49" s="210"/>
      <c r="AF49" s="210"/>
      <c r="AG49" s="210" t="s">
        <v>265</v>
      </c>
      <c r="AH49" s="210">
        <v>0</v>
      </c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">
      <c r="A50" s="244">
        <v>25</v>
      </c>
      <c r="B50" s="245" t="s">
        <v>1302</v>
      </c>
      <c r="C50" s="257" t="s">
        <v>1303</v>
      </c>
      <c r="D50" s="246" t="s">
        <v>334</v>
      </c>
      <c r="E50" s="247">
        <v>11.8</v>
      </c>
      <c r="F50" s="248"/>
      <c r="G50" s="249">
        <f>ROUND(E50*F50,2)</f>
        <v>0</v>
      </c>
      <c r="H50" s="232"/>
      <c r="I50" s="231">
        <f>ROUND(E50*H50,2)</f>
        <v>0</v>
      </c>
      <c r="J50" s="232"/>
      <c r="K50" s="231">
        <f>ROUND(E50*J50,2)</f>
        <v>0</v>
      </c>
      <c r="L50" s="231">
        <v>21</v>
      </c>
      <c r="M50" s="231">
        <f>G50*(1+L50/100)</f>
        <v>0</v>
      </c>
      <c r="N50" s="230">
        <v>2.0400000000000001E-3</v>
      </c>
      <c r="O50" s="230">
        <f>ROUND(E50*N50,2)</f>
        <v>0.02</v>
      </c>
      <c r="P50" s="230">
        <v>3.6170000000000001E-2</v>
      </c>
      <c r="Q50" s="230">
        <f>ROUND(E50*P50,2)</f>
        <v>0.43</v>
      </c>
      <c r="R50" s="231"/>
      <c r="S50" s="231" t="s">
        <v>259</v>
      </c>
      <c r="T50" s="231" t="s">
        <v>260</v>
      </c>
      <c r="U50" s="231">
        <v>4</v>
      </c>
      <c r="V50" s="231">
        <f>ROUND(E50*U50,2)</f>
        <v>47.2</v>
      </c>
      <c r="W50" s="231"/>
      <c r="X50" s="231" t="s">
        <v>261</v>
      </c>
      <c r="Y50" s="231" t="s">
        <v>262</v>
      </c>
      <c r="Z50" s="210"/>
      <c r="AA50" s="210"/>
      <c r="AB50" s="210"/>
      <c r="AC50" s="210"/>
      <c r="AD50" s="210"/>
      <c r="AE50" s="210"/>
      <c r="AF50" s="210"/>
      <c r="AG50" s="210" t="s">
        <v>263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2" x14ac:dyDescent="0.2">
      <c r="A51" s="227"/>
      <c r="B51" s="228"/>
      <c r="C51" s="258" t="s">
        <v>1304</v>
      </c>
      <c r="D51" s="233"/>
      <c r="E51" s="234">
        <v>11.8</v>
      </c>
      <c r="F51" s="231"/>
      <c r="G51" s="231"/>
      <c r="H51" s="231"/>
      <c r="I51" s="231"/>
      <c r="J51" s="231"/>
      <c r="K51" s="231"/>
      <c r="L51" s="231"/>
      <c r="M51" s="231"/>
      <c r="N51" s="230"/>
      <c r="O51" s="230"/>
      <c r="P51" s="230"/>
      <c r="Q51" s="230"/>
      <c r="R51" s="231"/>
      <c r="S51" s="231"/>
      <c r="T51" s="231"/>
      <c r="U51" s="231"/>
      <c r="V51" s="231"/>
      <c r="W51" s="231"/>
      <c r="X51" s="231"/>
      <c r="Y51" s="231"/>
      <c r="Z51" s="210"/>
      <c r="AA51" s="210"/>
      <c r="AB51" s="210"/>
      <c r="AC51" s="210"/>
      <c r="AD51" s="210"/>
      <c r="AE51" s="210"/>
      <c r="AF51" s="210"/>
      <c r="AG51" s="210" t="s">
        <v>265</v>
      </c>
      <c r="AH51" s="210">
        <v>0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">
      <c r="A52" s="244">
        <v>26</v>
      </c>
      <c r="B52" s="245" t="s">
        <v>1305</v>
      </c>
      <c r="C52" s="257" t="s">
        <v>1306</v>
      </c>
      <c r="D52" s="246" t="s">
        <v>334</v>
      </c>
      <c r="E52" s="247">
        <v>17.600000000000001</v>
      </c>
      <c r="F52" s="248"/>
      <c r="G52" s="249">
        <f>ROUND(E52*F52,2)</f>
        <v>0</v>
      </c>
      <c r="H52" s="232"/>
      <c r="I52" s="231">
        <f>ROUND(E52*H52,2)</f>
        <v>0</v>
      </c>
      <c r="J52" s="232"/>
      <c r="K52" s="231">
        <f>ROUND(E52*J52,2)</f>
        <v>0</v>
      </c>
      <c r="L52" s="231">
        <v>21</v>
      </c>
      <c r="M52" s="231">
        <f>G52*(1+L52/100)</f>
        <v>0</v>
      </c>
      <c r="N52" s="230">
        <v>2.4599999999999999E-3</v>
      </c>
      <c r="O52" s="230">
        <f>ROUND(E52*N52,2)</f>
        <v>0.04</v>
      </c>
      <c r="P52" s="230">
        <v>0</v>
      </c>
      <c r="Q52" s="230">
        <f>ROUND(E52*P52,2)</f>
        <v>0</v>
      </c>
      <c r="R52" s="231"/>
      <c r="S52" s="231" t="s">
        <v>259</v>
      </c>
      <c r="T52" s="231" t="s">
        <v>260</v>
      </c>
      <c r="U52" s="231">
        <v>1.589</v>
      </c>
      <c r="V52" s="231">
        <f>ROUND(E52*U52,2)</f>
        <v>27.97</v>
      </c>
      <c r="W52" s="231"/>
      <c r="X52" s="231" t="s">
        <v>261</v>
      </c>
      <c r="Y52" s="231" t="s">
        <v>262</v>
      </c>
      <c r="Z52" s="210"/>
      <c r="AA52" s="210"/>
      <c r="AB52" s="210"/>
      <c r="AC52" s="210"/>
      <c r="AD52" s="210"/>
      <c r="AE52" s="210"/>
      <c r="AF52" s="210"/>
      <c r="AG52" s="210" t="s">
        <v>263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2" x14ac:dyDescent="0.2">
      <c r="A53" s="227"/>
      <c r="B53" s="228"/>
      <c r="C53" s="258" t="s">
        <v>1307</v>
      </c>
      <c r="D53" s="233"/>
      <c r="E53" s="234">
        <v>17.600000000000001</v>
      </c>
      <c r="F53" s="231"/>
      <c r="G53" s="231"/>
      <c r="H53" s="231"/>
      <c r="I53" s="231"/>
      <c r="J53" s="231"/>
      <c r="K53" s="231"/>
      <c r="L53" s="231"/>
      <c r="M53" s="231"/>
      <c r="N53" s="230"/>
      <c r="O53" s="230"/>
      <c r="P53" s="230"/>
      <c r="Q53" s="230"/>
      <c r="R53" s="231"/>
      <c r="S53" s="231"/>
      <c r="T53" s="231"/>
      <c r="U53" s="231"/>
      <c r="V53" s="231"/>
      <c r="W53" s="231"/>
      <c r="X53" s="231"/>
      <c r="Y53" s="231"/>
      <c r="Z53" s="210"/>
      <c r="AA53" s="210"/>
      <c r="AB53" s="210"/>
      <c r="AC53" s="210"/>
      <c r="AD53" s="210"/>
      <c r="AE53" s="210"/>
      <c r="AF53" s="210"/>
      <c r="AG53" s="210" t="s">
        <v>265</v>
      </c>
      <c r="AH53" s="210">
        <v>0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">
      <c r="A54" s="244">
        <v>27</v>
      </c>
      <c r="B54" s="245" t="s">
        <v>1308</v>
      </c>
      <c r="C54" s="257" t="s">
        <v>1309</v>
      </c>
      <c r="D54" s="246" t="s">
        <v>334</v>
      </c>
      <c r="E54" s="247">
        <v>8.8000000000000007</v>
      </c>
      <c r="F54" s="248"/>
      <c r="G54" s="249">
        <f>ROUND(E54*F54,2)</f>
        <v>0</v>
      </c>
      <c r="H54" s="232"/>
      <c r="I54" s="231">
        <f>ROUND(E54*H54,2)</f>
        <v>0</v>
      </c>
      <c r="J54" s="232"/>
      <c r="K54" s="231">
        <f>ROUND(E54*J54,2)</f>
        <v>0</v>
      </c>
      <c r="L54" s="231">
        <v>21</v>
      </c>
      <c r="M54" s="231">
        <f>G54*(1+L54/100)</f>
        <v>0</v>
      </c>
      <c r="N54" s="230">
        <v>2.7299999999999998E-3</v>
      </c>
      <c r="O54" s="230">
        <f>ROUND(E54*N54,2)</f>
        <v>0.02</v>
      </c>
      <c r="P54" s="230">
        <v>0</v>
      </c>
      <c r="Q54" s="230">
        <f>ROUND(E54*P54,2)</f>
        <v>0</v>
      </c>
      <c r="R54" s="231"/>
      <c r="S54" s="231" t="s">
        <v>259</v>
      </c>
      <c r="T54" s="231" t="s">
        <v>260</v>
      </c>
      <c r="U54" s="231">
        <v>2.3889999999999998</v>
      </c>
      <c r="V54" s="231">
        <f>ROUND(E54*U54,2)</f>
        <v>21.02</v>
      </c>
      <c r="W54" s="231"/>
      <c r="X54" s="231" t="s">
        <v>261</v>
      </c>
      <c r="Y54" s="231" t="s">
        <v>262</v>
      </c>
      <c r="Z54" s="210"/>
      <c r="AA54" s="210"/>
      <c r="AB54" s="210"/>
      <c r="AC54" s="210"/>
      <c r="AD54" s="210"/>
      <c r="AE54" s="210"/>
      <c r="AF54" s="210"/>
      <c r="AG54" s="210" t="s">
        <v>263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2" x14ac:dyDescent="0.2">
      <c r="A55" s="227"/>
      <c r="B55" s="228"/>
      <c r="C55" s="258" t="s">
        <v>1310</v>
      </c>
      <c r="D55" s="233"/>
      <c r="E55" s="234">
        <v>8.8000000000000007</v>
      </c>
      <c r="F55" s="231"/>
      <c r="G55" s="231"/>
      <c r="H55" s="231"/>
      <c r="I55" s="231"/>
      <c r="J55" s="231"/>
      <c r="K55" s="231"/>
      <c r="L55" s="231"/>
      <c r="M55" s="231"/>
      <c r="N55" s="230"/>
      <c r="O55" s="230"/>
      <c r="P55" s="230"/>
      <c r="Q55" s="230"/>
      <c r="R55" s="231"/>
      <c r="S55" s="231"/>
      <c r="T55" s="231"/>
      <c r="U55" s="231"/>
      <c r="V55" s="231"/>
      <c r="W55" s="231"/>
      <c r="X55" s="231"/>
      <c r="Y55" s="231"/>
      <c r="Z55" s="210"/>
      <c r="AA55" s="210"/>
      <c r="AB55" s="210"/>
      <c r="AC55" s="210"/>
      <c r="AD55" s="210"/>
      <c r="AE55" s="210"/>
      <c r="AF55" s="210"/>
      <c r="AG55" s="210" t="s">
        <v>265</v>
      </c>
      <c r="AH55" s="210">
        <v>0</v>
      </c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">
      <c r="A56" s="244">
        <v>28</v>
      </c>
      <c r="B56" s="245" t="s">
        <v>1311</v>
      </c>
      <c r="C56" s="257" t="s">
        <v>1312</v>
      </c>
      <c r="D56" s="246" t="s">
        <v>334</v>
      </c>
      <c r="E56" s="247">
        <v>15</v>
      </c>
      <c r="F56" s="248"/>
      <c r="G56" s="249">
        <f>ROUND(E56*F56,2)</f>
        <v>0</v>
      </c>
      <c r="H56" s="232"/>
      <c r="I56" s="231">
        <f>ROUND(E56*H56,2)</f>
        <v>0</v>
      </c>
      <c r="J56" s="232"/>
      <c r="K56" s="231">
        <f>ROUND(E56*J56,2)</f>
        <v>0</v>
      </c>
      <c r="L56" s="231">
        <v>21</v>
      </c>
      <c r="M56" s="231">
        <f>G56*(1+L56/100)</f>
        <v>0</v>
      </c>
      <c r="N56" s="230">
        <v>4.8999999999999998E-4</v>
      </c>
      <c r="O56" s="230">
        <f>ROUND(E56*N56,2)</f>
        <v>0.01</v>
      </c>
      <c r="P56" s="230">
        <v>8.9999999999999993E-3</v>
      </c>
      <c r="Q56" s="230">
        <f>ROUND(E56*P56,2)</f>
        <v>0.14000000000000001</v>
      </c>
      <c r="R56" s="231"/>
      <c r="S56" s="231" t="s">
        <v>259</v>
      </c>
      <c r="T56" s="231" t="s">
        <v>260</v>
      </c>
      <c r="U56" s="231">
        <v>0.247</v>
      </c>
      <c r="V56" s="231">
        <f>ROUND(E56*U56,2)</f>
        <v>3.71</v>
      </c>
      <c r="W56" s="231"/>
      <c r="X56" s="231" t="s">
        <v>261</v>
      </c>
      <c r="Y56" s="231" t="s">
        <v>262</v>
      </c>
      <c r="Z56" s="210"/>
      <c r="AA56" s="210"/>
      <c r="AB56" s="210"/>
      <c r="AC56" s="210"/>
      <c r="AD56" s="210"/>
      <c r="AE56" s="210"/>
      <c r="AF56" s="210"/>
      <c r="AG56" s="210" t="s">
        <v>263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2" x14ac:dyDescent="0.2">
      <c r="A57" s="227"/>
      <c r="B57" s="228"/>
      <c r="C57" s="258" t="s">
        <v>1313</v>
      </c>
      <c r="D57" s="233"/>
      <c r="E57" s="234">
        <v>15</v>
      </c>
      <c r="F57" s="231"/>
      <c r="G57" s="231"/>
      <c r="H57" s="231"/>
      <c r="I57" s="231"/>
      <c r="J57" s="231"/>
      <c r="K57" s="231"/>
      <c r="L57" s="231"/>
      <c r="M57" s="231"/>
      <c r="N57" s="230"/>
      <c r="O57" s="230"/>
      <c r="P57" s="230"/>
      <c r="Q57" s="230"/>
      <c r="R57" s="231"/>
      <c r="S57" s="231"/>
      <c r="T57" s="231"/>
      <c r="U57" s="231"/>
      <c r="V57" s="231"/>
      <c r="W57" s="231"/>
      <c r="X57" s="231"/>
      <c r="Y57" s="231"/>
      <c r="Z57" s="210"/>
      <c r="AA57" s="210"/>
      <c r="AB57" s="210"/>
      <c r="AC57" s="210"/>
      <c r="AD57" s="210"/>
      <c r="AE57" s="210"/>
      <c r="AF57" s="210"/>
      <c r="AG57" s="210" t="s">
        <v>265</v>
      </c>
      <c r="AH57" s="210">
        <v>0</v>
      </c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">
      <c r="A58" s="244">
        <v>29</v>
      </c>
      <c r="B58" s="245" t="s">
        <v>1314</v>
      </c>
      <c r="C58" s="257" t="s">
        <v>1315</v>
      </c>
      <c r="D58" s="246" t="s">
        <v>334</v>
      </c>
      <c r="E58" s="247">
        <v>10</v>
      </c>
      <c r="F58" s="248"/>
      <c r="G58" s="249">
        <f>ROUND(E58*F58,2)</f>
        <v>0</v>
      </c>
      <c r="H58" s="232"/>
      <c r="I58" s="231">
        <f>ROUND(E58*H58,2)</f>
        <v>0</v>
      </c>
      <c r="J58" s="232"/>
      <c r="K58" s="231">
        <f>ROUND(E58*J58,2)</f>
        <v>0</v>
      </c>
      <c r="L58" s="231">
        <v>21</v>
      </c>
      <c r="M58" s="231">
        <f>G58*(1+L58/100)</f>
        <v>0</v>
      </c>
      <c r="N58" s="230">
        <v>4.8999999999999998E-4</v>
      </c>
      <c r="O58" s="230">
        <f>ROUND(E58*N58,2)</f>
        <v>0</v>
      </c>
      <c r="P58" s="230">
        <v>1.2999999999999999E-2</v>
      </c>
      <c r="Q58" s="230">
        <f>ROUND(E58*P58,2)</f>
        <v>0.13</v>
      </c>
      <c r="R58" s="231"/>
      <c r="S58" s="231" t="s">
        <v>259</v>
      </c>
      <c r="T58" s="231" t="s">
        <v>260</v>
      </c>
      <c r="U58" s="231">
        <v>0.30099999999999999</v>
      </c>
      <c r="V58" s="231">
        <f>ROUND(E58*U58,2)</f>
        <v>3.01</v>
      </c>
      <c r="W58" s="231"/>
      <c r="X58" s="231" t="s">
        <v>261</v>
      </c>
      <c r="Y58" s="231" t="s">
        <v>262</v>
      </c>
      <c r="Z58" s="210"/>
      <c r="AA58" s="210"/>
      <c r="AB58" s="210"/>
      <c r="AC58" s="210"/>
      <c r="AD58" s="210"/>
      <c r="AE58" s="210"/>
      <c r="AF58" s="210"/>
      <c r="AG58" s="210" t="s">
        <v>263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2" x14ac:dyDescent="0.2">
      <c r="A59" s="227"/>
      <c r="B59" s="228"/>
      <c r="C59" s="258" t="s">
        <v>1316</v>
      </c>
      <c r="D59" s="233"/>
      <c r="E59" s="234">
        <v>10</v>
      </c>
      <c r="F59" s="231"/>
      <c r="G59" s="231"/>
      <c r="H59" s="231"/>
      <c r="I59" s="231"/>
      <c r="J59" s="231"/>
      <c r="K59" s="231"/>
      <c r="L59" s="231"/>
      <c r="M59" s="231"/>
      <c r="N59" s="230"/>
      <c r="O59" s="230"/>
      <c r="P59" s="230"/>
      <c r="Q59" s="230"/>
      <c r="R59" s="231"/>
      <c r="S59" s="231"/>
      <c r="T59" s="231"/>
      <c r="U59" s="231"/>
      <c r="V59" s="231"/>
      <c r="W59" s="231"/>
      <c r="X59" s="231"/>
      <c r="Y59" s="231"/>
      <c r="Z59" s="210"/>
      <c r="AA59" s="210"/>
      <c r="AB59" s="210"/>
      <c r="AC59" s="210"/>
      <c r="AD59" s="210"/>
      <c r="AE59" s="210"/>
      <c r="AF59" s="210"/>
      <c r="AG59" s="210" t="s">
        <v>265</v>
      </c>
      <c r="AH59" s="210">
        <v>0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">
      <c r="A60" s="244">
        <v>30</v>
      </c>
      <c r="B60" s="245" t="s">
        <v>1317</v>
      </c>
      <c r="C60" s="257" t="s">
        <v>1318</v>
      </c>
      <c r="D60" s="246" t="s">
        <v>334</v>
      </c>
      <c r="E60" s="247">
        <v>12</v>
      </c>
      <c r="F60" s="248"/>
      <c r="G60" s="249">
        <f>ROUND(E60*F60,2)</f>
        <v>0</v>
      </c>
      <c r="H60" s="232"/>
      <c r="I60" s="231">
        <f>ROUND(E60*H60,2)</f>
        <v>0</v>
      </c>
      <c r="J60" s="232"/>
      <c r="K60" s="231">
        <f>ROUND(E60*J60,2)</f>
        <v>0</v>
      </c>
      <c r="L60" s="231">
        <v>21</v>
      </c>
      <c r="M60" s="231">
        <f>G60*(1+L60/100)</f>
        <v>0</v>
      </c>
      <c r="N60" s="230">
        <v>4.8999999999999998E-4</v>
      </c>
      <c r="O60" s="230">
        <f>ROUND(E60*N60,2)</f>
        <v>0.01</v>
      </c>
      <c r="P60" s="230">
        <v>1.9E-2</v>
      </c>
      <c r="Q60" s="230">
        <f>ROUND(E60*P60,2)</f>
        <v>0.23</v>
      </c>
      <c r="R60" s="231"/>
      <c r="S60" s="231" t="s">
        <v>259</v>
      </c>
      <c r="T60" s="231" t="s">
        <v>260</v>
      </c>
      <c r="U60" s="231">
        <v>0.38200000000000001</v>
      </c>
      <c r="V60" s="231">
        <f>ROUND(E60*U60,2)</f>
        <v>4.58</v>
      </c>
      <c r="W60" s="231"/>
      <c r="X60" s="231" t="s">
        <v>261</v>
      </c>
      <c r="Y60" s="231" t="s">
        <v>262</v>
      </c>
      <c r="Z60" s="210"/>
      <c r="AA60" s="210"/>
      <c r="AB60" s="210"/>
      <c r="AC60" s="210"/>
      <c r="AD60" s="210"/>
      <c r="AE60" s="210"/>
      <c r="AF60" s="210"/>
      <c r="AG60" s="210" t="s">
        <v>263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2" x14ac:dyDescent="0.2">
      <c r="A61" s="227"/>
      <c r="B61" s="228"/>
      <c r="C61" s="258" t="s">
        <v>1319</v>
      </c>
      <c r="D61" s="233"/>
      <c r="E61" s="234">
        <v>12</v>
      </c>
      <c r="F61" s="231"/>
      <c r="G61" s="231"/>
      <c r="H61" s="231"/>
      <c r="I61" s="231"/>
      <c r="J61" s="231"/>
      <c r="K61" s="231"/>
      <c r="L61" s="231"/>
      <c r="M61" s="231"/>
      <c r="N61" s="230"/>
      <c r="O61" s="230"/>
      <c r="P61" s="230"/>
      <c r="Q61" s="230"/>
      <c r="R61" s="231"/>
      <c r="S61" s="231"/>
      <c r="T61" s="231"/>
      <c r="U61" s="231"/>
      <c r="V61" s="231"/>
      <c r="W61" s="231"/>
      <c r="X61" s="231"/>
      <c r="Y61" s="231"/>
      <c r="Z61" s="210"/>
      <c r="AA61" s="210"/>
      <c r="AB61" s="210"/>
      <c r="AC61" s="210"/>
      <c r="AD61" s="210"/>
      <c r="AE61" s="210"/>
      <c r="AF61" s="210"/>
      <c r="AG61" s="210" t="s">
        <v>265</v>
      </c>
      <c r="AH61" s="210">
        <v>0</v>
      </c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x14ac:dyDescent="0.2">
      <c r="A62" s="237" t="s">
        <v>254</v>
      </c>
      <c r="B62" s="238" t="s">
        <v>172</v>
      </c>
      <c r="C62" s="256" t="s">
        <v>173</v>
      </c>
      <c r="D62" s="239"/>
      <c r="E62" s="240"/>
      <c r="F62" s="241"/>
      <c r="G62" s="242">
        <f>SUMIF(AG63:AG66,"&lt;&gt;NOR",G63:G66)</f>
        <v>0</v>
      </c>
      <c r="H62" s="236"/>
      <c r="I62" s="236">
        <f>SUM(I63:I66)</f>
        <v>0</v>
      </c>
      <c r="J62" s="236"/>
      <c r="K62" s="236">
        <f>SUM(K63:K66)</f>
        <v>0</v>
      </c>
      <c r="L62" s="236"/>
      <c r="M62" s="236">
        <f>SUM(M63:M66)</f>
        <v>0</v>
      </c>
      <c r="N62" s="235"/>
      <c r="O62" s="235">
        <f>SUM(O63:O66)</f>
        <v>0</v>
      </c>
      <c r="P62" s="235"/>
      <c r="Q62" s="235">
        <f>SUM(Q63:Q66)</f>
        <v>0</v>
      </c>
      <c r="R62" s="236"/>
      <c r="S62" s="236"/>
      <c r="T62" s="236"/>
      <c r="U62" s="236"/>
      <c r="V62" s="236">
        <f>SUM(V63:V66)</f>
        <v>2.08</v>
      </c>
      <c r="W62" s="236"/>
      <c r="X62" s="236"/>
      <c r="Y62" s="236"/>
      <c r="AG62" t="s">
        <v>255</v>
      </c>
    </row>
    <row r="63" spans="1:60" outlineLevel="1" x14ac:dyDescent="0.2">
      <c r="A63" s="244">
        <v>31</v>
      </c>
      <c r="B63" s="245" t="s">
        <v>1320</v>
      </c>
      <c r="C63" s="257" t="s">
        <v>1321</v>
      </c>
      <c r="D63" s="246" t="s">
        <v>311</v>
      </c>
      <c r="E63" s="247">
        <v>9.8423200000000008</v>
      </c>
      <c r="F63" s="248"/>
      <c r="G63" s="249">
        <f>ROUND(E63*F63,2)</f>
        <v>0</v>
      </c>
      <c r="H63" s="232"/>
      <c r="I63" s="231">
        <f>ROUND(E63*H63,2)</f>
        <v>0</v>
      </c>
      <c r="J63" s="232"/>
      <c r="K63" s="231">
        <f>ROUND(E63*J63,2)</f>
        <v>0</v>
      </c>
      <c r="L63" s="231">
        <v>21</v>
      </c>
      <c r="M63" s="231">
        <f>G63*(1+L63/100)</f>
        <v>0</v>
      </c>
      <c r="N63" s="230">
        <v>0</v>
      </c>
      <c r="O63" s="230">
        <f>ROUND(E63*N63,2)</f>
        <v>0</v>
      </c>
      <c r="P63" s="230">
        <v>0</v>
      </c>
      <c r="Q63" s="230">
        <f>ROUND(E63*P63,2)</f>
        <v>0</v>
      </c>
      <c r="R63" s="231"/>
      <c r="S63" s="231" t="s">
        <v>259</v>
      </c>
      <c r="T63" s="231" t="s">
        <v>260</v>
      </c>
      <c r="U63" s="231">
        <v>0.21149999999999999</v>
      </c>
      <c r="V63" s="231">
        <f>ROUND(E63*U63,2)</f>
        <v>2.08</v>
      </c>
      <c r="W63" s="231"/>
      <c r="X63" s="231" t="s">
        <v>261</v>
      </c>
      <c r="Y63" s="231" t="s">
        <v>262</v>
      </c>
      <c r="Z63" s="210"/>
      <c r="AA63" s="210"/>
      <c r="AB63" s="210"/>
      <c r="AC63" s="210"/>
      <c r="AD63" s="210"/>
      <c r="AE63" s="210"/>
      <c r="AF63" s="210"/>
      <c r="AG63" s="210" t="s">
        <v>1035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2" x14ac:dyDescent="0.2">
      <c r="A64" s="227"/>
      <c r="B64" s="228"/>
      <c r="C64" s="258" t="s">
        <v>1322</v>
      </c>
      <c r="D64" s="233"/>
      <c r="E64" s="234"/>
      <c r="F64" s="231"/>
      <c r="G64" s="231"/>
      <c r="H64" s="231"/>
      <c r="I64" s="231"/>
      <c r="J64" s="231"/>
      <c r="K64" s="231"/>
      <c r="L64" s="231"/>
      <c r="M64" s="231"/>
      <c r="N64" s="230"/>
      <c r="O64" s="230"/>
      <c r="P64" s="230"/>
      <c r="Q64" s="230"/>
      <c r="R64" s="231"/>
      <c r="S64" s="231"/>
      <c r="T64" s="231"/>
      <c r="U64" s="231"/>
      <c r="V64" s="231"/>
      <c r="W64" s="231"/>
      <c r="X64" s="231"/>
      <c r="Y64" s="231"/>
      <c r="Z64" s="210"/>
      <c r="AA64" s="210"/>
      <c r="AB64" s="210"/>
      <c r="AC64" s="210"/>
      <c r="AD64" s="210"/>
      <c r="AE64" s="210"/>
      <c r="AF64" s="210"/>
      <c r="AG64" s="210" t="s">
        <v>265</v>
      </c>
      <c r="AH64" s="210">
        <v>0</v>
      </c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ht="22.5" outlineLevel="3" x14ac:dyDescent="0.2">
      <c r="A65" s="227"/>
      <c r="B65" s="228"/>
      <c r="C65" s="258" t="s">
        <v>1323</v>
      </c>
      <c r="D65" s="233"/>
      <c r="E65" s="234"/>
      <c r="F65" s="231"/>
      <c r="G65" s="231"/>
      <c r="H65" s="231"/>
      <c r="I65" s="231"/>
      <c r="J65" s="231"/>
      <c r="K65" s="231"/>
      <c r="L65" s="231"/>
      <c r="M65" s="231"/>
      <c r="N65" s="230"/>
      <c r="O65" s="230"/>
      <c r="P65" s="230"/>
      <c r="Q65" s="230"/>
      <c r="R65" s="231"/>
      <c r="S65" s="231"/>
      <c r="T65" s="231"/>
      <c r="U65" s="231"/>
      <c r="V65" s="231"/>
      <c r="W65" s="231"/>
      <c r="X65" s="231"/>
      <c r="Y65" s="231"/>
      <c r="Z65" s="210"/>
      <c r="AA65" s="210"/>
      <c r="AB65" s="210"/>
      <c r="AC65" s="210"/>
      <c r="AD65" s="210"/>
      <c r="AE65" s="210"/>
      <c r="AF65" s="210"/>
      <c r="AG65" s="210" t="s">
        <v>265</v>
      </c>
      <c r="AH65" s="210">
        <v>0</v>
      </c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3" x14ac:dyDescent="0.2">
      <c r="A66" s="227"/>
      <c r="B66" s="228"/>
      <c r="C66" s="258" t="s">
        <v>1324</v>
      </c>
      <c r="D66" s="233"/>
      <c r="E66" s="234">
        <v>9.84</v>
      </c>
      <c r="F66" s="231"/>
      <c r="G66" s="231"/>
      <c r="H66" s="231"/>
      <c r="I66" s="231"/>
      <c r="J66" s="231"/>
      <c r="K66" s="231"/>
      <c r="L66" s="231"/>
      <c r="M66" s="231"/>
      <c r="N66" s="230"/>
      <c r="O66" s="230"/>
      <c r="P66" s="230"/>
      <c r="Q66" s="230"/>
      <c r="R66" s="231"/>
      <c r="S66" s="231"/>
      <c r="T66" s="231"/>
      <c r="U66" s="231"/>
      <c r="V66" s="231"/>
      <c r="W66" s="231"/>
      <c r="X66" s="231"/>
      <c r="Y66" s="231"/>
      <c r="Z66" s="210"/>
      <c r="AA66" s="210"/>
      <c r="AB66" s="210"/>
      <c r="AC66" s="210"/>
      <c r="AD66" s="210"/>
      <c r="AE66" s="210"/>
      <c r="AF66" s="210"/>
      <c r="AG66" s="210" t="s">
        <v>265</v>
      </c>
      <c r="AH66" s="210">
        <v>0</v>
      </c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x14ac:dyDescent="0.2">
      <c r="A67" s="237" t="s">
        <v>254</v>
      </c>
      <c r="B67" s="238" t="s">
        <v>175</v>
      </c>
      <c r="C67" s="256" t="s">
        <v>176</v>
      </c>
      <c r="D67" s="239"/>
      <c r="E67" s="240"/>
      <c r="F67" s="241"/>
      <c r="G67" s="242">
        <f>SUMIF(AG68:AG74,"&lt;&gt;NOR",G68:G74)</f>
        <v>0</v>
      </c>
      <c r="H67" s="236"/>
      <c r="I67" s="236">
        <f>SUM(I68:I74)</f>
        <v>0</v>
      </c>
      <c r="J67" s="236"/>
      <c r="K67" s="236">
        <f>SUM(K68:K74)</f>
        <v>0</v>
      </c>
      <c r="L67" s="236"/>
      <c r="M67" s="236">
        <f>SUM(M68:M74)</f>
        <v>0</v>
      </c>
      <c r="N67" s="235"/>
      <c r="O67" s="235">
        <f>SUM(O68:O74)</f>
        <v>0.02</v>
      </c>
      <c r="P67" s="235"/>
      <c r="Q67" s="235">
        <f>SUM(Q68:Q74)</f>
        <v>0</v>
      </c>
      <c r="R67" s="236"/>
      <c r="S67" s="236"/>
      <c r="T67" s="236"/>
      <c r="U67" s="236"/>
      <c r="V67" s="236">
        <f>SUM(V68:V74)</f>
        <v>0.18</v>
      </c>
      <c r="W67" s="236"/>
      <c r="X67" s="236"/>
      <c r="Y67" s="236"/>
      <c r="AG67" t="s">
        <v>255</v>
      </c>
    </row>
    <row r="68" spans="1:60" outlineLevel="1" x14ac:dyDescent="0.2">
      <c r="A68" s="250">
        <v>32</v>
      </c>
      <c r="B68" s="251" t="s">
        <v>1325</v>
      </c>
      <c r="C68" s="259" t="s">
        <v>1326</v>
      </c>
      <c r="D68" s="252" t="s">
        <v>345</v>
      </c>
      <c r="E68" s="253">
        <v>2</v>
      </c>
      <c r="F68" s="254"/>
      <c r="G68" s="255">
        <f>ROUND(E68*F68,2)</f>
        <v>0</v>
      </c>
      <c r="H68" s="232"/>
      <c r="I68" s="231">
        <f>ROUND(E68*H68,2)</f>
        <v>0</v>
      </c>
      <c r="J68" s="232"/>
      <c r="K68" s="231">
        <f>ROUND(E68*J68,2)</f>
        <v>0</v>
      </c>
      <c r="L68" s="231">
        <v>21</v>
      </c>
      <c r="M68" s="231">
        <f>G68*(1+L68/100)</f>
        <v>0</v>
      </c>
      <c r="N68" s="230">
        <v>6.9999999999999994E-5</v>
      </c>
      <c r="O68" s="230">
        <f>ROUND(E68*N68,2)</f>
        <v>0</v>
      </c>
      <c r="P68" s="230">
        <v>0</v>
      </c>
      <c r="Q68" s="230">
        <f>ROUND(E68*P68,2)</f>
        <v>0</v>
      </c>
      <c r="R68" s="231"/>
      <c r="S68" s="231" t="s">
        <v>259</v>
      </c>
      <c r="T68" s="231" t="s">
        <v>260</v>
      </c>
      <c r="U68" s="231">
        <v>0.09</v>
      </c>
      <c r="V68" s="231">
        <f>ROUND(E68*U68,2)</f>
        <v>0.18</v>
      </c>
      <c r="W68" s="231"/>
      <c r="X68" s="231" t="s">
        <v>261</v>
      </c>
      <c r="Y68" s="231" t="s">
        <v>262</v>
      </c>
      <c r="Z68" s="210"/>
      <c r="AA68" s="210"/>
      <c r="AB68" s="210"/>
      <c r="AC68" s="210"/>
      <c r="AD68" s="210"/>
      <c r="AE68" s="210"/>
      <c r="AF68" s="210"/>
      <c r="AG68" s="210" t="s">
        <v>263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ht="22.5" outlineLevel="1" x14ac:dyDescent="0.2">
      <c r="A69" s="250">
        <v>33</v>
      </c>
      <c r="B69" s="251" t="s">
        <v>1327</v>
      </c>
      <c r="C69" s="259" t="s">
        <v>1328</v>
      </c>
      <c r="D69" s="252" t="s">
        <v>345</v>
      </c>
      <c r="E69" s="253">
        <v>1</v>
      </c>
      <c r="F69" s="254"/>
      <c r="G69" s="255">
        <f>ROUND(E69*F69,2)</f>
        <v>0</v>
      </c>
      <c r="H69" s="232"/>
      <c r="I69" s="231">
        <f>ROUND(E69*H69,2)</f>
        <v>0</v>
      </c>
      <c r="J69" s="232"/>
      <c r="K69" s="231">
        <f>ROUND(E69*J69,2)</f>
        <v>0</v>
      </c>
      <c r="L69" s="231">
        <v>21</v>
      </c>
      <c r="M69" s="231">
        <f>G69*(1+L69/100)</f>
        <v>0</v>
      </c>
      <c r="N69" s="230">
        <v>7.0000000000000001E-3</v>
      </c>
      <c r="O69" s="230">
        <f>ROUND(E69*N69,2)</f>
        <v>0.01</v>
      </c>
      <c r="P69" s="230">
        <v>0</v>
      </c>
      <c r="Q69" s="230">
        <f>ROUND(E69*P69,2)</f>
        <v>0</v>
      </c>
      <c r="R69" s="231" t="s">
        <v>546</v>
      </c>
      <c r="S69" s="231" t="s">
        <v>259</v>
      </c>
      <c r="T69" s="231" t="s">
        <v>260</v>
      </c>
      <c r="U69" s="231">
        <v>0</v>
      </c>
      <c r="V69" s="231">
        <f>ROUND(E69*U69,2)</f>
        <v>0</v>
      </c>
      <c r="W69" s="231"/>
      <c r="X69" s="231" t="s">
        <v>547</v>
      </c>
      <c r="Y69" s="231" t="s">
        <v>262</v>
      </c>
      <c r="Z69" s="210"/>
      <c r="AA69" s="210"/>
      <c r="AB69" s="210"/>
      <c r="AC69" s="210"/>
      <c r="AD69" s="210"/>
      <c r="AE69" s="210"/>
      <c r="AF69" s="210"/>
      <c r="AG69" s="210" t="s">
        <v>548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ht="22.5" outlineLevel="1" x14ac:dyDescent="0.2">
      <c r="A70" s="250">
        <v>34</v>
      </c>
      <c r="B70" s="251" t="s">
        <v>1329</v>
      </c>
      <c r="C70" s="259" t="s">
        <v>1330</v>
      </c>
      <c r="D70" s="252" t="s">
        <v>345</v>
      </c>
      <c r="E70" s="253">
        <v>1</v>
      </c>
      <c r="F70" s="254"/>
      <c r="G70" s="255">
        <f>ROUND(E70*F70,2)</f>
        <v>0</v>
      </c>
      <c r="H70" s="232"/>
      <c r="I70" s="231">
        <f>ROUND(E70*H70,2)</f>
        <v>0</v>
      </c>
      <c r="J70" s="232"/>
      <c r="K70" s="231">
        <f>ROUND(E70*J70,2)</f>
        <v>0</v>
      </c>
      <c r="L70" s="231">
        <v>21</v>
      </c>
      <c r="M70" s="231">
        <f>G70*(1+L70/100)</f>
        <v>0</v>
      </c>
      <c r="N70" s="230">
        <v>8.9999999999999993E-3</v>
      </c>
      <c r="O70" s="230">
        <f>ROUND(E70*N70,2)</f>
        <v>0.01</v>
      </c>
      <c r="P70" s="230">
        <v>0</v>
      </c>
      <c r="Q70" s="230">
        <f>ROUND(E70*P70,2)</f>
        <v>0</v>
      </c>
      <c r="R70" s="231" t="s">
        <v>546</v>
      </c>
      <c r="S70" s="231" t="s">
        <v>259</v>
      </c>
      <c r="T70" s="231" t="s">
        <v>260</v>
      </c>
      <c r="U70" s="231">
        <v>0</v>
      </c>
      <c r="V70" s="231">
        <f>ROUND(E70*U70,2)</f>
        <v>0</v>
      </c>
      <c r="W70" s="231"/>
      <c r="X70" s="231" t="s">
        <v>547</v>
      </c>
      <c r="Y70" s="231" t="s">
        <v>262</v>
      </c>
      <c r="Z70" s="210"/>
      <c r="AA70" s="210"/>
      <c r="AB70" s="210"/>
      <c r="AC70" s="210"/>
      <c r="AD70" s="210"/>
      <c r="AE70" s="210"/>
      <c r="AF70" s="210"/>
      <c r="AG70" s="210" t="s">
        <v>548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">
      <c r="A71" s="244">
        <v>35</v>
      </c>
      <c r="B71" s="245" t="s">
        <v>1331</v>
      </c>
      <c r="C71" s="257" t="s">
        <v>1332</v>
      </c>
      <c r="D71" s="246" t="s">
        <v>311</v>
      </c>
      <c r="E71" s="247">
        <v>1.6140000000000002E-2</v>
      </c>
      <c r="F71" s="248"/>
      <c r="G71" s="249">
        <f>ROUND(E71*F71,2)</f>
        <v>0</v>
      </c>
      <c r="H71" s="232"/>
      <c r="I71" s="231">
        <f>ROUND(E71*H71,2)</f>
        <v>0</v>
      </c>
      <c r="J71" s="232"/>
      <c r="K71" s="231">
        <f>ROUND(E71*J71,2)</f>
        <v>0</v>
      </c>
      <c r="L71" s="231">
        <v>21</v>
      </c>
      <c r="M71" s="231">
        <f>G71*(1+L71/100)</f>
        <v>0</v>
      </c>
      <c r="N71" s="230">
        <v>0</v>
      </c>
      <c r="O71" s="230">
        <f>ROUND(E71*N71,2)</f>
        <v>0</v>
      </c>
      <c r="P71" s="230">
        <v>0</v>
      </c>
      <c r="Q71" s="230">
        <f>ROUND(E71*P71,2)</f>
        <v>0</v>
      </c>
      <c r="R71" s="231"/>
      <c r="S71" s="231" t="s">
        <v>259</v>
      </c>
      <c r="T71" s="231" t="s">
        <v>260</v>
      </c>
      <c r="U71" s="231">
        <v>6.6000000000000003E-2</v>
      </c>
      <c r="V71" s="231">
        <f>ROUND(E71*U71,2)</f>
        <v>0</v>
      </c>
      <c r="W71" s="231"/>
      <c r="X71" s="231" t="s">
        <v>261</v>
      </c>
      <c r="Y71" s="231" t="s">
        <v>262</v>
      </c>
      <c r="Z71" s="210"/>
      <c r="AA71" s="210"/>
      <c r="AB71" s="210"/>
      <c r="AC71" s="210"/>
      <c r="AD71" s="210"/>
      <c r="AE71" s="210"/>
      <c r="AF71" s="210"/>
      <c r="AG71" s="210" t="s">
        <v>1333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2" x14ac:dyDescent="0.2">
      <c r="A72" s="227"/>
      <c r="B72" s="228"/>
      <c r="C72" s="258" t="s">
        <v>1322</v>
      </c>
      <c r="D72" s="233"/>
      <c r="E72" s="234"/>
      <c r="F72" s="231"/>
      <c r="G72" s="231"/>
      <c r="H72" s="231"/>
      <c r="I72" s="231"/>
      <c r="J72" s="231"/>
      <c r="K72" s="231"/>
      <c r="L72" s="231"/>
      <c r="M72" s="231"/>
      <c r="N72" s="230"/>
      <c r="O72" s="230"/>
      <c r="P72" s="230"/>
      <c r="Q72" s="230"/>
      <c r="R72" s="231"/>
      <c r="S72" s="231"/>
      <c r="T72" s="231"/>
      <c r="U72" s="231"/>
      <c r="V72" s="231"/>
      <c r="W72" s="231"/>
      <c r="X72" s="231"/>
      <c r="Y72" s="231"/>
      <c r="Z72" s="210"/>
      <c r="AA72" s="210"/>
      <c r="AB72" s="210"/>
      <c r="AC72" s="210"/>
      <c r="AD72" s="210"/>
      <c r="AE72" s="210"/>
      <c r="AF72" s="210"/>
      <c r="AG72" s="210" t="s">
        <v>265</v>
      </c>
      <c r="AH72" s="210">
        <v>0</v>
      </c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3" x14ac:dyDescent="0.2">
      <c r="A73" s="227"/>
      <c r="B73" s="228"/>
      <c r="C73" s="258" t="s">
        <v>1334</v>
      </c>
      <c r="D73" s="233"/>
      <c r="E73" s="234"/>
      <c r="F73" s="231"/>
      <c r="G73" s="231"/>
      <c r="H73" s="231"/>
      <c r="I73" s="231"/>
      <c r="J73" s="231"/>
      <c r="K73" s="231"/>
      <c r="L73" s="231"/>
      <c r="M73" s="231"/>
      <c r="N73" s="230"/>
      <c r="O73" s="230"/>
      <c r="P73" s="230"/>
      <c r="Q73" s="230"/>
      <c r="R73" s="231"/>
      <c r="S73" s="231"/>
      <c r="T73" s="231"/>
      <c r="U73" s="231"/>
      <c r="V73" s="231"/>
      <c r="W73" s="231"/>
      <c r="X73" s="231"/>
      <c r="Y73" s="231"/>
      <c r="Z73" s="210"/>
      <c r="AA73" s="210"/>
      <c r="AB73" s="210"/>
      <c r="AC73" s="210"/>
      <c r="AD73" s="210"/>
      <c r="AE73" s="210"/>
      <c r="AF73" s="210"/>
      <c r="AG73" s="210" t="s">
        <v>265</v>
      </c>
      <c r="AH73" s="210">
        <v>0</v>
      </c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3" x14ac:dyDescent="0.2">
      <c r="A74" s="227"/>
      <c r="B74" s="228"/>
      <c r="C74" s="258" t="s">
        <v>1335</v>
      </c>
      <c r="D74" s="233"/>
      <c r="E74" s="234">
        <v>0.02</v>
      </c>
      <c r="F74" s="231"/>
      <c r="G74" s="231"/>
      <c r="H74" s="231"/>
      <c r="I74" s="231"/>
      <c r="J74" s="231"/>
      <c r="K74" s="231"/>
      <c r="L74" s="231"/>
      <c r="M74" s="231"/>
      <c r="N74" s="230"/>
      <c r="O74" s="230"/>
      <c r="P74" s="230"/>
      <c r="Q74" s="230"/>
      <c r="R74" s="231"/>
      <c r="S74" s="231"/>
      <c r="T74" s="231"/>
      <c r="U74" s="231"/>
      <c r="V74" s="231"/>
      <c r="W74" s="231"/>
      <c r="X74" s="231"/>
      <c r="Y74" s="231"/>
      <c r="Z74" s="210"/>
      <c r="AA74" s="210"/>
      <c r="AB74" s="210"/>
      <c r="AC74" s="210"/>
      <c r="AD74" s="210"/>
      <c r="AE74" s="210"/>
      <c r="AF74" s="210"/>
      <c r="AG74" s="210" t="s">
        <v>265</v>
      </c>
      <c r="AH74" s="210">
        <v>0</v>
      </c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x14ac:dyDescent="0.2">
      <c r="A75" s="237" t="s">
        <v>254</v>
      </c>
      <c r="B75" s="238" t="s">
        <v>177</v>
      </c>
      <c r="C75" s="256" t="s">
        <v>178</v>
      </c>
      <c r="D75" s="239"/>
      <c r="E75" s="240"/>
      <c r="F75" s="241"/>
      <c r="G75" s="242">
        <f>SUMIF(AG76:AG99,"&lt;&gt;NOR",G76:G99)</f>
        <v>0</v>
      </c>
      <c r="H75" s="236"/>
      <c r="I75" s="236">
        <f>SUM(I76:I99)</f>
        <v>0</v>
      </c>
      <c r="J75" s="236"/>
      <c r="K75" s="236">
        <f>SUM(K76:K99)</f>
        <v>0</v>
      </c>
      <c r="L75" s="236"/>
      <c r="M75" s="236">
        <f>SUM(M76:M99)</f>
        <v>0</v>
      </c>
      <c r="N75" s="235"/>
      <c r="O75" s="235">
        <f>SUM(O76:O99)</f>
        <v>0.13</v>
      </c>
      <c r="P75" s="235"/>
      <c r="Q75" s="235">
        <f>SUM(Q76:Q99)</f>
        <v>0</v>
      </c>
      <c r="R75" s="236"/>
      <c r="S75" s="236"/>
      <c r="T75" s="236"/>
      <c r="U75" s="236"/>
      <c r="V75" s="236">
        <f>SUM(V76:V99)</f>
        <v>28.17</v>
      </c>
      <c r="W75" s="236"/>
      <c r="X75" s="236"/>
      <c r="Y75" s="236"/>
      <c r="AG75" t="s">
        <v>255</v>
      </c>
    </row>
    <row r="76" spans="1:60" outlineLevel="1" x14ac:dyDescent="0.2">
      <c r="A76" s="244">
        <v>36</v>
      </c>
      <c r="B76" s="245" t="s">
        <v>1336</v>
      </c>
      <c r="C76" s="257" t="s">
        <v>1337</v>
      </c>
      <c r="D76" s="246" t="s">
        <v>303</v>
      </c>
      <c r="E76" s="247">
        <v>7.7369599999999998</v>
      </c>
      <c r="F76" s="248"/>
      <c r="G76" s="249">
        <f>ROUND(E76*F76,2)</f>
        <v>0</v>
      </c>
      <c r="H76" s="232"/>
      <c r="I76" s="231">
        <f>ROUND(E76*H76,2)</f>
        <v>0</v>
      </c>
      <c r="J76" s="232"/>
      <c r="K76" s="231">
        <f>ROUND(E76*J76,2)</f>
        <v>0</v>
      </c>
      <c r="L76" s="231">
        <v>21</v>
      </c>
      <c r="M76" s="231">
        <f>G76*(1+L76/100)</f>
        <v>0</v>
      </c>
      <c r="N76" s="230">
        <v>6.2E-4</v>
      </c>
      <c r="O76" s="230">
        <f>ROUND(E76*N76,2)</f>
        <v>0</v>
      </c>
      <c r="P76" s="230">
        <v>0</v>
      </c>
      <c r="Q76" s="230">
        <f>ROUND(E76*P76,2)</f>
        <v>0</v>
      </c>
      <c r="R76" s="231"/>
      <c r="S76" s="231" t="s">
        <v>259</v>
      </c>
      <c r="T76" s="231" t="s">
        <v>260</v>
      </c>
      <c r="U76" s="231">
        <v>0.316</v>
      </c>
      <c r="V76" s="231">
        <f>ROUND(E76*U76,2)</f>
        <v>2.44</v>
      </c>
      <c r="W76" s="231"/>
      <c r="X76" s="231" t="s">
        <v>261</v>
      </c>
      <c r="Y76" s="231" t="s">
        <v>262</v>
      </c>
      <c r="Z76" s="210"/>
      <c r="AA76" s="210"/>
      <c r="AB76" s="210"/>
      <c r="AC76" s="210"/>
      <c r="AD76" s="210"/>
      <c r="AE76" s="210"/>
      <c r="AF76" s="210"/>
      <c r="AG76" s="210" t="s">
        <v>1333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2" x14ac:dyDescent="0.2">
      <c r="A77" s="227"/>
      <c r="B77" s="228"/>
      <c r="C77" s="258" t="s">
        <v>1338</v>
      </c>
      <c r="D77" s="233"/>
      <c r="E77" s="234">
        <v>7.7369599999999998</v>
      </c>
      <c r="F77" s="231"/>
      <c r="G77" s="231"/>
      <c r="H77" s="231"/>
      <c r="I77" s="231"/>
      <c r="J77" s="231"/>
      <c r="K77" s="231"/>
      <c r="L77" s="231"/>
      <c r="M77" s="231"/>
      <c r="N77" s="230"/>
      <c r="O77" s="230"/>
      <c r="P77" s="230"/>
      <c r="Q77" s="230"/>
      <c r="R77" s="231"/>
      <c r="S77" s="231"/>
      <c r="T77" s="231"/>
      <c r="U77" s="231"/>
      <c r="V77" s="231"/>
      <c r="W77" s="231"/>
      <c r="X77" s="231"/>
      <c r="Y77" s="231"/>
      <c r="Z77" s="210"/>
      <c r="AA77" s="210"/>
      <c r="AB77" s="210"/>
      <c r="AC77" s="210"/>
      <c r="AD77" s="210"/>
      <c r="AE77" s="210"/>
      <c r="AF77" s="210"/>
      <c r="AG77" s="210" t="s">
        <v>265</v>
      </c>
      <c r="AH77" s="210">
        <v>0</v>
      </c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">
      <c r="A78" s="250">
        <v>37</v>
      </c>
      <c r="B78" s="251" t="s">
        <v>1339</v>
      </c>
      <c r="C78" s="259" t="s">
        <v>1340</v>
      </c>
      <c r="D78" s="252" t="s">
        <v>303</v>
      </c>
      <c r="E78" s="253">
        <v>7.11</v>
      </c>
      <c r="F78" s="254"/>
      <c r="G78" s="255">
        <f>ROUND(E78*F78,2)</f>
        <v>0</v>
      </c>
      <c r="H78" s="232"/>
      <c r="I78" s="231">
        <f>ROUND(E78*H78,2)</f>
        <v>0</v>
      </c>
      <c r="J78" s="232"/>
      <c r="K78" s="231">
        <f>ROUND(E78*J78,2)</f>
        <v>0</v>
      </c>
      <c r="L78" s="231">
        <v>21</v>
      </c>
      <c r="M78" s="231">
        <f>G78*(1+L78/100)</f>
        <v>0</v>
      </c>
      <c r="N78" s="230">
        <v>1.1E-4</v>
      </c>
      <c r="O78" s="230">
        <f>ROUND(E78*N78,2)</f>
        <v>0</v>
      </c>
      <c r="P78" s="230">
        <v>0</v>
      </c>
      <c r="Q78" s="230">
        <f>ROUND(E78*P78,2)</f>
        <v>0</v>
      </c>
      <c r="R78" s="231"/>
      <c r="S78" s="231" t="s">
        <v>259</v>
      </c>
      <c r="T78" s="231" t="s">
        <v>260</v>
      </c>
      <c r="U78" s="231">
        <v>0.374</v>
      </c>
      <c r="V78" s="231">
        <f>ROUND(E78*U78,2)</f>
        <v>2.66</v>
      </c>
      <c r="W78" s="231"/>
      <c r="X78" s="231" t="s">
        <v>261</v>
      </c>
      <c r="Y78" s="231" t="s">
        <v>262</v>
      </c>
      <c r="Z78" s="210"/>
      <c r="AA78" s="210"/>
      <c r="AB78" s="210"/>
      <c r="AC78" s="210"/>
      <c r="AD78" s="210"/>
      <c r="AE78" s="210"/>
      <c r="AF78" s="210"/>
      <c r="AG78" s="210" t="s">
        <v>1333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ht="22.5" outlineLevel="1" x14ac:dyDescent="0.2">
      <c r="A79" s="244">
        <v>38</v>
      </c>
      <c r="B79" s="245" t="s">
        <v>1341</v>
      </c>
      <c r="C79" s="257" t="s">
        <v>1342</v>
      </c>
      <c r="D79" s="246" t="s">
        <v>345</v>
      </c>
      <c r="E79" s="247">
        <v>35</v>
      </c>
      <c r="F79" s="248"/>
      <c r="G79" s="249">
        <f>ROUND(E79*F79,2)</f>
        <v>0</v>
      </c>
      <c r="H79" s="232"/>
      <c r="I79" s="231">
        <f>ROUND(E79*H79,2)</f>
        <v>0</v>
      </c>
      <c r="J79" s="232"/>
      <c r="K79" s="231">
        <f>ROUND(E79*J79,2)</f>
        <v>0</v>
      </c>
      <c r="L79" s="231">
        <v>21</v>
      </c>
      <c r="M79" s="231">
        <f>G79*(1+L79/100)</f>
        <v>0</v>
      </c>
      <c r="N79" s="230">
        <v>1.0499999999999999E-3</v>
      </c>
      <c r="O79" s="230">
        <f>ROUND(E79*N79,2)</f>
        <v>0.04</v>
      </c>
      <c r="P79" s="230">
        <v>0</v>
      </c>
      <c r="Q79" s="230">
        <f>ROUND(E79*P79,2)</f>
        <v>0</v>
      </c>
      <c r="R79" s="231"/>
      <c r="S79" s="231" t="s">
        <v>259</v>
      </c>
      <c r="T79" s="231" t="s">
        <v>260</v>
      </c>
      <c r="U79" s="231">
        <v>0.5</v>
      </c>
      <c r="V79" s="231">
        <f>ROUND(E79*U79,2)</f>
        <v>17.5</v>
      </c>
      <c r="W79" s="231"/>
      <c r="X79" s="231" t="s">
        <v>261</v>
      </c>
      <c r="Y79" s="231" t="s">
        <v>262</v>
      </c>
      <c r="Z79" s="210"/>
      <c r="AA79" s="210"/>
      <c r="AB79" s="210"/>
      <c r="AC79" s="210"/>
      <c r="AD79" s="210"/>
      <c r="AE79" s="210"/>
      <c r="AF79" s="210"/>
      <c r="AG79" s="210" t="s">
        <v>263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2" x14ac:dyDescent="0.2">
      <c r="A80" s="227"/>
      <c r="B80" s="228"/>
      <c r="C80" s="258" t="s">
        <v>1343</v>
      </c>
      <c r="D80" s="233"/>
      <c r="E80" s="234">
        <v>35</v>
      </c>
      <c r="F80" s="231"/>
      <c r="G80" s="231"/>
      <c r="H80" s="231"/>
      <c r="I80" s="231"/>
      <c r="J80" s="231"/>
      <c r="K80" s="231"/>
      <c r="L80" s="231"/>
      <c r="M80" s="231"/>
      <c r="N80" s="230"/>
      <c r="O80" s="230"/>
      <c r="P80" s="230"/>
      <c r="Q80" s="230"/>
      <c r="R80" s="231"/>
      <c r="S80" s="231"/>
      <c r="T80" s="231"/>
      <c r="U80" s="231"/>
      <c r="V80" s="231"/>
      <c r="W80" s="231"/>
      <c r="X80" s="231"/>
      <c r="Y80" s="231"/>
      <c r="Z80" s="210"/>
      <c r="AA80" s="210"/>
      <c r="AB80" s="210"/>
      <c r="AC80" s="210"/>
      <c r="AD80" s="210"/>
      <c r="AE80" s="210"/>
      <c r="AF80" s="210"/>
      <c r="AG80" s="210" t="s">
        <v>265</v>
      </c>
      <c r="AH80" s="210">
        <v>0</v>
      </c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ht="22.5" outlineLevel="1" x14ac:dyDescent="0.2">
      <c r="A81" s="250">
        <v>39</v>
      </c>
      <c r="B81" s="251" t="s">
        <v>1344</v>
      </c>
      <c r="C81" s="259" t="s">
        <v>1345</v>
      </c>
      <c r="D81" s="252" t="s">
        <v>345</v>
      </c>
      <c r="E81" s="253">
        <v>1</v>
      </c>
      <c r="F81" s="254"/>
      <c r="G81" s="255">
        <f>ROUND(E81*F81,2)</f>
        <v>0</v>
      </c>
      <c r="H81" s="232"/>
      <c r="I81" s="231">
        <f>ROUND(E81*H81,2)</f>
        <v>0</v>
      </c>
      <c r="J81" s="232"/>
      <c r="K81" s="231">
        <f>ROUND(E81*J81,2)</f>
        <v>0</v>
      </c>
      <c r="L81" s="231">
        <v>21</v>
      </c>
      <c r="M81" s="231">
        <f>G81*(1+L81/100)</f>
        <v>0</v>
      </c>
      <c r="N81" s="230">
        <v>3.0500000000000002E-3</v>
      </c>
      <c r="O81" s="230">
        <f>ROUND(E81*N81,2)</f>
        <v>0</v>
      </c>
      <c r="P81" s="230">
        <v>0</v>
      </c>
      <c r="Q81" s="230">
        <f>ROUND(E81*P81,2)</f>
        <v>0</v>
      </c>
      <c r="R81" s="231"/>
      <c r="S81" s="231" t="s">
        <v>259</v>
      </c>
      <c r="T81" s="231" t="s">
        <v>260</v>
      </c>
      <c r="U81" s="231">
        <v>0.5</v>
      </c>
      <c r="V81" s="231">
        <f>ROUND(E81*U81,2)</f>
        <v>0.5</v>
      </c>
      <c r="W81" s="231"/>
      <c r="X81" s="231" t="s">
        <v>261</v>
      </c>
      <c r="Y81" s="231" t="s">
        <v>262</v>
      </c>
      <c r="Z81" s="210"/>
      <c r="AA81" s="210"/>
      <c r="AB81" s="210"/>
      <c r="AC81" s="210"/>
      <c r="AD81" s="210"/>
      <c r="AE81" s="210"/>
      <c r="AF81" s="210"/>
      <c r="AG81" s="210" t="s">
        <v>263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ht="22.5" outlineLevel="1" x14ac:dyDescent="0.2">
      <c r="A82" s="250">
        <v>40</v>
      </c>
      <c r="B82" s="251" t="s">
        <v>1346</v>
      </c>
      <c r="C82" s="259" t="s">
        <v>1347</v>
      </c>
      <c r="D82" s="252" t="s">
        <v>345</v>
      </c>
      <c r="E82" s="253">
        <v>8</v>
      </c>
      <c r="F82" s="254"/>
      <c r="G82" s="255">
        <f>ROUND(E82*F82,2)</f>
        <v>0</v>
      </c>
      <c r="H82" s="232"/>
      <c r="I82" s="231">
        <f>ROUND(E82*H82,2)</f>
        <v>0</v>
      </c>
      <c r="J82" s="232"/>
      <c r="K82" s="231">
        <f>ROUND(E82*J82,2)</f>
        <v>0</v>
      </c>
      <c r="L82" s="231">
        <v>21</v>
      </c>
      <c r="M82" s="231">
        <f>G82*(1+L82/100)</f>
        <v>0</v>
      </c>
      <c r="N82" s="230">
        <v>5.0499999999999998E-3</v>
      </c>
      <c r="O82" s="230">
        <f>ROUND(E82*N82,2)</f>
        <v>0.04</v>
      </c>
      <c r="P82" s="230">
        <v>0</v>
      </c>
      <c r="Q82" s="230">
        <f>ROUND(E82*P82,2)</f>
        <v>0</v>
      </c>
      <c r="R82" s="231"/>
      <c r="S82" s="231" t="s">
        <v>259</v>
      </c>
      <c r="T82" s="231" t="s">
        <v>260</v>
      </c>
      <c r="U82" s="231">
        <v>0.55000000000000004</v>
      </c>
      <c r="V82" s="231">
        <f>ROUND(E82*U82,2)</f>
        <v>4.4000000000000004</v>
      </c>
      <c r="W82" s="231"/>
      <c r="X82" s="231" t="s">
        <v>261</v>
      </c>
      <c r="Y82" s="231" t="s">
        <v>262</v>
      </c>
      <c r="Z82" s="210"/>
      <c r="AA82" s="210"/>
      <c r="AB82" s="210"/>
      <c r="AC82" s="210"/>
      <c r="AD82" s="210"/>
      <c r="AE82" s="210"/>
      <c r="AF82" s="210"/>
      <c r="AG82" s="210" t="s">
        <v>263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ht="22.5" outlineLevel="1" x14ac:dyDescent="0.2">
      <c r="A83" s="250">
        <v>41</v>
      </c>
      <c r="B83" s="251" t="s">
        <v>1348</v>
      </c>
      <c r="C83" s="259" t="s">
        <v>1349</v>
      </c>
      <c r="D83" s="252" t="s">
        <v>345</v>
      </c>
      <c r="E83" s="253">
        <v>1</v>
      </c>
      <c r="F83" s="254"/>
      <c r="G83" s="255">
        <f>ROUND(E83*F83,2)</f>
        <v>0</v>
      </c>
      <c r="H83" s="232"/>
      <c r="I83" s="231">
        <f>ROUND(E83*H83,2)</f>
        <v>0</v>
      </c>
      <c r="J83" s="232"/>
      <c r="K83" s="231">
        <f>ROUND(E83*J83,2)</f>
        <v>0</v>
      </c>
      <c r="L83" s="231">
        <v>21</v>
      </c>
      <c r="M83" s="231">
        <f>G83*(1+L83/100)</f>
        <v>0</v>
      </c>
      <c r="N83" s="230">
        <v>6.0499999999999998E-3</v>
      </c>
      <c r="O83" s="230">
        <f>ROUND(E83*N83,2)</f>
        <v>0.01</v>
      </c>
      <c r="P83" s="230">
        <v>0</v>
      </c>
      <c r="Q83" s="230">
        <f>ROUND(E83*P83,2)</f>
        <v>0</v>
      </c>
      <c r="R83" s="231"/>
      <c r="S83" s="231" t="s">
        <v>259</v>
      </c>
      <c r="T83" s="231" t="s">
        <v>260</v>
      </c>
      <c r="U83" s="231">
        <v>0.55000000000000004</v>
      </c>
      <c r="V83" s="231">
        <f>ROUND(E83*U83,2)</f>
        <v>0.55000000000000004</v>
      </c>
      <c r="W83" s="231"/>
      <c r="X83" s="231" t="s">
        <v>261</v>
      </c>
      <c r="Y83" s="231" t="s">
        <v>262</v>
      </c>
      <c r="Z83" s="210"/>
      <c r="AA83" s="210"/>
      <c r="AB83" s="210"/>
      <c r="AC83" s="210"/>
      <c r="AD83" s="210"/>
      <c r="AE83" s="210"/>
      <c r="AF83" s="210"/>
      <c r="AG83" s="210" t="s">
        <v>263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1" x14ac:dyDescent="0.2">
      <c r="A84" s="244">
        <v>42</v>
      </c>
      <c r="B84" s="245" t="s">
        <v>1350</v>
      </c>
      <c r="C84" s="257" t="s">
        <v>1351</v>
      </c>
      <c r="D84" s="246" t="s">
        <v>1352</v>
      </c>
      <c r="E84" s="247">
        <v>3.3419999999999998E-2</v>
      </c>
      <c r="F84" s="248"/>
      <c r="G84" s="249">
        <f>ROUND(E84*F84,2)</f>
        <v>0</v>
      </c>
      <c r="H84" s="232"/>
      <c r="I84" s="231">
        <f>ROUND(E84*H84,2)</f>
        <v>0</v>
      </c>
      <c r="J84" s="232"/>
      <c r="K84" s="231">
        <f>ROUND(E84*J84,2)</f>
        <v>0</v>
      </c>
      <c r="L84" s="231">
        <v>21</v>
      </c>
      <c r="M84" s="231">
        <f>G84*(1+L84/100)</f>
        <v>0</v>
      </c>
      <c r="N84" s="230">
        <v>1</v>
      </c>
      <c r="O84" s="230">
        <f>ROUND(E84*N84,2)</f>
        <v>0.03</v>
      </c>
      <c r="P84" s="230">
        <v>0</v>
      </c>
      <c r="Q84" s="230">
        <f>ROUND(E84*P84,2)</f>
        <v>0</v>
      </c>
      <c r="R84" s="231"/>
      <c r="S84" s="231" t="s">
        <v>324</v>
      </c>
      <c r="T84" s="231" t="s">
        <v>325</v>
      </c>
      <c r="U84" s="231">
        <v>0</v>
      </c>
      <c r="V84" s="231">
        <f>ROUND(E84*U84,2)</f>
        <v>0</v>
      </c>
      <c r="W84" s="231"/>
      <c r="X84" s="231" t="s">
        <v>547</v>
      </c>
      <c r="Y84" s="231" t="s">
        <v>262</v>
      </c>
      <c r="Z84" s="210"/>
      <c r="AA84" s="210"/>
      <c r="AB84" s="210"/>
      <c r="AC84" s="210"/>
      <c r="AD84" s="210"/>
      <c r="AE84" s="210"/>
      <c r="AF84" s="210"/>
      <c r="AG84" s="210" t="s">
        <v>1353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2" x14ac:dyDescent="0.2">
      <c r="A85" s="227"/>
      <c r="B85" s="228"/>
      <c r="C85" s="258" t="s">
        <v>1354</v>
      </c>
      <c r="D85" s="233"/>
      <c r="E85" s="234">
        <v>0.03</v>
      </c>
      <c r="F85" s="231"/>
      <c r="G85" s="231"/>
      <c r="H85" s="231"/>
      <c r="I85" s="231"/>
      <c r="J85" s="231"/>
      <c r="K85" s="231"/>
      <c r="L85" s="231"/>
      <c r="M85" s="231"/>
      <c r="N85" s="230"/>
      <c r="O85" s="230"/>
      <c r="P85" s="230"/>
      <c r="Q85" s="230"/>
      <c r="R85" s="231"/>
      <c r="S85" s="231"/>
      <c r="T85" s="231"/>
      <c r="U85" s="231"/>
      <c r="V85" s="231"/>
      <c r="W85" s="231"/>
      <c r="X85" s="231"/>
      <c r="Y85" s="231"/>
      <c r="Z85" s="210"/>
      <c r="AA85" s="210"/>
      <c r="AB85" s="210"/>
      <c r="AC85" s="210"/>
      <c r="AD85" s="210"/>
      <c r="AE85" s="210"/>
      <c r="AF85" s="210"/>
      <c r="AG85" s="210" t="s">
        <v>265</v>
      </c>
      <c r="AH85" s="210">
        <v>0</v>
      </c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">
      <c r="A86" s="244">
        <v>43</v>
      </c>
      <c r="B86" s="245" t="s">
        <v>1355</v>
      </c>
      <c r="C86" s="257" t="s">
        <v>1356</v>
      </c>
      <c r="D86" s="246" t="s">
        <v>334</v>
      </c>
      <c r="E86" s="247">
        <v>22.4</v>
      </c>
      <c r="F86" s="248"/>
      <c r="G86" s="249">
        <f>ROUND(E86*F86,2)</f>
        <v>0</v>
      </c>
      <c r="H86" s="232"/>
      <c r="I86" s="231">
        <f>ROUND(E86*H86,2)</f>
        <v>0</v>
      </c>
      <c r="J86" s="232"/>
      <c r="K86" s="231">
        <f>ROUND(E86*J86,2)</f>
        <v>0</v>
      </c>
      <c r="L86" s="231">
        <v>21</v>
      </c>
      <c r="M86" s="231">
        <f>G86*(1+L86/100)</f>
        <v>0</v>
      </c>
      <c r="N86" s="230">
        <v>4.8000000000000001E-4</v>
      </c>
      <c r="O86" s="230">
        <f>ROUND(E86*N86,2)</f>
        <v>0.01</v>
      </c>
      <c r="P86" s="230">
        <v>0</v>
      </c>
      <c r="Q86" s="230">
        <f>ROUND(E86*P86,2)</f>
        <v>0</v>
      </c>
      <c r="R86" s="231"/>
      <c r="S86" s="231" t="s">
        <v>324</v>
      </c>
      <c r="T86" s="231" t="s">
        <v>325</v>
      </c>
      <c r="U86" s="231">
        <v>0</v>
      </c>
      <c r="V86" s="231">
        <f>ROUND(E86*U86,2)</f>
        <v>0</v>
      </c>
      <c r="W86" s="231"/>
      <c r="X86" s="231" t="s">
        <v>547</v>
      </c>
      <c r="Y86" s="231" t="s">
        <v>262</v>
      </c>
      <c r="Z86" s="210"/>
      <c r="AA86" s="210"/>
      <c r="AB86" s="210"/>
      <c r="AC86" s="210"/>
      <c r="AD86" s="210"/>
      <c r="AE86" s="210"/>
      <c r="AF86" s="210"/>
      <c r="AG86" s="210" t="s">
        <v>548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2" x14ac:dyDescent="0.2">
      <c r="A87" s="227"/>
      <c r="B87" s="228"/>
      <c r="C87" s="258" t="s">
        <v>1357</v>
      </c>
      <c r="D87" s="233"/>
      <c r="E87" s="234">
        <v>22.4</v>
      </c>
      <c r="F87" s="231"/>
      <c r="G87" s="231"/>
      <c r="H87" s="231"/>
      <c r="I87" s="231"/>
      <c r="J87" s="231"/>
      <c r="K87" s="231"/>
      <c r="L87" s="231"/>
      <c r="M87" s="231"/>
      <c r="N87" s="230"/>
      <c r="O87" s="230"/>
      <c r="P87" s="230"/>
      <c r="Q87" s="230"/>
      <c r="R87" s="231"/>
      <c r="S87" s="231"/>
      <c r="T87" s="231"/>
      <c r="U87" s="231"/>
      <c r="V87" s="231"/>
      <c r="W87" s="231"/>
      <c r="X87" s="231"/>
      <c r="Y87" s="231"/>
      <c r="Z87" s="210"/>
      <c r="AA87" s="210"/>
      <c r="AB87" s="210"/>
      <c r="AC87" s="210"/>
      <c r="AD87" s="210"/>
      <c r="AE87" s="210"/>
      <c r="AF87" s="210"/>
      <c r="AG87" s="210" t="s">
        <v>265</v>
      </c>
      <c r="AH87" s="210">
        <v>0</v>
      </c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1" x14ac:dyDescent="0.2">
      <c r="A88" s="244">
        <v>44</v>
      </c>
      <c r="B88" s="245" t="s">
        <v>1358</v>
      </c>
      <c r="C88" s="257" t="s">
        <v>1359</v>
      </c>
      <c r="D88" s="246" t="s">
        <v>311</v>
      </c>
      <c r="E88" s="247">
        <v>6.9930000000000006E-2</v>
      </c>
      <c r="F88" s="248"/>
      <c r="G88" s="249">
        <f>ROUND(E88*F88,2)</f>
        <v>0</v>
      </c>
      <c r="H88" s="232"/>
      <c r="I88" s="231">
        <f>ROUND(E88*H88,2)</f>
        <v>0</v>
      </c>
      <c r="J88" s="232"/>
      <c r="K88" s="231">
        <f>ROUND(E88*J88,2)</f>
        <v>0</v>
      </c>
      <c r="L88" s="231">
        <v>21</v>
      </c>
      <c r="M88" s="231">
        <f>G88*(1+L88/100)</f>
        <v>0</v>
      </c>
      <c r="N88" s="230">
        <v>0</v>
      </c>
      <c r="O88" s="230">
        <f>ROUND(E88*N88,2)</f>
        <v>0</v>
      </c>
      <c r="P88" s="230">
        <v>0</v>
      </c>
      <c r="Q88" s="230">
        <f>ROUND(E88*P88,2)</f>
        <v>0</v>
      </c>
      <c r="R88" s="231"/>
      <c r="S88" s="231" t="s">
        <v>259</v>
      </c>
      <c r="T88" s="231" t="s">
        <v>260</v>
      </c>
      <c r="U88" s="231">
        <v>1.74</v>
      </c>
      <c r="V88" s="231">
        <f>ROUND(E88*U88,2)</f>
        <v>0.12</v>
      </c>
      <c r="W88" s="231"/>
      <c r="X88" s="231" t="s">
        <v>261</v>
      </c>
      <c r="Y88" s="231" t="s">
        <v>262</v>
      </c>
      <c r="Z88" s="210"/>
      <c r="AA88" s="210"/>
      <c r="AB88" s="210"/>
      <c r="AC88" s="210"/>
      <c r="AD88" s="210"/>
      <c r="AE88" s="210"/>
      <c r="AF88" s="210"/>
      <c r="AG88" s="210" t="s">
        <v>1333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2" x14ac:dyDescent="0.2">
      <c r="A89" s="227"/>
      <c r="B89" s="228"/>
      <c r="C89" s="258" t="s">
        <v>1322</v>
      </c>
      <c r="D89" s="233"/>
      <c r="E89" s="234"/>
      <c r="F89" s="231"/>
      <c r="G89" s="231"/>
      <c r="H89" s="231"/>
      <c r="I89" s="231"/>
      <c r="J89" s="231"/>
      <c r="K89" s="231"/>
      <c r="L89" s="231"/>
      <c r="M89" s="231"/>
      <c r="N89" s="230"/>
      <c r="O89" s="230"/>
      <c r="P89" s="230"/>
      <c r="Q89" s="230"/>
      <c r="R89" s="231"/>
      <c r="S89" s="231"/>
      <c r="T89" s="231"/>
      <c r="U89" s="231"/>
      <c r="V89" s="231"/>
      <c r="W89" s="231"/>
      <c r="X89" s="231"/>
      <c r="Y89" s="231"/>
      <c r="Z89" s="210"/>
      <c r="AA89" s="210"/>
      <c r="AB89" s="210"/>
      <c r="AC89" s="210"/>
      <c r="AD89" s="210"/>
      <c r="AE89" s="210"/>
      <c r="AF89" s="210"/>
      <c r="AG89" s="210" t="s">
        <v>265</v>
      </c>
      <c r="AH89" s="210">
        <v>0</v>
      </c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3" x14ac:dyDescent="0.2">
      <c r="A90" s="227"/>
      <c r="B90" s="228"/>
      <c r="C90" s="258" t="s">
        <v>1360</v>
      </c>
      <c r="D90" s="233"/>
      <c r="E90" s="234"/>
      <c r="F90" s="231"/>
      <c r="G90" s="231"/>
      <c r="H90" s="231"/>
      <c r="I90" s="231"/>
      <c r="J90" s="231"/>
      <c r="K90" s="231"/>
      <c r="L90" s="231"/>
      <c r="M90" s="231"/>
      <c r="N90" s="230"/>
      <c r="O90" s="230"/>
      <c r="P90" s="230"/>
      <c r="Q90" s="230"/>
      <c r="R90" s="231"/>
      <c r="S90" s="231"/>
      <c r="T90" s="231"/>
      <c r="U90" s="231"/>
      <c r="V90" s="231"/>
      <c r="W90" s="231"/>
      <c r="X90" s="231"/>
      <c r="Y90" s="231"/>
      <c r="Z90" s="210"/>
      <c r="AA90" s="210"/>
      <c r="AB90" s="210"/>
      <c r="AC90" s="210"/>
      <c r="AD90" s="210"/>
      <c r="AE90" s="210"/>
      <c r="AF90" s="210"/>
      <c r="AG90" s="210" t="s">
        <v>265</v>
      </c>
      <c r="AH90" s="210">
        <v>0</v>
      </c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3" x14ac:dyDescent="0.2">
      <c r="A91" s="227"/>
      <c r="B91" s="228"/>
      <c r="C91" s="258" t="s">
        <v>1361</v>
      </c>
      <c r="D91" s="233"/>
      <c r="E91" s="234">
        <v>7.0000000000000007E-2</v>
      </c>
      <c r="F91" s="231"/>
      <c r="G91" s="231"/>
      <c r="H91" s="231"/>
      <c r="I91" s="231"/>
      <c r="J91" s="231"/>
      <c r="K91" s="231"/>
      <c r="L91" s="231"/>
      <c r="M91" s="231"/>
      <c r="N91" s="230"/>
      <c r="O91" s="230"/>
      <c r="P91" s="230"/>
      <c r="Q91" s="230"/>
      <c r="R91" s="231"/>
      <c r="S91" s="231"/>
      <c r="T91" s="231"/>
      <c r="U91" s="231"/>
      <c r="V91" s="231"/>
      <c r="W91" s="231"/>
      <c r="X91" s="231"/>
      <c r="Y91" s="231"/>
      <c r="Z91" s="210"/>
      <c r="AA91" s="210"/>
      <c r="AB91" s="210"/>
      <c r="AC91" s="210"/>
      <c r="AD91" s="210"/>
      <c r="AE91" s="210"/>
      <c r="AF91" s="210"/>
      <c r="AG91" s="210" t="s">
        <v>265</v>
      </c>
      <c r="AH91" s="210">
        <v>0</v>
      </c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1" x14ac:dyDescent="0.2">
      <c r="A92" s="244">
        <v>45</v>
      </c>
      <c r="B92" s="245" t="s">
        <v>1362</v>
      </c>
      <c r="C92" s="257" t="s">
        <v>1363</v>
      </c>
      <c r="D92" s="246" t="s">
        <v>311</v>
      </c>
      <c r="E92" s="247">
        <v>6.9930000000000006E-2</v>
      </c>
      <c r="F92" s="248"/>
      <c r="G92" s="249">
        <f>ROUND(E92*F92,2)</f>
        <v>0</v>
      </c>
      <c r="H92" s="232"/>
      <c r="I92" s="231">
        <f>ROUND(E92*H92,2)</f>
        <v>0</v>
      </c>
      <c r="J92" s="232"/>
      <c r="K92" s="231">
        <f>ROUND(E92*J92,2)</f>
        <v>0</v>
      </c>
      <c r="L92" s="231">
        <v>21</v>
      </c>
      <c r="M92" s="231">
        <f>G92*(1+L92/100)</f>
        <v>0</v>
      </c>
      <c r="N92" s="230">
        <v>0</v>
      </c>
      <c r="O92" s="230">
        <f>ROUND(E92*N92,2)</f>
        <v>0</v>
      </c>
      <c r="P92" s="230">
        <v>0</v>
      </c>
      <c r="Q92" s="230">
        <f>ROUND(E92*P92,2)</f>
        <v>0</v>
      </c>
      <c r="R92" s="231"/>
      <c r="S92" s="231" t="s">
        <v>259</v>
      </c>
      <c r="T92" s="231" t="s">
        <v>260</v>
      </c>
      <c r="U92" s="231">
        <v>0</v>
      </c>
      <c r="V92" s="231">
        <f>ROUND(E92*U92,2)</f>
        <v>0</v>
      </c>
      <c r="W92" s="231"/>
      <c r="X92" s="231" t="s">
        <v>261</v>
      </c>
      <c r="Y92" s="231" t="s">
        <v>262</v>
      </c>
      <c r="Z92" s="210"/>
      <c r="AA92" s="210"/>
      <c r="AB92" s="210"/>
      <c r="AC92" s="210"/>
      <c r="AD92" s="210"/>
      <c r="AE92" s="210"/>
      <c r="AF92" s="210"/>
      <c r="AG92" s="210" t="s">
        <v>1333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2" x14ac:dyDescent="0.2">
      <c r="A93" s="227"/>
      <c r="B93" s="228"/>
      <c r="C93" s="258" t="s">
        <v>1322</v>
      </c>
      <c r="D93" s="233"/>
      <c r="E93" s="234"/>
      <c r="F93" s="231"/>
      <c r="G93" s="231"/>
      <c r="H93" s="231"/>
      <c r="I93" s="231"/>
      <c r="J93" s="231"/>
      <c r="K93" s="231"/>
      <c r="L93" s="231"/>
      <c r="M93" s="231"/>
      <c r="N93" s="230"/>
      <c r="O93" s="230"/>
      <c r="P93" s="230"/>
      <c r="Q93" s="230"/>
      <c r="R93" s="231"/>
      <c r="S93" s="231"/>
      <c r="T93" s="231"/>
      <c r="U93" s="231"/>
      <c r="V93" s="231"/>
      <c r="W93" s="231"/>
      <c r="X93" s="231"/>
      <c r="Y93" s="231"/>
      <c r="Z93" s="210"/>
      <c r="AA93" s="210"/>
      <c r="AB93" s="210"/>
      <c r="AC93" s="210"/>
      <c r="AD93" s="210"/>
      <c r="AE93" s="210"/>
      <c r="AF93" s="210"/>
      <c r="AG93" s="210" t="s">
        <v>265</v>
      </c>
      <c r="AH93" s="210">
        <v>0</v>
      </c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3" x14ac:dyDescent="0.2">
      <c r="A94" s="227"/>
      <c r="B94" s="228"/>
      <c r="C94" s="258" t="s">
        <v>1360</v>
      </c>
      <c r="D94" s="233"/>
      <c r="E94" s="234"/>
      <c r="F94" s="231"/>
      <c r="G94" s="231"/>
      <c r="H94" s="231"/>
      <c r="I94" s="231"/>
      <c r="J94" s="231"/>
      <c r="K94" s="231"/>
      <c r="L94" s="231"/>
      <c r="M94" s="231"/>
      <c r="N94" s="230"/>
      <c r="O94" s="230"/>
      <c r="P94" s="230"/>
      <c r="Q94" s="230"/>
      <c r="R94" s="231"/>
      <c r="S94" s="231"/>
      <c r="T94" s="231"/>
      <c r="U94" s="231"/>
      <c r="V94" s="231"/>
      <c r="W94" s="231"/>
      <c r="X94" s="231"/>
      <c r="Y94" s="231"/>
      <c r="Z94" s="210"/>
      <c r="AA94" s="210"/>
      <c r="AB94" s="210"/>
      <c r="AC94" s="210"/>
      <c r="AD94" s="210"/>
      <c r="AE94" s="210"/>
      <c r="AF94" s="210"/>
      <c r="AG94" s="210" t="s">
        <v>265</v>
      </c>
      <c r="AH94" s="210">
        <v>0</v>
      </c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3" x14ac:dyDescent="0.2">
      <c r="A95" s="227"/>
      <c r="B95" s="228"/>
      <c r="C95" s="258" t="s">
        <v>1361</v>
      </c>
      <c r="D95" s="233"/>
      <c r="E95" s="234">
        <v>7.0000000000000007E-2</v>
      </c>
      <c r="F95" s="231"/>
      <c r="G95" s="231"/>
      <c r="H95" s="231"/>
      <c r="I95" s="231"/>
      <c r="J95" s="231"/>
      <c r="K95" s="231"/>
      <c r="L95" s="231"/>
      <c r="M95" s="231"/>
      <c r="N95" s="230"/>
      <c r="O95" s="230"/>
      <c r="P95" s="230"/>
      <c r="Q95" s="230"/>
      <c r="R95" s="231"/>
      <c r="S95" s="231"/>
      <c r="T95" s="231"/>
      <c r="U95" s="231"/>
      <c r="V95" s="231"/>
      <c r="W95" s="231"/>
      <c r="X95" s="231"/>
      <c r="Y95" s="231"/>
      <c r="Z95" s="210"/>
      <c r="AA95" s="210"/>
      <c r="AB95" s="210"/>
      <c r="AC95" s="210"/>
      <c r="AD95" s="210"/>
      <c r="AE95" s="210"/>
      <c r="AF95" s="210"/>
      <c r="AG95" s="210" t="s">
        <v>265</v>
      </c>
      <c r="AH95" s="210">
        <v>0</v>
      </c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1" x14ac:dyDescent="0.2">
      <c r="A96" s="244">
        <v>46</v>
      </c>
      <c r="B96" s="245" t="s">
        <v>1364</v>
      </c>
      <c r="C96" s="257" t="s">
        <v>1365</v>
      </c>
      <c r="D96" s="246" t="s">
        <v>311</v>
      </c>
      <c r="E96" s="247">
        <v>0.69930000000000003</v>
      </c>
      <c r="F96" s="248"/>
      <c r="G96" s="249">
        <f>ROUND(E96*F96,2)</f>
        <v>0</v>
      </c>
      <c r="H96" s="232"/>
      <c r="I96" s="231">
        <f>ROUND(E96*H96,2)</f>
        <v>0</v>
      </c>
      <c r="J96" s="232"/>
      <c r="K96" s="231">
        <f>ROUND(E96*J96,2)</f>
        <v>0</v>
      </c>
      <c r="L96" s="231">
        <v>21</v>
      </c>
      <c r="M96" s="231">
        <f>G96*(1+L96/100)</f>
        <v>0</v>
      </c>
      <c r="N96" s="230">
        <v>0</v>
      </c>
      <c r="O96" s="230">
        <f>ROUND(E96*N96,2)</f>
        <v>0</v>
      </c>
      <c r="P96" s="230">
        <v>0</v>
      </c>
      <c r="Q96" s="230">
        <f>ROUND(E96*P96,2)</f>
        <v>0</v>
      </c>
      <c r="R96" s="231"/>
      <c r="S96" s="231" t="s">
        <v>259</v>
      </c>
      <c r="T96" s="231" t="s">
        <v>260</v>
      </c>
      <c r="U96" s="231">
        <v>0</v>
      </c>
      <c r="V96" s="231">
        <f>ROUND(E96*U96,2)</f>
        <v>0</v>
      </c>
      <c r="W96" s="231"/>
      <c r="X96" s="231" t="s">
        <v>261</v>
      </c>
      <c r="Y96" s="231" t="s">
        <v>262</v>
      </c>
      <c r="Z96" s="210"/>
      <c r="AA96" s="210"/>
      <c r="AB96" s="210"/>
      <c r="AC96" s="210"/>
      <c r="AD96" s="210"/>
      <c r="AE96" s="210"/>
      <c r="AF96" s="210"/>
      <c r="AG96" s="210" t="s">
        <v>1333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2" x14ac:dyDescent="0.2">
      <c r="A97" s="227"/>
      <c r="B97" s="228"/>
      <c r="C97" s="258" t="s">
        <v>1322</v>
      </c>
      <c r="D97" s="233"/>
      <c r="E97" s="234"/>
      <c r="F97" s="231"/>
      <c r="G97" s="231"/>
      <c r="H97" s="231"/>
      <c r="I97" s="231"/>
      <c r="J97" s="231"/>
      <c r="K97" s="231"/>
      <c r="L97" s="231"/>
      <c r="M97" s="231"/>
      <c r="N97" s="230"/>
      <c r="O97" s="230"/>
      <c r="P97" s="230"/>
      <c r="Q97" s="230"/>
      <c r="R97" s="231"/>
      <c r="S97" s="231"/>
      <c r="T97" s="231"/>
      <c r="U97" s="231"/>
      <c r="V97" s="231"/>
      <c r="W97" s="231"/>
      <c r="X97" s="231"/>
      <c r="Y97" s="231"/>
      <c r="Z97" s="210"/>
      <c r="AA97" s="210"/>
      <c r="AB97" s="210"/>
      <c r="AC97" s="210"/>
      <c r="AD97" s="210"/>
      <c r="AE97" s="210"/>
      <c r="AF97" s="210"/>
      <c r="AG97" s="210" t="s">
        <v>265</v>
      </c>
      <c r="AH97" s="210">
        <v>0</v>
      </c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3" x14ac:dyDescent="0.2">
      <c r="A98" s="227"/>
      <c r="B98" s="228"/>
      <c r="C98" s="258" t="s">
        <v>1360</v>
      </c>
      <c r="D98" s="233"/>
      <c r="E98" s="234"/>
      <c r="F98" s="231"/>
      <c r="G98" s="231"/>
      <c r="H98" s="231"/>
      <c r="I98" s="231"/>
      <c r="J98" s="231"/>
      <c r="K98" s="231"/>
      <c r="L98" s="231"/>
      <c r="M98" s="231"/>
      <c r="N98" s="230"/>
      <c r="O98" s="230"/>
      <c r="P98" s="230"/>
      <c r="Q98" s="230"/>
      <c r="R98" s="231"/>
      <c r="S98" s="231"/>
      <c r="T98" s="231"/>
      <c r="U98" s="231"/>
      <c r="V98" s="231"/>
      <c r="W98" s="231"/>
      <c r="X98" s="231"/>
      <c r="Y98" s="231"/>
      <c r="Z98" s="210"/>
      <c r="AA98" s="210"/>
      <c r="AB98" s="210"/>
      <c r="AC98" s="210"/>
      <c r="AD98" s="210"/>
      <c r="AE98" s="210"/>
      <c r="AF98" s="210"/>
      <c r="AG98" s="210" t="s">
        <v>265</v>
      </c>
      <c r="AH98" s="210">
        <v>0</v>
      </c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3" x14ac:dyDescent="0.2">
      <c r="A99" s="227"/>
      <c r="B99" s="228"/>
      <c r="C99" s="258" t="s">
        <v>1366</v>
      </c>
      <c r="D99" s="233"/>
      <c r="E99" s="234">
        <v>0.7</v>
      </c>
      <c r="F99" s="231"/>
      <c r="G99" s="231"/>
      <c r="H99" s="231"/>
      <c r="I99" s="231"/>
      <c r="J99" s="231"/>
      <c r="K99" s="231"/>
      <c r="L99" s="231"/>
      <c r="M99" s="231"/>
      <c r="N99" s="230"/>
      <c r="O99" s="230"/>
      <c r="P99" s="230"/>
      <c r="Q99" s="230"/>
      <c r="R99" s="231"/>
      <c r="S99" s="231"/>
      <c r="T99" s="231"/>
      <c r="U99" s="231"/>
      <c r="V99" s="231"/>
      <c r="W99" s="231"/>
      <c r="X99" s="231"/>
      <c r="Y99" s="231"/>
      <c r="Z99" s="210"/>
      <c r="AA99" s="210"/>
      <c r="AB99" s="210"/>
      <c r="AC99" s="210"/>
      <c r="AD99" s="210"/>
      <c r="AE99" s="210"/>
      <c r="AF99" s="210"/>
      <c r="AG99" s="210" t="s">
        <v>265</v>
      </c>
      <c r="AH99" s="210">
        <v>0</v>
      </c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x14ac:dyDescent="0.2">
      <c r="A100" s="237" t="s">
        <v>254</v>
      </c>
      <c r="B100" s="238" t="s">
        <v>179</v>
      </c>
      <c r="C100" s="256" t="s">
        <v>180</v>
      </c>
      <c r="D100" s="239"/>
      <c r="E100" s="240"/>
      <c r="F100" s="241"/>
      <c r="G100" s="242">
        <f>SUMIF(AG101:AG138,"&lt;&gt;NOR",G101:G138)</f>
        <v>0</v>
      </c>
      <c r="H100" s="236"/>
      <c r="I100" s="236">
        <f>SUM(I101:I138)</f>
        <v>0</v>
      </c>
      <c r="J100" s="236"/>
      <c r="K100" s="236">
        <f>SUM(K101:K138)</f>
        <v>0</v>
      </c>
      <c r="L100" s="236"/>
      <c r="M100" s="236">
        <f>SUM(M101:M138)</f>
        <v>0</v>
      </c>
      <c r="N100" s="235"/>
      <c r="O100" s="235">
        <f>SUM(O101:O138)</f>
        <v>0.15000000000000002</v>
      </c>
      <c r="P100" s="235"/>
      <c r="Q100" s="235">
        <f>SUM(Q101:Q138)</f>
        <v>0.61</v>
      </c>
      <c r="R100" s="236"/>
      <c r="S100" s="236"/>
      <c r="T100" s="236"/>
      <c r="U100" s="236"/>
      <c r="V100" s="236">
        <f>SUM(V101:V138)</f>
        <v>82.169999999999987</v>
      </c>
      <c r="W100" s="236"/>
      <c r="X100" s="236"/>
      <c r="Y100" s="236"/>
      <c r="AG100" t="s">
        <v>255</v>
      </c>
    </row>
    <row r="101" spans="1:60" outlineLevel="1" x14ac:dyDescent="0.2">
      <c r="A101" s="250">
        <v>47</v>
      </c>
      <c r="B101" s="251" t="s">
        <v>1367</v>
      </c>
      <c r="C101" s="259" t="s">
        <v>1368</v>
      </c>
      <c r="D101" s="252" t="s">
        <v>334</v>
      </c>
      <c r="E101" s="253">
        <v>1.5</v>
      </c>
      <c r="F101" s="254"/>
      <c r="G101" s="255">
        <f>ROUND(E101*F101,2)</f>
        <v>0</v>
      </c>
      <c r="H101" s="232"/>
      <c r="I101" s="231">
        <f>ROUND(E101*H101,2)</f>
        <v>0</v>
      </c>
      <c r="J101" s="232"/>
      <c r="K101" s="231">
        <f>ROUND(E101*J101,2)</f>
        <v>0</v>
      </c>
      <c r="L101" s="231">
        <v>21</v>
      </c>
      <c r="M101" s="231">
        <f>G101*(1+L101/100)</f>
        <v>0</v>
      </c>
      <c r="N101" s="230">
        <v>2.579E-2</v>
      </c>
      <c r="O101" s="230">
        <f>ROUND(E101*N101,2)</f>
        <v>0.04</v>
      </c>
      <c r="P101" s="230">
        <v>0</v>
      </c>
      <c r="Q101" s="230">
        <f>ROUND(E101*P101,2)</f>
        <v>0</v>
      </c>
      <c r="R101" s="231"/>
      <c r="S101" s="231" t="s">
        <v>259</v>
      </c>
      <c r="T101" s="231" t="s">
        <v>260</v>
      </c>
      <c r="U101" s="231">
        <v>0.46600000000000003</v>
      </c>
      <c r="V101" s="231">
        <f>ROUND(E101*U101,2)</f>
        <v>0.7</v>
      </c>
      <c r="W101" s="231"/>
      <c r="X101" s="231" t="s">
        <v>261</v>
      </c>
      <c r="Y101" s="231" t="s">
        <v>262</v>
      </c>
      <c r="Z101" s="210"/>
      <c r="AA101" s="210"/>
      <c r="AB101" s="210"/>
      <c r="AC101" s="210"/>
      <c r="AD101" s="210"/>
      <c r="AE101" s="210"/>
      <c r="AF101" s="210"/>
      <c r="AG101" s="210" t="s">
        <v>263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1" x14ac:dyDescent="0.2">
      <c r="A102" s="250">
        <v>48</v>
      </c>
      <c r="B102" s="251" t="s">
        <v>1369</v>
      </c>
      <c r="C102" s="259" t="s">
        <v>1370</v>
      </c>
      <c r="D102" s="252" t="s">
        <v>334</v>
      </c>
      <c r="E102" s="253">
        <v>20</v>
      </c>
      <c r="F102" s="254"/>
      <c r="G102" s="255">
        <f>ROUND(E102*F102,2)</f>
        <v>0</v>
      </c>
      <c r="H102" s="232"/>
      <c r="I102" s="231">
        <f>ROUND(E102*H102,2)</f>
        <v>0</v>
      </c>
      <c r="J102" s="232"/>
      <c r="K102" s="231">
        <f>ROUND(E102*J102,2)</f>
        <v>0</v>
      </c>
      <c r="L102" s="231">
        <v>21</v>
      </c>
      <c r="M102" s="231">
        <f>G102*(1+L102/100)</f>
        <v>0</v>
      </c>
      <c r="N102" s="230">
        <v>0</v>
      </c>
      <c r="O102" s="230">
        <f>ROUND(E102*N102,2)</f>
        <v>0</v>
      </c>
      <c r="P102" s="230">
        <v>3.065E-2</v>
      </c>
      <c r="Q102" s="230">
        <f>ROUND(E102*P102,2)</f>
        <v>0.61</v>
      </c>
      <c r="R102" s="231"/>
      <c r="S102" s="231" t="s">
        <v>259</v>
      </c>
      <c r="T102" s="231" t="s">
        <v>260</v>
      </c>
      <c r="U102" s="231">
        <v>0.57599999999999996</v>
      </c>
      <c r="V102" s="231">
        <f>ROUND(E102*U102,2)</f>
        <v>11.52</v>
      </c>
      <c r="W102" s="231"/>
      <c r="X102" s="231" t="s">
        <v>261</v>
      </c>
      <c r="Y102" s="231" t="s">
        <v>262</v>
      </c>
      <c r="Z102" s="210"/>
      <c r="AA102" s="210"/>
      <c r="AB102" s="210"/>
      <c r="AC102" s="210"/>
      <c r="AD102" s="210"/>
      <c r="AE102" s="210"/>
      <c r="AF102" s="210"/>
      <c r="AG102" s="210" t="s">
        <v>263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1" x14ac:dyDescent="0.2">
      <c r="A103" s="244">
        <v>49</v>
      </c>
      <c r="B103" s="245" t="s">
        <v>1371</v>
      </c>
      <c r="C103" s="257" t="s">
        <v>1372</v>
      </c>
      <c r="D103" s="246" t="s">
        <v>334</v>
      </c>
      <c r="E103" s="247">
        <v>15.2</v>
      </c>
      <c r="F103" s="248"/>
      <c r="G103" s="249">
        <f>ROUND(E103*F103,2)</f>
        <v>0</v>
      </c>
      <c r="H103" s="232"/>
      <c r="I103" s="231">
        <f>ROUND(E103*H103,2)</f>
        <v>0</v>
      </c>
      <c r="J103" s="232"/>
      <c r="K103" s="231">
        <f>ROUND(E103*J103,2)</f>
        <v>0</v>
      </c>
      <c r="L103" s="231">
        <v>21</v>
      </c>
      <c r="M103" s="231">
        <f>G103*(1+L103/100)</f>
        <v>0</v>
      </c>
      <c r="N103" s="230">
        <v>3.4000000000000002E-4</v>
      </c>
      <c r="O103" s="230">
        <f>ROUND(E103*N103,2)</f>
        <v>0.01</v>
      </c>
      <c r="P103" s="230">
        <v>0</v>
      </c>
      <c r="Q103" s="230">
        <f>ROUND(E103*P103,2)</f>
        <v>0</v>
      </c>
      <c r="R103" s="231"/>
      <c r="S103" s="231" t="s">
        <v>259</v>
      </c>
      <c r="T103" s="231" t="s">
        <v>260</v>
      </c>
      <c r="U103" s="231">
        <v>0.32</v>
      </c>
      <c r="V103" s="231">
        <f>ROUND(E103*U103,2)</f>
        <v>4.8600000000000003</v>
      </c>
      <c r="W103" s="231"/>
      <c r="X103" s="231" t="s">
        <v>261</v>
      </c>
      <c r="Y103" s="231" t="s">
        <v>262</v>
      </c>
      <c r="Z103" s="210"/>
      <c r="AA103" s="210"/>
      <c r="AB103" s="210"/>
      <c r="AC103" s="210"/>
      <c r="AD103" s="210"/>
      <c r="AE103" s="210"/>
      <c r="AF103" s="210"/>
      <c r="AG103" s="210" t="s">
        <v>263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2" x14ac:dyDescent="0.2">
      <c r="A104" s="227"/>
      <c r="B104" s="228"/>
      <c r="C104" s="258" t="s">
        <v>1373</v>
      </c>
      <c r="D104" s="233"/>
      <c r="E104" s="234">
        <v>15.2</v>
      </c>
      <c r="F104" s="231"/>
      <c r="G104" s="231"/>
      <c r="H104" s="231"/>
      <c r="I104" s="231"/>
      <c r="J104" s="231"/>
      <c r="K104" s="231"/>
      <c r="L104" s="231"/>
      <c r="M104" s="231"/>
      <c r="N104" s="230"/>
      <c r="O104" s="230"/>
      <c r="P104" s="230"/>
      <c r="Q104" s="230"/>
      <c r="R104" s="231"/>
      <c r="S104" s="231"/>
      <c r="T104" s="231"/>
      <c r="U104" s="231"/>
      <c r="V104" s="231"/>
      <c r="W104" s="231"/>
      <c r="X104" s="231"/>
      <c r="Y104" s="231"/>
      <c r="Z104" s="210"/>
      <c r="AA104" s="210"/>
      <c r="AB104" s="210"/>
      <c r="AC104" s="210"/>
      <c r="AD104" s="210"/>
      <c r="AE104" s="210"/>
      <c r="AF104" s="210"/>
      <c r="AG104" s="210" t="s">
        <v>265</v>
      </c>
      <c r="AH104" s="210">
        <v>0</v>
      </c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1" x14ac:dyDescent="0.2">
      <c r="A105" s="244">
        <v>50</v>
      </c>
      <c r="B105" s="245" t="s">
        <v>1374</v>
      </c>
      <c r="C105" s="257" t="s">
        <v>1375</v>
      </c>
      <c r="D105" s="246" t="s">
        <v>334</v>
      </c>
      <c r="E105" s="247">
        <v>8.3000000000000007</v>
      </c>
      <c r="F105" s="248"/>
      <c r="G105" s="249">
        <f>ROUND(E105*F105,2)</f>
        <v>0</v>
      </c>
      <c r="H105" s="232"/>
      <c r="I105" s="231">
        <f>ROUND(E105*H105,2)</f>
        <v>0</v>
      </c>
      <c r="J105" s="232"/>
      <c r="K105" s="231">
        <f>ROUND(E105*J105,2)</f>
        <v>0</v>
      </c>
      <c r="L105" s="231">
        <v>21</v>
      </c>
      <c r="M105" s="231">
        <f>G105*(1+L105/100)</f>
        <v>0</v>
      </c>
      <c r="N105" s="230">
        <v>3.8000000000000002E-4</v>
      </c>
      <c r="O105" s="230">
        <f>ROUND(E105*N105,2)</f>
        <v>0</v>
      </c>
      <c r="P105" s="230">
        <v>0</v>
      </c>
      <c r="Q105" s="230">
        <f>ROUND(E105*P105,2)</f>
        <v>0</v>
      </c>
      <c r="R105" s="231"/>
      <c r="S105" s="231" t="s">
        <v>259</v>
      </c>
      <c r="T105" s="231" t="s">
        <v>260</v>
      </c>
      <c r="U105" s="231">
        <v>0.32</v>
      </c>
      <c r="V105" s="231">
        <f>ROUND(E105*U105,2)</f>
        <v>2.66</v>
      </c>
      <c r="W105" s="231"/>
      <c r="X105" s="231" t="s">
        <v>261</v>
      </c>
      <c r="Y105" s="231" t="s">
        <v>262</v>
      </c>
      <c r="Z105" s="210"/>
      <c r="AA105" s="210"/>
      <c r="AB105" s="210"/>
      <c r="AC105" s="210"/>
      <c r="AD105" s="210"/>
      <c r="AE105" s="210"/>
      <c r="AF105" s="210"/>
      <c r="AG105" s="210" t="s">
        <v>1333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2" x14ac:dyDescent="0.2">
      <c r="A106" s="227"/>
      <c r="B106" s="228"/>
      <c r="C106" s="258" t="s">
        <v>1376</v>
      </c>
      <c r="D106" s="233"/>
      <c r="E106" s="234">
        <v>8.3000000000000007</v>
      </c>
      <c r="F106" s="231"/>
      <c r="G106" s="231"/>
      <c r="H106" s="231"/>
      <c r="I106" s="231"/>
      <c r="J106" s="231"/>
      <c r="K106" s="231"/>
      <c r="L106" s="231"/>
      <c r="M106" s="231"/>
      <c r="N106" s="230"/>
      <c r="O106" s="230"/>
      <c r="P106" s="230"/>
      <c r="Q106" s="230"/>
      <c r="R106" s="231"/>
      <c r="S106" s="231"/>
      <c r="T106" s="231"/>
      <c r="U106" s="231"/>
      <c r="V106" s="231"/>
      <c r="W106" s="231"/>
      <c r="X106" s="231"/>
      <c r="Y106" s="231"/>
      <c r="Z106" s="210"/>
      <c r="AA106" s="210"/>
      <c r="AB106" s="210"/>
      <c r="AC106" s="210"/>
      <c r="AD106" s="210"/>
      <c r="AE106" s="210"/>
      <c r="AF106" s="210"/>
      <c r="AG106" s="210" t="s">
        <v>265</v>
      </c>
      <c r="AH106" s="210">
        <v>0</v>
      </c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1" x14ac:dyDescent="0.2">
      <c r="A107" s="244">
        <v>51</v>
      </c>
      <c r="B107" s="245" t="s">
        <v>1377</v>
      </c>
      <c r="C107" s="257" t="s">
        <v>1378</v>
      </c>
      <c r="D107" s="246" t="s">
        <v>334</v>
      </c>
      <c r="E107" s="247">
        <v>34.299999999999997</v>
      </c>
      <c r="F107" s="248"/>
      <c r="G107" s="249">
        <f>ROUND(E107*F107,2)</f>
        <v>0</v>
      </c>
      <c r="H107" s="232"/>
      <c r="I107" s="231">
        <f>ROUND(E107*H107,2)</f>
        <v>0</v>
      </c>
      <c r="J107" s="232"/>
      <c r="K107" s="231">
        <f>ROUND(E107*J107,2)</f>
        <v>0</v>
      </c>
      <c r="L107" s="231">
        <v>21</v>
      </c>
      <c r="M107" s="231">
        <f>G107*(1+L107/100)</f>
        <v>0</v>
      </c>
      <c r="N107" s="230">
        <v>4.6999999999999999E-4</v>
      </c>
      <c r="O107" s="230">
        <f>ROUND(E107*N107,2)</f>
        <v>0.02</v>
      </c>
      <c r="P107" s="230">
        <v>0</v>
      </c>
      <c r="Q107" s="230">
        <f>ROUND(E107*P107,2)</f>
        <v>0</v>
      </c>
      <c r="R107" s="231"/>
      <c r="S107" s="231" t="s">
        <v>259</v>
      </c>
      <c r="T107" s="231" t="s">
        <v>260</v>
      </c>
      <c r="U107" s="231">
        <v>0.35899999999999999</v>
      </c>
      <c r="V107" s="231">
        <f>ROUND(E107*U107,2)</f>
        <v>12.31</v>
      </c>
      <c r="W107" s="231"/>
      <c r="X107" s="231" t="s">
        <v>261</v>
      </c>
      <c r="Y107" s="231" t="s">
        <v>262</v>
      </c>
      <c r="Z107" s="210"/>
      <c r="AA107" s="210"/>
      <c r="AB107" s="210"/>
      <c r="AC107" s="210"/>
      <c r="AD107" s="210"/>
      <c r="AE107" s="210"/>
      <c r="AF107" s="210"/>
      <c r="AG107" s="210" t="s">
        <v>1333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ht="22.5" outlineLevel="2" x14ac:dyDescent="0.2">
      <c r="A108" s="227"/>
      <c r="B108" s="228"/>
      <c r="C108" s="258" t="s">
        <v>1379</v>
      </c>
      <c r="D108" s="233"/>
      <c r="E108" s="234">
        <v>34.299999999999997</v>
      </c>
      <c r="F108" s="231"/>
      <c r="G108" s="231"/>
      <c r="H108" s="231"/>
      <c r="I108" s="231"/>
      <c r="J108" s="231"/>
      <c r="K108" s="231"/>
      <c r="L108" s="231"/>
      <c r="M108" s="231"/>
      <c r="N108" s="230"/>
      <c r="O108" s="230"/>
      <c r="P108" s="230"/>
      <c r="Q108" s="230"/>
      <c r="R108" s="231"/>
      <c r="S108" s="231"/>
      <c r="T108" s="231"/>
      <c r="U108" s="231"/>
      <c r="V108" s="231"/>
      <c r="W108" s="231"/>
      <c r="X108" s="231"/>
      <c r="Y108" s="231"/>
      <c r="Z108" s="210"/>
      <c r="AA108" s="210"/>
      <c r="AB108" s="210"/>
      <c r="AC108" s="210"/>
      <c r="AD108" s="210"/>
      <c r="AE108" s="210"/>
      <c r="AF108" s="210"/>
      <c r="AG108" s="210" t="s">
        <v>265</v>
      </c>
      <c r="AH108" s="210">
        <v>0</v>
      </c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1" x14ac:dyDescent="0.2">
      <c r="A109" s="244">
        <v>52</v>
      </c>
      <c r="B109" s="245" t="s">
        <v>1380</v>
      </c>
      <c r="C109" s="257" t="s">
        <v>1381</v>
      </c>
      <c r="D109" s="246" t="s">
        <v>334</v>
      </c>
      <c r="E109" s="247">
        <v>5.7</v>
      </c>
      <c r="F109" s="248"/>
      <c r="G109" s="249">
        <f>ROUND(E109*F109,2)</f>
        <v>0</v>
      </c>
      <c r="H109" s="232"/>
      <c r="I109" s="231">
        <f>ROUND(E109*H109,2)</f>
        <v>0</v>
      </c>
      <c r="J109" s="232"/>
      <c r="K109" s="231">
        <f>ROUND(E109*J109,2)</f>
        <v>0</v>
      </c>
      <c r="L109" s="231">
        <v>21</v>
      </c>
      <c r="M109" s="231">
        <f>G109*(1+L109/100)</f>
        <v>0</v>
      </c>
      <c r="N109" s="230">
        <v>1.5200000000000001E-3</v>
      </c>
      <c r="O109" s="230">
        <f>ROUND(E109*N109,2)</f>
        <v>0.01</v>
      </c>
      <c r="P109" s="230">
        <v>0</v>
      </c>
      <c r="Q109" s="230">
        <f>ROUND(E109*P109,2)</f>
        <v>0</v>
      </c>
      <c r="R109" s="231"/>
      <c r="S109" s="231" t="s">
        <v>259</v>
      </c>
      <c r="T109" s="231" t="s">
        <v>260</v>
      </c>
      <c r="U109" s="231">
        <v>1.173</v>
      </c>
      <c r="V109" s="231">
        <f>ROUND(E109*U109,2)</f>
        <v>6.69</v>
      </c>
      <c r="W109" s="231"/>
      <c r="X109" s="231" t="s">
        <v>261</v>
      </c>
      <c r="Y109" s="231" t="s">
        <v>262</v>
      </c>
      <c r="Z109" s="210"/>
      <c r="AA109" s="210"/>
      <c r="AB109" s="210"/>
      <c r="AC109" s="210"/>
      <c r="AD109" s="210"/>
      <c r="AE109" s="210"/>
      <c r="AF109" s="210"/>
      <c r="AG109" s="210" t="s">
        <v>1333</v>
      </c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2" x14ac:dyDescent="0.2">
      <c r="A110" s="227"/>
      <c r="B110" s="228"/>
      <c r="C110" s="258" t="s">
        <v>1382</v>
      </c>
      <c r="D110" s="233"/>
      <c r="E110" s="234">
        <v>5.7</v>
      </c>
      <c r="F110" s="231"/>
      <c r="G110" s="231"/>
      <c r="H110" s="231"/>
      <c r="I110" s="231"/>
      <c r="J110" s="231"/>
      <c r="K110" s="231"/>
      <c r="L110" s="231"/>
      <c r="M110" s="231"/>
      <c r="N110" s="230"/>
      <c r="O110" s="230"/>
      <c r="P110" s="230"/>
      <c r="Q110" s="230"/>
      <c r="R110" s="231"/>
      <c r="S110" s="231"/>
      <c r="T110" s="231"/>
      <c r="U110" s="231"/>
      <c r="V110" s="231"/>
      <c r="W110" s="231"/>
      <c r="X110" s="231"/>
      <c r="Y110" s="231"/>
      <c r="Z110" s="210"/>
      <c r="AA110" s="210"/>
      <c r="AB110" s="210"/>
      <c r="AC110" s="210"/>
      <c r="AD110" s="210"/>
      <c r="AE110" s="210"/>
      <c r="AF110" s="210"/>
      <c r="AG110" s="210" t="s">
        <v>265</v>
      </c>
      <c r="AH110" s="210">
        <v>0</v>
      </c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ht="22.5" outlineLevel="1" x14ac:dyDescent="0.2">
      <c r="A111" s="244">
        <v>53</v>
      </c>
      <c r="B111" s="245" t="s">
        <v>1383</v>
      </c>
      <c r="C111" s="257" t="s">
        <v>1384</v>
      </c>
      <c r="D111" s="246" t="s">
        <v>334</v>
      </c>
      <c r="E111" s="247">
        <v>10.6</v>
      </c>
      <c r="F111" s="248"/>
      <c r="G111" s="249">
        <f>ROUND(E111*F111,2)</f>
        <v>0</v>
      </c>
      <c r="H111" s="232"/>
      <c r="I111" s="231">
        <f>ROUND(E111*H111,2)</f>
        <v>0</v>
      </c>
      <c r="J111" s="232"/>
      <c r="K111" s="231">
        <f>ROUND(E111*J111,2)</f>
        <v>0</v>
      </c>
      <c r="L111" s="231">
        <v>21</v>
      </c>
      <c r="M111" s="231">
        <f>G111*(1+L111/100)</f>
        <v>0</v>
      </c>
      <c r="N111" s="230">
        <v>1.3699999999999999E-3</v>
      </c>
      <c r="O111" s="230">
        <f>ROUND(E111*N111,2)</f>
        <v>0.01</v>
      </c>
      <c r="P111" s="230">
        <v>0</v>
      </c>
      <c r="Q111" s="230">
        <f>ROUND(E111*P111,2)</f>
        <v>0</v>
      </c>
      <c r="R111" s="231"/>
      <c r="S111" s="231" t="s">
        <v>259</v>
      </c>
      <c r="T111" s="231" t="s">
        <v>260</v>
      </c>
      <c r="U111" s="231">
        <v>0.79669999999999996</v>
      </c>
      <c r="V111" s="231">
        <f>ROUND(E111*U111,2)</f>
        <v>8.4499999999999993</v>
      </c>
      <c r="W111" s="231"/>
      <c r="X111" s="231" t="s">
        <v>261</v>
      </c>
      <c r="Y111" s="231" t="s">
        <v>262</v>
      </c>
      <c r="Z111" s="210"/>
      <c r="AA111" s="210"/>
      <c r="AB111" s="210"/>
      <c r="AC111" s="210"/>
      <c r="AD111" s="210"/>
      <c r="AE111" s="210"/>
      <c r="AF111" s="210"/>
      <c r="AG111" s="210" t="s">
        <v>1333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2" x14ac:dyDescent="0.2">
      <c r="A112" s="227"/>
      <c r="B112" s="228"/>
      <c r="C112" s="258" t="s">
        <v>1385</v>
      </c>
      <c r="D112" s="233"/>
      <c r="E112" s="234">
        <v>10.6</v>
      </c>
      <c r="F112" s="231"/>
      <c r="G112" s="231"/>
      <c r="H112" s="231"/>
      <c r="I112" s="231"/>
      <c r="J112" s="231"/>
      <c r="K112" s="231"/>
      <c r="L112" s="231"/>
      <c r="M112" s="231"/>
      <c r="N112" s="230"/>
      <c r="O112" s="230"/>
      <c r="P112" s="230"/>
      <c r="Q112" s="230"/>
      <c r="R112" s="231"/>
      <c r="S112" s="231"/>
      <c r="T112" s="231"/>
      <c r="U112" s="231"/>
      <c r="V112" s="231"/>
      <c r="W112" s="231"/>
      <c r="X112" s="231"/>
      <c r="Y112" s="231"/>
      <c r="Z112" s="210"/>
      <c r="AA112" s="210"/>
      <c r="AB112" s="210"/>
      <c r="AC112" s="210"/>
      <c r="AD112" s="210"/>
      <c r="AE112" s="210"/>
      <c r="AF112" s="210"/>
      <c r="AG112" s="210" t="s">
        <v>265</v>
      </c>
      <c r="AH112" s="210">
        <v>0</v>
      </c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ht="22.5" outlineLevel="1" x14ac:dyDescent="0.2">
      <c r="A113" s="244">
        <v>54</v>
      </c>
      <c r="B113" s="245" t="s">
        <v>1386</v>
      </c>
      <c r="C113" s="257" t="s">
        <v>1387</v>
      </c>
      <c r="D113" s="246" t="s">
        <v>334</v>
      </c>
      <c r="E113" s="247">
        <v>21.5</v>
      </c>
      <c r="F113" s="248"/>
      <c r="G113" s="249">
        <f>ROUND(E113*F113,2)</f>
        <v>0</v>
      </c>
      <c r="H113" s="232"/>
      <c r="I113" s="231">
        <f>ROUND(E113*H113,2)</f>
        <v>0</v>
      </c>
      <c r="J113" s="232"/>
      <c r="K113" s="231">
        <f>ROUND(E113*J113,2)</f>
        <v>0</v>
      </c>
      <c r="L113" s="231">
        <v>21</v>
      </c>
      <c r="M113" s="231">
        <f>G113*(1+L113/100)</f>
        <v>0</v>
      </c>
      <c r="N113" s="230">
        <v>1.73E-3</v>
      </c>
      <c r="O113" s="230">
        <f>ROUND(E113*N113,2)</f>
        <v>0.04</v>
      </c>
      <c r="P113" s="230">
        <v>0</v>
      </c>
      <c r="Q113" s="230">
        <f>ROUND(E113*P113,2)</f>
        <v>0</v>
      </c>
      <c r="R113" s="231"/>
      <c r="S113" s="231" t="s">
        <v>259</v>
      </c>
      <c r="T113" s="231" t="s">
        <v>260</v>
      </c>
      <c r="U113" s="231">
        <v>0.82899999999999996</v>
      </c>
      <c r="V113" s="231">
        <f>ROUND(E113*U113,2)</f>
        <v>17.82</v>
      </c>
      <c r="W113" s="231"/>
      <c r="X113" s="231" t="s">
        <v>261</v>
      </c>
      <c r="Y113" s="231" t="s">
        <v>262</v>
      </c>
      <c r="Z113" s="210"/>
      <c r="AA113" s="210"/>
      <c r="AB113" s="210"/>
      <c r="AC113" s="210"/>
      <c r="AD113" s="210"/>
      <c r="AE113" s="210"/>
      <c r="AF113" s="210"/>
      <c r="AG113" s="210" t="s">
        <v>1333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2" x14ac:dyDescent="0.2">
      <c r="A114" s="227"/>
      <c r="B114" s="228"/>
      <c r="C114" s="258" t="s">
        <v>1388</v>
      </c>
      <c r="D114" s="233"/>
      <c r="E114" s="234">
        <v>21.5</v>
      </c>
      <c r="F114" s="231"/>
      <c r="G114" s="231"/>
      <c r="H114" s="231"/>
      <c r="I114" s="231"/>
      <c r="J114" s="231"/>
      <c r="K114" s="231"/>
      <c r="L114" s="231"/>
      <c r="M114" s="231"/>
      <c r="N114" s="230"/>
      <c r="O114" s="230"/>
      <c r="P114" s="230"/>
      <c r="Q114" s="230"/>
      <c r="R114" s="231"/>
      <c r="S114" s="231"/>
      <c r="T114" s="231"/>
      <c r="U114" s="231"/>
      <c r="V114" s="231"/>
      <c r="W114" s="231"/>
      <c r="X114" s="231"/>
      <c r="Y114" s="231"/>
      <c r="Z114" s="210"/>
      <c r="AA114" s="210"/>
      <c r="AB114" s="210"/>
      <c r="AC114" s="210"/>
      <c r="AD114" s="210"/>
      <c r="AE114" s="210"/>
      <c r="AF114" s="210"/>
      <c r="AG114" s="210" t="s">
        <v>265</v>
      </c>
      <c r="AH114" s="210">
        <v>0</v>
      </c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1" x14ac:dyDescent="0.2">
      <c r="A115" s="250">
        <v>55</v>
      </c>
      <c r="B115" s="251" t="s">
        <v>1389</v>
      </c>
      <c r="C115" s="259" t="s">
        <v>1390</v>
      </c>
      <c r="D115" s="252" t="s">
        <v>334</v>
      </c>
      <c r="E115" s="253">
        <v>2.9</v>
      </c>
      <c r="F115" s="254"/>
      <c r="G115" s="255">
        <f>ROUND(E115*F115,2)</f>
        <v>0</v>
      </c>
      <c r="H115" s="232"/>
      <c r="I115" s="231">
        <f>ROUND(E115*H115,2)</f>
        <v>0</v>
      </c>
      <c r="J115" s="232"/>
      <c r="K115" s="231">
        <f>ROUND(E115*J115,2)</f>
        <v>0</v>
      </c>
      <c r="L115" s="231">
        <v>21</v>
      </c>
      <c r="M115" s="231">
        <f>G115*(1+L115/100)</f>
        <v>0</v>
      </c>
      <c r="N115" s="230">
        <v>2.0999999999999999E-3</v>
      </c>
      <c r="O115" s="230">
        <f>ROUND(E115*N115,2)</f>
        <v>0.01</v>
      </c>
      <c r="P115" s="230">
        <v>0</v>
      </c>
      <c r="Q115" s="230">
        <f>ROUND(E115*P115,2)</f>
        <v>0</v>
      </c>
      <c r="R115" s="231"/>
      <c r="S115" s="231" t="s">
        <v>259</v>
      </c>
      <c r="T115" s="231" t="s">
        <v>260</v>
      </c>
      <c r="U115" s="231">
        <v>0.8</v>
      </c>
      <c r="V115" s="231">
        <f>ROUND(E115*U115,2)</f>
        <v>2.3199999999999998</v>
      </c>
      <c r="W115" s="231"/>
      <c r="X115" s="231" t="s">
        <v>261</v>
      </c>
      <c r="Y115" s="231" t="s">
        <v>262</v>
      </c>
      <c r="Z115" s="210"/>
      <c r="AA115" s="210"/>
      <c r="AB115" s="210"/>
      <c r="AC115" s="210"/>
      <c r="AD115" s="210"/>
      <c r="AE115" s="210"/>
      <c r="AF115" s="210"/>
      <c r="AG115" s="210" t="s">
        <v>1333</v>
      </c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1" x14ac:dyDescent="0.2">
      <c r="A116" s="250">
        <v>56</v>
      </c>
      <c r="B116" s="251" t="s">
        <v>1391</v>
      </c>
      <c r="C116" s="259" t="s">
        <v>1392</v>
      </c>
      <c r="D116" s="252" t="s">
        <v>334</v>
      </c>
      <c r="E116" s="253">
        <v>3.9</v>
      </c>
      <c r="F116" s="254"/>
      <c r="G116" s="255">
        <f>ROUND(E116*F116,2)</f>
        <v>0</v>
      </c>
      <c r="H116" s="232"/>
      <c r="I116" s="231">
        <f>ROUND(E116*H116,2)</f>
        <v>0</v>
      </c>
      <c r="J116" s="232"/>
      <c r="K116" s="231">
        <f>ROUND(E116*J116,2)</f>
        <v>0</v>
      </c>
      <c r="L116" s="231">
        <v>21</v>
      </c>
      <c r="M116" s="231">
        <f>G116*(1+L116/100)</f>
        <v>0</v>
      </c>
      <c r="N116" s="230">
        <v>2.5200000000000001E-3</v>
      </c>
      <c r="O116" s="230">
        <f>ROUND(E116*N116,2)</f>
        <v>0.01</v>
      </c>
      <c r="P116" s="230">
        <v>0</v>
      </c>
      <c r="Q116" s="230">
        <f>ROUND(E116*P116,2)</f>
        <v>0</v>
      </c>
      <c r="R116" s="231"/>
      <c r="S116" s="231" t="s">
        <v>259</v>
      </c>
      <c r="T116" s="231" t="s">
        <v>260</v>
      </c>
      <c r="U116" s="231">
        <v>0.8</v>
      </c>
      <c r="V116" s="231">
        <f>ROUND(E116*U116,2)</f>
        <v>3.12</v>
      </c>
      <c r="W116" s="231"/>
      <c r="X116" s="231" t="s">
        <v>261</v>
      </c>
      <c r="Y116" s="231" t="s">
        <v>262</v>
      </c>
      <c r="Z116" s="210"/>
      <c r="AA116" s="210"/>
      <c r="AB116" s="210"/>
      <c r="AC116" s="210"/>
      <c r="AD116" s="210"/>
      <c r="AE116" s="210"/>
      <c r="AF116" s="210"/>
      <c r="AG116" s="210" t="s">
        <v>1333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1" x14ac:dyDescent="0.2">
      <c r="A117" s="250">
        <v>57</v>
      </c>
      <c r="B117" s="251" t="s">
        <v>1393</v>
      </c>
      <c r="C117" s="259" t="s">
        <v>1394</v>
      </c>
      <c r="D117" s="252" t="s">
        <v>345</v>
      </c>
      <c r="E117" s="253">
        <v>3</v>
      </c>
      <c r="F117" s="254"/>
      <c r="G117" s="255">
        <f>ROUND(E117*F117,2)</f>
        <v>0</v>
      </c>
      <c r="H117" s="232"/>
      <c r="I117" s="231">
        <f>ROUND(E117*H117,2)</f>
        <v>0</v>
      </c>
      <c r="J117" s="232"/>
      <c r="K117" s="231">
        <f>ROUND(E117*J117,2)</f>
        <v>0</v>
      </c>
      <c r="L117" s="231">
        <v>21</v>
      </c>
      <c r="M117" s="231">
        <f>G117*(1+L117/100)</f>
        <v>0</v>
      </c>
      <c r="N117" s="230">
        <v>5.5000000000000003E-4</v>
      </c>
      <c r="O117" s="230">
        <f>ROUND(E117*N117,2)</f>
        <v>0</v>
      </c>
      <c r="P117" s="230">
        <v>0</v>
      </c>
      <c r="Q117" s="230">
        <f>ROUND(E117*P117,2)</f>
        <v>0</v>
      </c>
      <c r="R117" s="231"/>
      <c r="S117" s="231" t="s">
        <v>259</v>
      </c>
      <c r="T117" s="231" t="s">
        <v>260</v>
      </c>
      <c r="U117" s="231">
        <v>0.36670000000000003</v>
      </c>
      <c r="V117" s="231">
        <f>ROUND(E117*U117,2)</f>
        <v>1.1000000000000001</v>
      </c>
      <c r="W117" s="231"/>
      <c r="X117" s="231" t="s">
        <v>261</v>
      </c>
      <c r="Y117" s="231" t="s">
        <v>262</v>
      </c>
      <c r="Z117" s="210"/>
      <c r="AA117" s="210"/>
      <c r="AB117" s="210"/>
      <c r="AC117" s="210"/>
      <c r="AD117" s="210"/>
      <c r="AE117" s="210"/>
      <c r="AF117" s="210"/>
      <c r="AG117" s="210" t="s">
        <v>263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1" x14ac:dyDescent="0.2">
      <c r="A118" s="250">
        <v>58</v>
      </c>
      <c r="B118" s="251" t="s">
        <v>1395</v>
      </c>
      <c r="C118" s="259" t="s">
        <v>1396</v>
      </c>
      <c r="D118" s="252" t="s">
        <v>345</v>
      </c>
      <c r="E118" s="253">
        <v>6</v>
      </c>
      <c r="F118" s="254"/>
      <c r="G118" s="255">
        <f>ROUND(E118*F118,2)</f>
        <v>0</v>
      </c>
      <c r="H118" s="232"/>
      <c r="I118" s="231">
        <f>ROUND(E118*H118,2)</f>
        <v>0</v>
      </c>
      <c r="J118" s="232"/>
      <c r="K118" s="231">
        <f>ROUND(E118*J118,2)</f>
        <v>0</v>
      </c>
      <c r="L118" s="231">
        <v>21</v>
      </c>
      <c r="M118" s="231">
        <f>G118*(1+L118/100)</f>
        <v>0</v>
      </c>
      <c r="N118" s="230">
        <v>0</v>
      </c>
      <c r="O118" s="230">
        <f>ROUND(E118*N118,2)</f>
        <v>0</v>
      </c>
      <c r="P118" s="230">
        <v>0</v>
      </c>
      <c r="Q118" s="230">
        <f>ROUND(E118*P118,2)</f>
        <v>0</v>
      </c>
      <c r="R118" s="231"/>
      <c r="S118" s="231" t="s">
        <v>259</v>
      </c>
      <c r="T118" s="231" t="s">
        <v>260</v>
      </c>
      <c r="U118" s="231">
        <v>0.14799999999999999</v>
      </c>
      <c r="V118" s="231">
        <f>ROUND(E118*U118,2)</f>
        <v>0.89</v>
      </c>
      <c r="W118" s="231"/>
      <c r="X118" s="231" t="s">
        <v>261</v>
      </c>
      <c r="Y118" s="231" t="s">
        <v>262</v>
      </c>
      <c r="Z118" s="210"/>
      <c r="AA118" s="210"/>
      <c r="AB118" s="210"/>
      <c r="AC118" s="210"/>
      <c r="AD118" s="210"/>
      <c r="AE118" s="210"/>
      <c r="AF118" s="210"/>
      <c r="AG118" s="210" t="s">
        <v>263</v>
      </c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1" x14ac:dyDescent="0.2">
      <c r="A119" s="250">
        <v>59</v>
      </c>
      <c r="B119" s="251" t="s">
        <v>1397</v>
      </c>
      <c r="C119" s="259" t="s">
        <v>1398</v>
      </c>
      <c r="D119" s="252" t="s">
        <v>345</v>
      </c>
      <c r="E119" s="253">
        <v>7</v>
      </c>
      <c r="F119" s="254"/>
      <c r="G119" s="255">
        <f>ROUND(E119*F119,2)</f>
        <v>0</v>
      </c>
      <c r="H119" s="232"/>
      <c r="I119" s="231">
        <f>ROUND(E119*H119,2)</f>
        <v>0</v>
      </c>
      <c r="J119" s="232"/>
      <c r="K119" s="231">
        <f>ROUND(E119*J119,2)</f>
        <v>0</v>
      </c>
      <c r="L119" s="231">
        <v>21</v>
      </c>
      <c r="M119" s="231">
        <f>G119*(1+L119/100)</f>
        <v>0</v>
      </c>
      <c r="N119" s="230">
        <v>0</v>
      </c>
      <c r="O119" s="230">
        <f>ROUND(E119*N119,2)</f>
        <v>0</v>
      </c>
      <c r="P119" s="230">
        <v>0</v>
      </c>
      <c r="Q119" s="230">
        <f>ROUND(E119*P119,2)</f>
        <v>0</v>
      </c>
      <c r="R119" s="231"/>
      <c r="S119" s="231" t="s">
        <v>259</v>
      </c>
      <c r="T119" s="231" t="s">
        <v>260</v>
      </c>
      <c r="U119" s="231">
        <v>0.157</v>
      </c>
      <c r="V119" s="231">
        <f>ROUND(E119*U119,2)</f>
        <v>1.1000000000000001</v>
      </c>
      <c r="W119" s="231"/>
      <c r="X119" s="231" t="s">
        <v>261</v>
      </c>
      <c r="Y119" s="231" t="s">
        <v>262</v>
      </c>
      <c r="Z119" s="210"/>
      <c r="AA119" s="210"/>
      <c r="AB119" s="210"/>
      <c r="AC119" s="210"/>
      <c r="AD119" s="210"/>
      <c r="AE119" s="210"/>
      <c r="AF119" s="210"/>
      <c r="AG119" s="210" t="s">
        <v>1333</v>
      </c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1" x14ac:dyDescent="0.2">
      <c r="A120" s="250">
        <v>60</v>
      </c>
      <c r="B120" s="251" t="s">
        <v>1399</v>
      </c>
      <c r="C120" s="259" t="s">
        <v>1400</v>
      </c>
      <c r="D120" s="252" t="s">
        <v>345</v>
      </c>
      <c r="E120" s="253">
        <v>5</v>
      </c>
      <c r="F120" s="254"/>
      <c r="G120" s="255">
        <f>ROUND(E120*F120,2)</f>
        <v>0</v>
      </c>
      <c r="H120" s="232"/>
      <c r="I120" s="231">
        <f>ROUND(E120*H120,2)</f>
        <v>0</v>
      </c>
      <c r="J120" s="232"/>
      <c r="K120" s="231">
        <f>ROUND(E120*J120,2)</f>
        <v>0</v>
      </c>
      <c r="L120" s="231">
        <v>21</v>
      </c>
      <c r="M120" s="231">
        <f>G120*(1+L120/100)</f>
        <v>0</v>
      </c>
      <c r="N120" s="230">
        <v>0</v>
      </c>
      <c r="O120" s="230">
        <f>ROUND(E120*N120,2)</f>
        <v>0</v>
      </c>
      <c r="P120" s="230">
        <v>0</v>
      </c>
      <c r="Q120" s="230">
        <f>ROUND(E120*P120,2)</f>
        <v>0</v>
      </c>
      <c r="R120" s="231"/>
      <c r="S120" s="231" t="s">
        <v>259</v>
      </c>
      <c r="T120" s="231" t="s">
        <v>260</v>
      </c>
      <c r="U120" s="231">
        <v>0.17399999999999999</v>
      </c>
      <c r="V120" s="231">
        <f>ROUND(E120*U120,2)</f>
        <v>0.87</v>
      </c>
      <c r="W120" s="231"/>
      <c r="X120" s="231" t="s">
        <v>261</v>
      </c>
      <c r="Y120" s="231" t="s">
        <v>262</v>
      </c>
      <c r="Z120" s="210"/>
      <c r="AA120" s="210"/>
      <c r="AB120" s="210"/>
      <c r="AC120" s="210"/>
      <c r="AD120" s="210"/>
      <c r="AE120" s="210"/>
      <c r="AF120" s="210"/>
      <c r="AG120" s="210" t="s">
        <v>1333</v>
      </c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1" x14ac:dyDescent="0.2">
      <c r="A121" s="250">
        <v>61</v>
      </c>
      <c r="B121" s="251" t="s">
        <v>1401</v>
      </c>
      <c r="C121" s="259" t="s">
        <v>1402</v>
      </c>
      <c r="D121" s="252" t="s">
        <v>345</v>
      </c>
      <c r="E121" s="253">
        <v>5</v>
      </c>
      <c r="F121" s="254"/>
      <c r="G121" s="255">
        <f>ROUND(E121*F121,2)</f>
        <v>0</v>
      </c>
      <c r="H121" s="232"/>
      <c r="I121" s="231">
        <f>ROUND(E121*H121,2)</f>
        <v>0</v>
      </c>
      <c r="J121" s="232"/>
      <c r="K121" s="231">
        <f>ROUND(E121*J121,2)</f>
        <v>0</v>
      </c>
      <c r="L121" s="231">
        <v>21</v>
      </c>
      <c r="M121" s="231">
        <f>G121*(1+L121/100)</f>
        <v>0</v>
      </c>
      <c r="N121" s="230">
        <v>0</v>
      </c>
      <c r="O121" s="230">
        <f>ROUND(E121*N121,2)</f>
        <v>0</v>
      </c>
      <c r="P121" s="230">
        <v>0</v>
      </c>
      <c r="Q121" s="230">
        <f>ROUND(E121*P121,2)</f>
        <v>0</v>
      </c>
      <c r="R121" s="231"/>
      <c r="S121" s="231" t="s">
        <v>259</v>
      </c>
      <c r="T121" s="231" t="s">
        <v>260</v>
      </c>
      <c r="U121" s="231">
        <v>0.25900000000000001</v>
      </c>
      <c r="V121" s="231">
        <f>ROUND(E121*U121,2)</f>
        <v>1.3</v>
      </c>
      <c r="W121" s="231"/>
      <c r="X121" s="231" t="s">
        <v>261</v>
      </c>
      <c r="Y121" s="231" t="s">
        <v>262</v>
      </c>
      <c r="Z121" s="210"/>
      <c r="AA121" s="210"/>
      <c r="AB121" s="210"/>
      <c r="AC121" s="210"/>
      <c r="AD121" s="210"/>
      <c r="AE121" s="210"/>
      <c r="AF121" s="210"/>
      <c r="AG121" s="210" t="s">
        <v>1333</v>
      </c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1" x14ac:dyDescent="0.2">
      <c r="A122" s="244">
        <v>62</v>
      </c>
      <c r="B122" s="245" t="s">
        <v>1403</v>
      </c>
      <c r="C122" s="257" t="s">
        <v>1404</v>
      </c>
      <c r="D122" s="246" t="s">
        <v>334</v>
      </c>
      <c r="E122" s="247">
        <v>6.8</v>
      </c>
      <c r="F122" s="248"/>
      <c r="G122" s="249">
        <f>ROUND(E122*F122,2)</f>
        <v>0</v>
      </c>
      <c r="H122" s="232"/>
      <c r="I122" s="231">
        <f>ROUND(E122*H122,2)</f>
        <v>0</v>
      </c>
      <c r="J122" s="232"/>
      <c r="K122" s="231">
        <f>ROUND(E122*J122,2)</f>
        <v>0</v>
      </c>
      <c r="L122" s="231">
        <v>21</v>
      </c>
      <c r="M122" s="231">
        <f>G122*(1+L122/100)</f>
        <v>0</v>
      </c>
      <c r="N122" s="230">
        <v>0</v>
      </c>
      <c r="O122" s="230">
        <f>ROUND(E122*N122,2)</f>
        <v>0</v>
      </c>
      <c r="P122" s="230">
        <v>0</v>
      </c>
      <c r="Q122" s="230">
        <f>ROUND(E122*P122,2)</f>
        <v>0</v>
      </c>
      <c r="R122" s="231"/>
      <c r="S122" s="231" t="s">
        <v>259</v>
      </c>
      <c r="T122" s="231" t="s">
        <v>260</v>
      </c>
      <c r="U122" s="231">
        <v>4.8000000000000001E-2</v>
      </c>
      <c r="V122" s="231">
        <f>ROUND(E122*U122,2)</f>
        <v>0.33</v>
      </c>
      <c r="W122" s="231"/>
      <c r="X122" s="231" t="s">
        <v>261</v>
      </c>
      <c r="Y122" s="231" t="s">
        <v>262</v>
      </c>
      <c r="Z122" s="210"/>
      <c r="AA122" s="210"/>
      <c r="AB122" s="210"/>
      <c r="AC122" s="210"/>
      <c r="AD122" s="210"/>
      <c r="AE122" s="210"/>
      <c r="AF122" s="210"/>
      <c r="AG122" s="210" t="s">
        <v>263</v>
      </c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2" x14ac:dyDescent="0.2">
      <c r="A123" s="227"/>
      <c r="B123" s="228"/>
      <c r="C123" s="258" t="s">
        <v>1405</v>
      </c>
      <c r="D123" s="233"/>
      <c r="E123" s="234">
        <v>6.8</v>
      </c>
      <c r="F123" s="231"/>
      <c r="G123" s="231"/>
      <c r="H123" s="231"/>
      <c r="I123" s="231"/>
      <c r="J123" s="231"/>
      <c r="K123" s="231"/>
      <c r="L123" s="231"/>
      <c r="M123" s="231"/>
      <c r="N123" s="230"/>
      <c r="O123" s="230"/>
      <c r="P123" s="230"/>
      <c r="Q123" s="230"/>
      <c r="R123" s="231"/>
      <c r="S123" s="231"/>
      <c r="T123" s="231"/>
      <c r="U123" s="231"/>
      <c r="V123" s="231"/>
      <c r="W123" s="231"/>
      <c r="X123" s="231"/>
      <c r="Y123" s="231"/>
      <c r="Z123" s="210"/>
      <c r="AA123" s="210"/>
      <c r="AB123" s="210"/>
      <c r="AC123" s="210"/>
      <c r="AD123" s="210"/>
      <c r="AE123" s="210"/>
      <c r="AF123" s="210"/>
      <c r="AG123" s="210" t="s">
        <v>265</v>
      </c>
      <c r="AH123" s="210">
        <v>0</v>
      </c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1" x14ac:dyDescent="0.2">
      <c r="A124" s="250">
        <v>63</v>
      </c>
      <c r="B124" s="251" t="s">
        <v>1406</v>
      </c>
      <c r="C124" s="259" t="s">
        <v>1407</v>
      </c>
      <c r="D124" s="252" t="s">
        <v>334</v>
      </c>
      <c r="E124" s="253">
        <v>1.5</v>
      </c>
      <c r="F124" s="254"/>
      <c r="G124" s="255">
        <f>ROUND(E124*F124,2)</f>
        <v>0</v>
      </c>
      <c r="H124" s="232"/>
      <c r="I124" s="231">
        <f>ROUND(E124*H124,2)</f>
        <v>0</v>
      </c>
      <c r="J124" s="232"/>
      <c r="K124" s="231">
        <f>ROUND(E124*J124,2)</f>
        <v>0</v>
      </c>
      <c r="L124" s="231">
        <v>21</v>
      </c>
      <c r="M124" s="231">
        <f>G124*(1+L124/100)</f>
        <v>0</v>
      </c>
      <c r="N124" s="230">
        <v>0</v>
      </c>
      <c r="O124" s="230">
        <f>ROUND(E124*N124,2)</f>
        <v>0</v>
      </c>
      <c r="P124" s="230">
        <v>0</v>
      </c>
      <c r="Q124" s="230">
        <f>ROUND(E124*P124,2)</f>
        <v>0</v>
      </c>
      <c r="R124" s="231"/>
      <c r="S124" s="231" t="s">
        <v>259</v>
      </c>
      <c r="T124" s="231" t="s">
        <v>260</v>
      </c>
      <c r="U124" s="231">
        <v>5.8999999999999997E-2</v>
      </c>
      <c r="V124" s="231">
        <f>ROUND(E124*U124,2)</f>
        <v>0.09</v>
      </c>
      <c r="W124" s="231"/>
      <c r="X124" s="231" t="s">
        <v>261</v>
      </c>
      <c r="Y124" s="231" t="s">
        <v>262</v>
      </c>
      <c r="Z124" s="210"/>
      <c r="AA124" s="210"/>
      <c r="AB124" s="210"/>
      <c r="AC124" s="210"/>
      <c r="AD124" s="210"/>
      <c r="AE124" s="210"/>
      <c r="AF124" s="210"/>
      <c r="AG124" s="210" t="s">
        <v>263</v>
      </c>
      <c r="AH124" s="210"/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1" x14ac:dyDescent="0.2">
      <c r="A125" s="244">
        <v>64</v>
      </c>
      <c r="B125" s="245" t="s">
        <v>1408</v>
      </c>
      <c r="C125" s="257" t="s">
        <v>1409</v>
      </c>
      <c r="D125" s="246" t="s">
        <v>334</v>
      </c>
      <c r="E125" s="247">
        <v>95.6</v>
      </c>
      <c r="F125" s="248"/>
      <c r="G125" s="249">
        <f>ROUND(E125*F125,2)</f>
        <v>0</v>
      </c>
      <c r="H125" s="232"/>
      <c r="I125" s="231">
        <f>ROUND(E125*H125,2)</f>
        <v>0</v>
      </c>
      <c r="J125" s="232"/>
      <c r="K125" s="231">
        <f>ROUND(E125*J125,2)</f>
        <v>0</v>
      </c>
      <c r="L125" s="231">
        <v>21</v>
      </c>
      <c r="M125" s="231">
        <f>G125*(1+L125/100)</f>
        <v>0</v>
      </c>
      <c r="N125" s="230">
        <v>0</v>
      </c>
      <c r="O125" s="230">
        <f>ROUND(E125*N125,2)</f>
        <v>0</v>
      </c>
      <c r="P125" s="230">
        <v>0</v>
      </c>
      <c r="Q125" s="230">
        <f>ROUND(E125*P125,2)</f>
        <v>0</v>
      </c>
      <c r="R125" s="231"/>
      <c r="S125" s="231" t="s">
        <v>259</v>
      </c>
      <c r="T125" s="231" t="s">
        <v>260</v>
      </c>
      <c r="U125" s="231">
        <v>5.8999999999999997E-2</v>
      </c>
      <c r="V125" s="231">
        <f>ROUND(E125*U125,2)</f>
        <v>5.64</v>
      </c>
      <c r="W125" s="231"/>
      <c r="X125" s="231" t="s">
        <v>261</v>
      </c>
      <c r="Y125" s="231" t="s">
        <v>262</v>
      </c>
      <c r="Z125" s="210"/>
      <c r="AA125" s="210"/>
      <c r="AB125" s="210"/>
      <c r="AC125" s="210"/>
      <c r="AD125" s="210"/>
      <c r="AE125" s="210"/>
      <c r="AF125" s="210"/>
      <c r="AG125" s="210" t="s">
        <v>1333</v>
      </c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2" x14ac:dyDescent="0.2">
      <c r="A126" s="227"/>
      <c r="B126" s="228"/>
      <c r="C126" s="258" t="s">
        <v>1410</v>
      </c>
      <c r="D126" s="233"/>
      <c r="E126" s="234">
        <v>95.6</v>
      </c>
      <c r="F126" s="231"/>
      <c r="G126" s="231"/>
      <c r="H126" s="231"/>
      <c r="I126" s="231"/>
      <c r="J126" s="231"/>
      <c r="K126" s="231"/>
      <c r="L126" s="231"/>
      <c r="M126" s="231"/>
      <c r="N126" s="230"/>
      <c r="O126" s="230"/>
      <c r="P126" s="230"/>
      <c r="Q126" s="230"/>
      <c r="R126" s="231"/>
      <c r="S126" s="231"/>
      <c r="T126" s="231"/>
      <c r="U126" s="231"/>
      <c r="V126" s="231"/>
      <c r="W126" s="231"/>
      <c r="X126" s="231"/>
      <c r="Y126" s="231"/>
      <c r="Z126" s="210"/>
      <c r="AA126" s="210"/>
      <c r="AB126" s="210"/>
      <c r="AC126" s="210"/>
      <c r="AD126" s="210"/>
      <c r="AE126" s="210"/>
      <c r="AF126" s="210"/>
      <c r="AG126" s="210" t="s">
        <v>265</v>
      </c>
      <c r="AH126" s="210">
        <v>0</v>
      </c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1" x14ac:dyDescent="0.2">
      <c r="A127" s="244">
        <v>65</v>
      </c>
      <c r="B127" s="245" t="s">
        <v>1411</v>
      </c>
      <c r="C127" s="257" t="s">
        <v>1412</v>
      </c>
      <c r="D127" s="246" t="s">
        <v>311</v>
      </c>
      <c r="E127" s="247">
        <v>0.17632</v>
      </c>
      <c r="F127" s="248"/>
      <c r="G127" s="249">
        <f>ROUND(E127*F127,2)</f>
        <v>0</v>
      </c>
      <c r="H127" s="232"/>
      <c r="I127" s="231">
        <f>ROUND(E127*H127,2)</f>
        <v>0</v>
      </c>
      <c r="J127" s="232"/>
      <c r="K127" s="231">
        <f>ROUND(E127*J127,2)</f>
        <v>0</v>
      </c>
      <c r="L127" s="231">
        <v>21</v>
      </c>
      <c r="M127" s="231">
        <f>G127*(1+L127/100)</f>
        <v>0</v>
      </c>
      <c r="N127" s="230">
        <v>0</v>
      </c>
      <c r="O127" s="230">
        <f>ROUND(E127*N127,2)</f>
        <v>0</v>
      </c>
      <c r="P127" s="230">
        <v>0</v>
      </c>
      <c r="Q127" s="230">
        <f>ROUND(E127*P127,2)</f>
        <v>0</v>
      </c>
      <c r="R127" s="231"/>
      <c r="S127" s="231" t="s">
        <v>259</v>
      </c>
      <c r="T127" s="231" t="s">
        <v>260</v>
      </c>
      <c r="U127" s="231">
        <v>1.47</v>
      </c>
      <c r="V127" s="231">
        <f>ROUND(E127*U127,2)</f>
        <v>0.26</v>
      </c>
      <c r="W127" s="231"/>
      <c r="X127" s="231" t="s">
        <v>261</v>
      </c>
      <c r="Y127" s="231" t="s">
        <v>262</v>
      </c>
      <c r="Z127" s="210"/>
      <c r="AA127" s="210"/>
      <c r="AB127" s="210"/>
      <c r="AC127" s="210"/>
      <c r="AD127" s="210"/>
      <c r="AE127" s="210"/>
      <c r="AF127" s="210"/>
      <c r="AG127" s="210" t="s">
        <v>1333</v>
      </c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2" x14ac:dyDescent="0.2">
      <c r="A128" s="227"/>
      <c r="B128" s="228"/>
      <c r="C128" s="258" t="s">
        <v>1322</v>
      </c>
      <c r="D128" s="233"/>
      <c r="E128" s="234"/>
      <c r="F128" s="231"/>
      <c r="G128" s="231"/>
      <c r="H128" s="231"/>
      <c r="I128" s="231"/>
      <c r="J128" s="231"/>
      <c r="K128" s="231"/>
      <c r="L128" s="231"/>
      <c r="M128" s="231"/>
      <c r="N128" s="230"/>
      <c r="O128" s="230"/>
      <c r="P128" s="230"/>
      <c r="Q128" s="230"/>
      <c r="R128" s="231"/>
      <c r="S128" s="231"/>
      <c r="T128" s="231"/>
      <c r="U128" s="231"/>
      <c r="V128" s="231"/>
      <c r="W128" s="231"/>
      <c r="X128" s="231"/>
      <c r="Y128" s="231"/>
      <c r="Z128" s="210"/>
      <c r="AA128" s="210"/>
      <c r="AB128" s="210"/>
      <c r="AC128" s="210"/>
      <c r="AD128" s="210"/>
      <c r="AE128" s="210"/>
      <c r="AF128" s="210"/>
      <c r="AG128" s="210" t="s">
        <v>265</v>
      </c>
      <c r="AH128" s="210">
        <v>0</v>
      </c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3" x14ac:dyDescent="0.2">
      <c r="A129" s="227"/>
      <c r="B129" s="228"/>
      <c r="C129" s="258" t="s">
        <v>1413</v>
      </c>
      <c r="D129" s="233"/>
      <c r="E129" s="234"/>
      <c r="F129" s="231"/>
      <c r="G129" s="231"/>
      <c r="H129" s="231"/>
      <c r="I129" s="231"/>
      <c r="J129" s="231"/>
      <c r="K129" s="231"/>
      <c r="L129" s="231"/>
      <c r="M129" s="231"/>
      <c r="N129" s="230"/>
      <c r="O129" s="230"/>
      <c r="P129" s="230"/>
      <c r="Q129" s="230"/>
      <c r="R129" s="231"/>
      <c r="S129" s="231"/>
      <c r="T129" s="231"/>
      <c r="U129" s="231"/>
      <c r="V129" s="231"/>
      <c r="W129" s="231"/>
      <c r="X129" s="231"/>
      <c r="Y129" s="231"/>
      <c r="Z129" s="210"/>
      <c r="AA129" s="210"/>
      <c r="AB129" s="210"/>
      <c r="AC129" s="210"/>
      <c r="AD129" s="210"/>
      <c r="AE129" s="210"/>
      <c r="AF129" s="210"/>
      <c r="AG129" s="210" t="s">
        <v>265</v>
      </c>
      <c r="AH129" s="210">
        <v>0</v>
      </c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3" x14ac:dyDescent="0.2">
      <c r="A130" s="227"/>
      <c r="B130" s="228"/>
      <c r="C130" s="258" t="s">
        <v>1414</v>
      </c>
      <c r="D130" s="233"/>
      <c r="E130" s="234">
        <v>0.18</v>
      </c>
      <c r="F130" s="231"/>
      <c r="G130" s="231"/>
      <c r="H130" s="231"/>
      <c r="I130" s="231"/>
      <c r="J130" s="231"/>
      <c r="K130" s="231"/>
      <c r="L130" s="231"/>
      <c r="M130" s="231"/>
      <c r="N130" s="230"/>
      <c r="O130" s="230"/>
      <c r="P130" s="230"/>
      <c r="Q130" s="230"/>
      <c r="R130" s="231"/>
      <c r="S130" s="231"/>
      <c r="T130" s="231"/>
      <c r="U130" s="231"/>
      <c r="V130" s="231"/>
      <c r="W130" s="231"/>
      <c r="X130" s="231"/>
      <c r="Y130" s="231"/>
      <c r="Z130" s="210"/>
      <c r="AA130" s="210"/>
      <c r="AB130" s="210"/>
      <c r="AC130" s="210"/>
      <c r="AD130" s="210"/>
      <c r="AE130" s="210"/>
      <c r="AF130" s="210"/>
      <c r="AG130" s="210" t="s">
        <v>265</v>
      </c>
      <c r="AH130" s="210">
        <v>0</v>
      </c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1" x14ac:dyDescent="0.2">
      <c r="A131" s="244">
        <v>66</v>
      </c>
      <c r="B131" s="245" t="s">
        <v>1415</v>
      </c>
      <c r="C131" s="257" t="s">
        <v>1416</v>
      </c>
      <c r="D131" s="246" t="s">
        <v>311</v>
      </c>
      <c r="E131" s="247">
        <v>0.17632</v>
      </c>
      <c r="F131" s="248"/>
      <c r="G131" s="249">
        <f>ROUND(E131*F131,2)</f>
        <v>0</v>
      </c>
      <c r="H131" s="232"/>
      <c r="I131" s="231">
        <f>ROUND(E131*H131,2)</f>
        <v>0</v>
      </c>
      <c r="J131" s="232"/>
      <c r="K131" s="231">
        <f>ROUND(E131*J131,2)</f>
        <v>0</v>
      </c>
      <c r="L131" s="231">
        <v>21</v>
      </c>
      <c r="M131" s="231">
        <f>G131*(1+L131/100)</f>
        <v>0</v>
      </c>
      <c r="N131" s="230">
        <v>0</v>
      </c>
      <c r="O131" s="230">
        <f>ROUND(E131*N131,2)</f>
        <v>0</v>
      </c>
      <c r="P131" s="230">
        <v>0</v>
      </c>
      <c r="Q131" s="230">
        <f>ROUND(E131*P131,2)</f>
        <v>0</v>
      </c>
      <c r="R131" s="231"/>
      <c r="S131" s="231" t="s">
        <v>259</v>
      </c>
      <c r="T131" s="231" t="s">
        <v>260</v>
      </c>
      <c r="U131" s="231">
        <v>0.81100000000000005</v>
      </c>
      <c r="V131" s="231">
        <f>ROUND(E131*U131,2)</f>
        <v>0.14000000000000001</v>
      </c>
      <c r="W131" s="231"/>
      <c r="X131" s="231" t="s">
        <v>261</v>
      </c>
      <c r="Y131" s="231" t="s">
        <v>262</v>
      </c>
      <c r="Z131" s="210"/>
      <c r="AA131" s="210"/>
      <c r="AB131" s="210"/>
      <c r="AC131" s="210"/>
      <c r="AD131" s="210"/>
      <c r="AE131" s="210"/>
      <c r="AF131" s="210"/>
      <c r="AG131" s="210" t="s">
        <v>1333</v>
      </c>
      <c r="AH131" s="210"/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2" x14ac:dyDescent="0.2">
      <c r="A132" s="227"/>
      <c r="B132" s="228"/>
      <c r="C132" s="258" t="s">
        <v>1322</v>
      </c>
      <c r="D132" s="233"/>
      <c r="E132" s="234"/>
      <c r="F132" s="231"/>
      <c r="G132" s="231"/>
      <c r="H132" s="231"/>
      <c r="I132" s="231"/>
      <c r="J132" s="231"/>
      <c r="K132" s="231"/>
      <c r="L132" s="231"/>
      <c r="M132" s="231"/>
      <c r="N132" s="230"/>
      <c r="O132" s="230"/>
      <c r="P132" s="230"/>
      <c r="Q132" s="230"/>
      <c r="R132" s="231"/>
      <c r="S132" s="231"/>
      <c r="T132" s="231"/>
      <c r="U132" s="231"/>
      <c r="V132" s="231"/>
      <c r="W132" s="231"/>
      <c r="X132" s="231"/>
      <c r="Y132" s="231"/>
      <c r="Z132" s="210"/>
      <c r="AA132" s="210"/>
      <c r="AB132" s="210"/>
      <c r="AC132" s="210"/>
      <c r="AD132" s="210"/>
      <c r="AE132" s="210"/>
      <c r="AF132" s="210"/>
      <c r="AG132" s="210" t="s">
        <v>265</v>
      </c>
      <c r="AH132" s="210">
        <v>0</v>
      </c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3" x14ac:dyDescent="0.2">
      <c r="A133" s="227"/>
      <c r="B133" s="228"/>
      <c r="C133" s="258" t="s">
        <v>1413</v>
      </c>
      <c r="D133" s="233"/>
      <c r="E133" s="234"/>
      <c r="F133" s="231"/>
      <c r="G133" s="231"/>
      <c r="H133" s="231"/>
      <c r="I133" s="231"/>
      <c r="J133" s="231"/>
      <c r="K133" s="231"/>
      <c r="L133" s="231"/>
      <c r="M133" s="231"/>
      <c r="N133" s="230"/>
      <c r="O133" s="230"/>
      <c r="P133" s="230"/>
      <c r="Q133" s="230"/>
      <c r="R133" s="231"/>
      <c r="S133" s="231"/>
      <c r="T133" s="231"/>
      <c r="U133" s="231"/>
      <c r="V133" s="231"/>
      <c r="W133" s="231"/>
      <c r="X133" s="231"/>
      <c r="Y133" s="231"/>
      <c r="Z133" s="210"/>
      <c r="AA133" s="210"/>
      <c r="AB133" s="210"/>
      <c r="AC133" s="210"/>
      <c r="AD133" s="210"/>
      <c r="AE133" s="210"/>
      <c r="AF133" s="210"/>
      <c r="AG133" s="210" t="s">
        <v>265</v>
      </c>
      <c r="AH133" s="210">
        <v>0</v>
      </c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3" x14ac:dyDescent="0.2">
      <c r="A134" s="227"/>
      <c r="B134" s="228"/>
      <c r="C134" s="258" t="s">
        <v>1414</v>
      </c>
      <c r="D134" s="233"/>
      <c r="E134" s="234">
        <v>0.18</v>
      </c>
      <c r="F134" s="231"/>
      <c r="G134" s="231"/>
      <c r="H134" s="231"/>
      <c r="I134" s="231"/>
      <c r="J134" s="231"/>
      <c r="K134" s="231"/>
      <c r="L134" s="231"/>
      <c r="M134" s="231"/>
      <c r="N134" s="230"/>
      <c r="O134" s="230"/>
      <c r="P134" s="230"/>
      <c r="Q134" s="230"/>
      <c r="R134" s="231"/>
      <c r="S134" s="231"/>
      <c r="T134" s="231"/>
      <c r="U134" s="231"/>
      <c r="V134" s="231"/>
      <c r="W134" s="231"/>
      <c r="X134" s="231"/>
      <c r="Y134" s="231"/>
      <c r="Z134" s="210"/>
      <c r="AA134" s="210"/>
      <c r="AB134" s="210"/>
      <c r="AC134" s="210"/>
      <c r="AD134" s="210"/>
      <c r="AE134" s="210"/>
      <c r="AF134" s="210"/>
      <c r="AG134" s="210" t="s">
        <v>265</v>
      </c>
      <c r="AH134" s="210">
        <v>0</v>
      </c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1" x14ac:dyDescent="0.2">
      <c r="A135" s="244">
        <v>67</v>
      </c>
      <c r="B135" s="245" t="s">
        <v>1417</v>
      </c>
      <c r="C135" s="257" t="s">
        <v>1418</v>
      </c>
      <c r="D135" s="246" t="s">
        <v>311</v>
      </c>
      <c r="E135" s="247">
        <v>1.7632000000000001</v>
      </c>
      <c r="F135" s="248"/>
      <c r="G135" s="249">
        <f>ROUND(E135*F135,2)</f>
        <v>0</v>
      </c>
      <c r="H135" s="232"/>
      <c r="I135" s="231">
        <f>ROUND(E135*H135,2)</f>
        <v>0</v>
      </c>
      <c r="J135" s="232"/>
      <c r="K135" s="231">
        <f>ROUND(E135*J135,2)</f>
        <v>0</v>
      </c>
      <c r="L135" s="231">
        <v>21</v>
      </c>
      <c r="M135" s="231">
        <f>G135*(1+L135/100)</f>
        <v>0</v>
      </c>
      <c r="N135" s="230">
        <v>0</v>
      </c>
      <c r="O135" s="230">
        <f>ROUND(E135*N135,2)</f>
        <v>0</v>
      </c>
      <c r="P135" s="230">
        <v>0</v>
      </c>
      <c r="Q135" s="230">
        <f>ROUND(E135*P135,2)</f>
        <v>0</v>
      </c>
      <c r="R135" s="231"/>
      <c r="S135" s="231" t="s">
        <v>259</v>
      </c>
      <c r="T135" s="231" t="s">
        <v>260</v>
      </c>
      <c r="U135" s="231">
        <v>0</v>
      </c>
      <c r="V135" s="231">
        <f>ROUND(E135*U135,2)</f>
        <v>0</v>
      </c>
      <c r="W135" s="231"/>
      <c r="X135" s="231" t="s">
        <v>261</v>
      </c>
      <c r="Y135" s="231" t="s">
        <v>262</v>
      </c>
      <c r="Z135" s="210"/>
      <c r="AA135" s="210"/>
      <c r="AB135" s="210"/>
      <c r="AC135" s="210"/>
      <c r="AD135" s="210"/>
      <c r="AE135" s="210"/>
      <c r="AF135" s="210"/>
      <c r="AG135" s="210" t="s">
        <v>1333</v>
      </c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2" x14ac:dyDescent="0.2">
      <c r="A136" s="227"/>
      <c r="B136" s="228"/>
      <c r="C136" s="258" t="s">
        <v>1322</v>
      </c>
      <c r="D136" s="233"/>
      <c r="E136" s="234"/>
      <c r="F136" s="231"/>
      <c r="G136" s="231"/>
      <c r="H136" s="231"/>
      <c r="I136" s="231"/>
      <c r="J136" s="231"/>
      <c r="K136" s="231"/>
      <c r="L136" s="231"/>
      <c r="M136" s="231"/>
      <c r="N136" s="230"/>
      <c r="O136" s="230"/>
      <c r="P136" s="230"/>
      <c r="Q136" s="230"/>
      <c r="R136" s="231"/>
      <c r="S136" s="231"/>
      <c r="T136" s="231"/>
      <c r="U136" s="231"/>
      <c r="V136" s="231"/>
      <c r="W136" s="231"/>
      <c r="X136" s="231"/>
      <c r="Y136" s="231"/>
      <c r="Z136" s="210"/>
      <c r="AA136" s="210"/>
      <c r="AB136" s="210"/>
      <c r="AC136" s="210"/>
      <c r="AD136" s="210"/>
      <c r="AE136" s="210"/>
      <c r="AF136" s="210"/>
      <c r="AG136" s="210" t="s">
        <v>265</v>
      </c>
      <c r="AH136" s="210">
        <v>0</v>
      </c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3" x14ac:dyDescent="0.2">
      <c r="A137" s="227"/>
      <c r="B137" s="228"/>
      <c r="C137" s="258" t="s">
        <v>1413</v>
      </c>
      <c r="D137" s="233"/>
      <c r="E137" s="234"/>
      <c r="F137" s="231"/>
      <c r="G137" s="231"/>
      <c r="H137" s="231"/>
      <c r="I137" s="231"/>
      <c r="J137" s="231"/>
      <c r="K137" s="231"/>
      <c r="L137" s="231"/>
      <c r="M137" s="231"/>
      <c r="N137" s="230"/>
      <c r="O137" s="230"/>
      <c r="P137" s="230"/>
      <c r="Q137" s="230"/>
      <c r="R137" s="231"/>
      <c r="S137" s="231"/>
      <c r="T137" s="231"/>
      <c r="U137" s="231"/>
      <c r="V137" s="231"/>
      <c r="W137" s="231"/>
      <c r="X137" s="231"/>
      <c r="Y137" s="231"/>
      <c r="Z137" s="210"/>
      <c r="AA137" s="210"/>
      <c r="AB137" s="210"/>
      <c r="AC137" s="210"/>
      <c r="AD137" s="210"/>
      <c r="AE137" s="210"/>
      <c r="AF137" s="210"/>
      <c r="AG137" s="210" t="s">
        <v>265</v>
      </c>
      <c r="AH137" s="210">
        <v>0</v>
      </c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3" x14ac:dyDescent="0.2">
      <c r="A138" s="227"/>
      <c r="B138" s="228"/>
      <c r="C138" s="258" t="s">
        <v>1419</v>
      </c>
      <c r="D138" s="233"/>
      <c r="E138" s="234">
        <v>1.76</v>
      </c>
      <c r="F138" s="231"/>
      <c r="G138" s="231"/>
      <c r="H138" s="231"/>
      <c r="I138" s="231"/>
      <c r="J138" s="231"/>
      <c r="K138" s="231"/>
      <c r="L138" s="231"/>
      <c r="M138" s="231"/>
      <c r="N138" s="230"/>
      <c r="O138" s="230"/>
      <c r="P138" s="230"/>
      <c r="Q138" s="230"/>
      <c r="R138" s="231"/>
      <c r="S138" s="231"/>
      <c r="T138" s="231"/>
      <c r="U138" s="231"/>
      <c r="V138" s="231"/>
      <c r="W138" s="231"/>
      <c r="X138" s="231"/>
      <c r="Y138" s="231"/>
      <c r="Z138" s="210"/>
      <c r="AA138" s="210"/>
      <c r="AB138" s="210"/>
      <c r="AC138" s="210"/>
      <c r="AD138" s="210"/>
      <c r="AE138" s="210"/>
      <c r="AF138" s="210"/>
      <c r="AG138" s="210" t="s">
        <v>265</v>
      </c>
      <c r="AH138" s="210">
        <v>0</v>
      </c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x14ac:dyDescent="0.2">
      <c r="A139" s="237" t="s">
        <v>254</v>
      </c>
      <c r="B139" s="238" t="s">
        <v>181</v>
      </c>
      <c r="C139" s="256" t="s">
        <v>182</v>
      </c>
      <c r="D139" s="239"/>
      <c r="E139" s="240"/>
      <c r="F139" s="241"/>
      <c r="G139" s="242">
        <f>SUMIF(AG140:AG204,"&lt;&gt;NOR",G140:G204)</f>
        <v>0</v>
      </c>
      <c r="H139" s="236"/>
      <c r="I139" s="236">
        <f>SUM(I140:I204)</f>
        <v>0</v>
      </c>
      <c r="J139" s="236"/>
      <c r="K139" s="236">
        <f>SUM(K140:K204)</f>
        <v>0</v>
      </c>
      <c r="L139" s="236"/>
      <c r="M139" s="236">
        <f>SUM(M140:M204)</f>
        <v>0</v>
      </c>
      <c r="N139" s="235"/>
      <c r="O139" s="235">
        <f>SUM(O140:O204)</f>
        <v>0.25</v>
      </c>
      <c r="P139" s="235"/>
      <c r="Q139" s="235">
        <f>SUM(Q140:Q204)</f>
        <v>0</v>
      </c>
      <c r="R139" s="236"/>
      <c r="S139" s="236"/>
      <c r="T139" s="236"/>
      <c r="U139" s="236"/>
      <c r="V139" s="236">
        <f>SUM(V140:V204)</f>
        <v>270.2999999999999</v>
      </c>
      <c r="W139" s="236"/>
      <c r="X139" s="236"/>
      <c r="Y139" s="236"/>
      <c r="AG139" t="s">
        <v>255</v>
      </c>
    </row>
    <row r="140" spans="1:60" outlineLevel="1" x14ac:dyDescent="0.2">
      <c r="A140" s="244">
        <v>68</v>
      </c>
      <c r="B140" s="245" t="s">
        <v>1420</v>
      </c>
      <c r="C140" s="257" t="s">
        <v>1421</v>
      </c>
      <c r="D140" s="246" t="s">
        <v>334</v>
      </c>
      <c r="E140" s="247">
        <v>180.8</v>
      </c>
      <c r="F140" s="248"/>
      <c r="G140" s="249">
        <f>ROUND(E140*F140,2)</f>
        <v>0</v>
      </c>
      <c r="H140" s="232"/>
      <c r="I140" s="231">
        <f>ROUND(E140*H140,2)</f>
        <v>0</v>
      </c>
      <c r="J140" s="232"/>
      <c r="K140" s="231">
        <f>ROUND(E140*J140,2)</f>
        <v>0</v>
      </c>
      <c r="L140" s="231">
        <v>21</v>
      </c>
      <c r="M140" s="231">
        <f>G140*(1+L140/100)</f>
        <v>0</v>
      </c>
      <c r="N140" s="230">
        <v>4.6000000000000001E-4</v>
      </c>
      <c r="O140" s="230">
        <f>ROUND(E140*N140,2)</f>
        <v>0.08</v>
      </c>
      <c r="P140" s="230">
        <v>0</v>
      </c>
      <c r="Q140" s="230">
        <f>ROUND(E140*P140,2)</f>
        <v>0</v>
      </c>
      <c r="R140" s="231"/>
      <c r="S140" s="231" t="s">
        <v>259</v>
      </c>
      <c r="T140" s="231" t="s">
        <v>260</v>
      </c>
      <c r="U140" s="231">
        <v>0.52200000000000002</v>
      </c>
      <c r="V140" s="231">
        <f>ROUND(E140*U140,2)</f>
        <v>94.38</v>
      </c>
      <c r="W140" s="231"/>
      <c r="X140" s="231" t="s">
        <v>261</v>
      </c>
      <c r="Y140" s="231" t="s">
        <v>262</v>
      </c>
      <c r="Z140" s="210"/>
      <c r="AA140" s="210"/>
      <c r="AB140" s="210"/>
      <c r="AC140" s="210"/>
      <c r="AD140" s="210"/>
      <c r="AE140" s="210"/>
      <c r="AF140" s="210"/>
      <c r="AG140" s="210" t="s">
        <v>263</v>
      </c>
      <c r="AH140" s="210"/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2" x14ac:dyDescent="0.2">
      <c r="A141" s="227"/>
      <c r="B141" s="228"/>
      <c r="C141" s="258" t="s">
        <v>1422</v>
      </c>
      <c r="D141" s="233"/>
      <c r="E141" s="234">
        <v>180.8</v>
      </c>
      <c r="F141" s="231"/>
      <c r="G141" s="231"/>
      <c r="H141" s="231"/>
      <c r="I141" s="231"/>
      <c r="J141" s="231"/>
      <c r="K141" s="231"/>
      <c r="L141" s="231"/>
      <c r="M141" s="231"/>
      <c r="N141" s="230"/>
      <c r="O141" s="230"/>
      <c r="P141" s="230"/>
      <c r="Q141" s="230"/>
      <c r="R141" s="231"/>
      <c r="S141" s="231"/>
      <c r="T141" s="231"/>
      <c r="U141" s="231"/>
      <c r="V141" s="231"/>
      <c r="W141" s="231"/>
      <c r="X141" s="231"/>
      <c r="Y141" s="231"/>
      <c r="Z141" s="210"/>
      <c r="AA141" s="210"/>
      <c r="AB141" s="210"/>
      <c r="AC141" s="210"/>
      <c r="AD141" s="210"/>
      <c r="AE141" s="210"/>
      <c r="AF141" s="210"/>
      <c r="AG141" s="210" t="s">
        <v>265</v>
      </c>
      <c r="AH141" s="210">
        <v>0</v>
      </c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1" x14ac:dyDescent="0.2">
      <c r="A142" s="250">
        <v>69</v>
      </c>
      <c r="B142" s="251" t="s">
        <v>1423</v>
      </c>
      <c r="C142" s="259" t="s">
        <v>1424</v>
      </c>
      <c r="D142" s="252" t="s">
        <v>334</v>
      </c>
      <c r="E142" s="253">
        <v>39.1</v>
      </c>
      <c r="F142" s="254"/>
      <c r="G142" s="255">
        <f>ROUND(E142*F142,2)</f>
        <v>0</v>
      </c>
      <c r="H142" s="232"/>
      <c r="I142" s="231">
        <f>ROUND(E142*H142,2)</f>
        <v>0</v>
      </c>
      <c r="J142" s="232"/>
      <c r="K142" s="231">
        <f>ROUND(E142*J142,2)</f>
        <v>0</v>
      </c>
      <c r="L142" s="231">
        <v>21</v>
      </c>
      <c r="M142" s="231">
        <f>G142*(1+L142/100)</f>
        <v>0</v>
      </c>
      <c r="N142" s="230">
        <v>5.8E-4</v>
      </c>
      <c r="O142" s="230">
        <f>ROUND(E142*N142,2)</f>
        <v>0.02</v>
      </c>
      <c r="P142" s="230">
        <v>0</v>
      </c>
      <c r="Q142" s="230">
        <f>ROUND(E142*P142,2)</f>
        <v>0</v>
      </c>
      <c r="R142" s="231"/>
      <c r="S142" s="231" t="s">
        <v>259</v>
      </c>
      <c r="T142" s="231" t="s">
        <v>260</v>
      </c>
      <c r="U142" s="231">
        <v>0.6159</v>
      </c>
      <c r="V142" s="231">
        <f>ROUND(E142*U142,2)</f>
        <v>24.08</v>
      </c>
      <c r="W142" s="231"/>
      <c r="X142" s="231" t="s">
        <v>261</v>
      </c>
      <c r="Y142" s="231" t="s">
        <v>262</v>
      </c>
      <c r="Z142" s="210"/>
      <c r="AA142" s="210"/>
      <c r="AB142" s="210"/>
      <c r="AC142" s="210"/>
      <c r="AD142" s="210"/>
      <c r="AE142" s="210"/>
      <c r="AF142" s="210"/>
      <c r="AG142" s="210" t="s">
        <v>263</v>
      </c>
      <c r="AH142" s="210"/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1" x14ac:dyDescent="0.2">
      <c r="A143" s="250">
        <v>70</v>
      </c>
      <c r="B143" s="251" t="s">
        <v>1425</v>
      </c>
      <c r="C143" s="259" t="s">
        <v>1426</v>
      </c>
      <c r="D143" s="252" t="s">
        <v>334</v>
      </c>
      <c r="E143" s="253">
        <v>14.3</v>
      </c>
      <c r="F143" s="254"/>
      <c r="G143" s="255">
        <f>ROUND(E143*F143,2)</f>
        <v>0</v>
      </c>
      <c r="H143" s="232"/>
      <c r="I143" s="231">
        <f>ROUND(E143*H143,2)</f>
        <v>0</v>
      </c>
      <c r="J143" s="232"/>
      <c r="K143" s="231">
        <f>ROUND(E143*J143,2)</f>
        <v>0</v>
      </c>
      <c r="L143" s="231">
        <v>21</v>
      </c>
      <c r="M143" s="231">
        <f>G143*(1+L143/100)</f>
        <v>0</v>
      </c>
      <c r="N143" s="230">
        <v>7.6999999999999996E-4</v>
      </c>
      <c r="O143" s="230">
        <f>ROUND(E143*N143,2)</f>
        <v>0.01</v>
      </c>
      <c r="P143" s="230">
        <v>0</v>
      </c>
      <c r="Q143" s="230">
        <f>ROUND(E143*P143,2)</f>
        <v>0</v>
      </c>
      <c r="R143" s="231"/>
      <c r="S143" s="231" t="s">
        <v>259</v>
      </c>
      <c r="T143" s="231" t="s">
        <v>260</v>
      </c>
      <c r="U143" s="231">
        <v>0.68279999999999996</v>
      </c>
      <c r="V143" s="231">
        <f>ROUND(E143*U143,2)</f>
        <v>9.76</v>
      </c>
      <c r="W143" s="231"/>
      <c r="X143" s="231" t="s">
        <v>261</v>
      </c>
      <c r="Y143" s="231" t="s">
        <v>262</v>
      </c>
      <c r="Z143" s="210"/>
      <c r="AA143" s="210"/>
      <c r="AB143" s="210"/>
      <c r="AC143" s="210"/>
      <c r="AD143" s="210"/>
      <c r="AE143" s="210"/>
      <c r="AF143" s="210"/>
      <c r="AG143" s="210" t="s">
        <v>263</v>
      </c>
      <c r="AH143" s="210"/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1" x14ac:dyDescent="0.2">
      <c r="A144" s="244">
        <v>71</v>
      </c>
      <c r="B144" s="245" t="s">
        <v>1427</v>
      </c>
      <c r="C144" s="257" t="s">
        <v>1428</v>
      </c>
      <c r="D144" s="246" t="s">
        <v>334</v>
      </c>
      <c r="E144" s="247">
        <v>56.6</v>
      </c>
      <c r="F144" s="248"/>
      <c r="G144" s="249">
        <f>ROUND(E144*F144,2)</f>
        <v>0</v>
      </c>
      <c r="H144" s="232"/>
      <c r="I144" s="231">
        <f>ROUND(E144*H144,2)</f>
        <v>0</v>
      </c>
      <c r="J144" s="232"/>
      <c r="K144" s="231">
        <f>ROUND(E144*J144,2)</f>
        <v>0</v>
      </c>
      <c r="L144" s="231">
        <v>21</v>
      </c>
      <c r="M144" s="231">
        <f>G144*(1+L144/100)</f>
        <v>0</v>
      </c>
      <c r="N144" s="230">
        <v>1.1299999999999999E-3</v>
      </c>
      <c r="O144" s="230">
        <f>ROUND(E144*N144,2)</f>
        <v>0.06</v>
      </c>
      <c r="P144" s="230">
        <v>0</v>
      </c>
      <c r="Q144" s="230">
        <f>ROUND(E144*P144,2)</f>
        <v>0</v>
      </c>
      <c r="R144" s="231"/>
      <c r="S144" s="231" t="s">
        <v>259</v>
      </c>
      <c r="T144" s="231" t="s">
        <v>260</v>
      </c>
      <c r="U144" s="231">
        <v>0.75470000000000004</v>
      </c>
      <c r="V144" s="231">
        <f>ROUND(E144*U144,2)</f>
        <v>42.72</v>
      </c>
      <c r="W144" s="231"/>
      <c r="X144" s="231" t="s">
        <v>261</v>
      </c>
      <c r="Y144" s="231" t="s">
        <v>262</v>
      </c>
      <c r="Z144" s="210"/>
      <c r="AA144" s="210"/>
      <c r="AB144" s="210"/>
      <c r="AC144" s="210"/>
      <c r="AD144" s="210"/>
      <c r="AE144" s="210"/>
      <c r="AF144" s="210"/>
      <c r="AG144" s="210" t="s">
        <v>263</v>
      </c>
      <c r="AH144" s="210"/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2" x14ac:dyDescent="0.2">
      <c r="A145" s="227"/>
      <c r="B145" s="228"/>
      <c r="C145" s="258" t="s">
        <v>1429</v>
      </c>
      <c r="D145" s="233"/>
      <c r="E145" s="234">
        <v>34.200000000000003</v>
      </c>
      <c r="F145" s="231"/>
      <c r="G145" s="231"/>
      <c r="H145" s="231"/>
      <c r="I145" s="231"/>
      <c r="J145" s="231"/>
      <c r="K145" s="231"/>
      <c r="L145" s="231"/>
      <c r="M145" s="231"/>
      <c r="N145" s="230"/>
      <c r="O145" s="230"/>
      <c r="P145" s="230"/>
      <c r="Q145" s="230"/>
      <c r="R145" s="231"/>
      <c r="S145" s="231"/>
      <c r="T145" s="231"/>
      <c r="U145" s="231"/>
      <c r="V145" s="231"/>
      <c r="W145" s="231"/>
      <c r="X145" s="231"/>
      <c r="Y145" s="231"/>
      <c r="Z145" s="210"/>
      <c r="AA145" s="210"/>
      <c r="AB145" s="210"/>
      <c r="AC145" s="210"/>
      <c r="AD145" s="210"/>
      <c r="AE145" s="210"/>
      <c r="AF145" s="210"/>
      <c r="AG145" s="210" t="s">
        <v>265</v>
      </c>
      <c r="AH145" s="210">
        <v>0</v>
      </c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3" x14ac:dyDescent="0.2">
      <c r="A146" s="227"/>
      <c r="B146" s="228"/>
      <c r="C146" s="258" t="s">
        <v>1430</v>
      </c>
      <c r="D146" s="233"/>
      <c r="E146" s="234">
        <v>22.4</v>
      </c>
      <c r="F146" s="231"/>
      <c r="G146" s="231"/>
      <c r="H146" s="231"/>
      <c r="I146" s="231"/>
      <c r="J146" s="231"/>
      <c r="K146" s="231"/>
      <c r="L146" s="231"/>
      <c r="M146" s="231"/>
      <c r="N146" s="230"/>
      <c r="O146" s="230"/>
      <c r="P146" s="230"/>
      <c r="Q146" s="230"/>
      <c r="R146" s="231"/>
      <c r="S146" s="231"/>
      <c r="T146" s="231"/>
      <c r="U146" s="231"/>
      <c r="V146" s="231"/>
      <c r="W146" s="231"/>
      <c r="X146" s="231"/>
      <c r="Y146" s="231"/>
      <c r="Z146" s="210"/>
      <c r="AA146" s="210"/>
      <c r="AB146" s="210"/>
      <c r="AC146" s="210"/>
      <c r="AD146" s="210"/>
      <c r="AE146" s="210"/>
      <c r="AF146" s="210"/>
      <c r="AG146" s="210" t="s">
        <v>265</v>
      </c>
      <c r="AH146" s="210">
        <v>0</v>
      </c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ht="22.5" outlineLevel="1" x14ac:dyDescent="0.2">
      <c r="A147" s="244">
        <v>72</v>
      </c>
      <c r="B147" s="245" t="s">
        <v>1431</v>
      </c>
      <c r="C147" s="257" t="s">
        <v>1432</v>
      </c>
      <c r="D147" s="246" t="s">
        <v>334</v>
      </c>
      <c r="E147" s="247">
        <v>26.4</v>
      </c>
      <c r="F147" s="248"/>
      <c r="G147" s="249">
        <f>ROUND(E147*F147,2)</f>
        <v>0</v>
      </c>
      <c r="H147" s="232"/>
      <c r="I147" s="231">
        <f>ROUND(E147*H147,2)</f>
        <v>0</v>
      </c>
      <c r="J147" s="232"/>
      <c r="K147" s="231">
        <f>ROUND(E147*J147,2)</f>
        <v>0</v>
      </c>
      <c r="L147" s="231">
        <v>21</v>
      </c>
      <c r="M147" s="231">
        <f>G147*(1+L147/100)</f>
        <v>0</v>
      </c>
      <c r="N147" s="230">
        <v>3.0000000000000001E-5</v>
      </c>
      <c r="O147" s="230">
        <f>ROUND(E147*N147,2)</f>
        <v>0</v>
      </c>
      <c r="P147" s="230">
        <v>0</v>
      </c>
      <c r="Q147" s="230">
        <f>ROUND(E147*P147,2)</f>
        <v>0</v>
      </c>
      <c r="R147" s="231"/>
      <c r="S147" s="231" t="s">
        <v>259</v>
      </c>
      <c r="T147" s="231" t="s">
        <v>260</v>
      </c>
      <c r="U147" s="231">
        <v>0.129</v>
      </c>
      <c r="V147" s="231">
        <f>ROUND(E147*U147,2)</f>
        <v>3.41</v>
      </c>
      <c r="W147" s="231"/>
      <c r="X147" s="231" t="s">
        <v>261</v>
      </c>
      <c r="Y147" s="231" t="s">
        <v>262</v>
      </c>
      <c r="Z147" s="210"/>
      <c r="AA147" s="210"/>
      <c r="AB147" s="210"/>
      <c r="AC147" s="210"/>
      <c r="AD147" s="210"/>
      <c r="AE147" s="210"/>
      <c r="AF147" s="210"/>
      <c r="AG147" s="210" t="s">
        <v>1333</v>
      </c>
      <c r="AH147" s="210"/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2" x14ac:dyDescent="0.2">
      <c r="A148" s="227"/>
      <c r="B148" s="228"/>
      <c r="C148" s="258" t="s">
        <v>1433</v>
      </c>
      <c r="D148" s="233"/>
      <c r="E148" s="234">
        <v>26.4</v>
      </c>
      <c r="F148" s="231"/>
      <c r="G148" s="231"/>
      <c r="H148" s="231"/>
      <c r="I148" s="231"/>
      <c r="J148" s="231"/>
      <c r="K148" s="231"/>
      <c r="L148" s="231"/>
      <c r="M148" s="231"/>
      <c r="N148" s="230"/>
      <c r="O148" s="230"/>
      <c r="P148" s="230"/>
      <c r="Q148" s="230"/>
      <c r="R148" s="231"/>
      <c r="S148" s="231"/>
      <c r="T148" s="231"/>
      <c r="U148" s="231"/>
      <c r="V148" s="231"/>
      <c r="W148" s="231"/>
      <c r="X148" s="231"/>
      <c r="Y148" s="231"/>
      <c r="Z148" s="210"/>
      <c r="AA148" s="210"/>
      <c r="AB148" s="210"/>
      <c r="AC148" s="210"/>
      <c r="AD148" s="210"/>
      <c r="AE148" s="210"/>
      <c r="AF148" s="210"/>
      <c r="AG148" s="210" t="s">
        <v>265</v>
      </c>
      <c r="AH148" s="210">
        <v>0</v>
      </c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ht="22.5" outlineLevel="1" x14ac:dyDescent="0.2">
      <c r="A149" s="250">
        <v>73</v>
      </c>
      <c r="B149" s="251" t="s">
        <v>1434</v>
      </c>
      <c r="C149" s="259" t="s">
        <v>1435</v>
      </c>
      <c r="D149" s="252" t="s">
        <v>334</v>
      </c>
      <c r="E149" s="253">
        <v>4.0999999999999996</v>
      </c>
      <c r="F149" s="254"/>
      <c r="G149" s="255">
        <f>ROUND(E149*F149,2)</f>
        <v>0</v>
      </c>
      <c r="H149" s="232"/>
      <c r="I149" s="231">
        <f>ROUND(E149*H149,2)</f>
        <v>0</v>
      </c>
      <c r="J149" s="232"/>
      <c r="K149" s="231">
        <f>ROUND(E149*J149,2)</f>
        <v>0</v>
      </c>
      <c r="L149" s="231">
        <v>21</v>
      </c>
      <c r="M149" s="231">
        <f>G149*(1+L149/100)</f>
        <v>0</v>
      </c>
      <c r="N149" s="230">
        <v>1.2E-4</v>
      </c>
      <c r="O149" s="230">
        <f>ROUND(E149*N149,2)</f>
        <v>0</v>
      </c>
      <c r="P149" s="230">
        <v>0</v>
      </c>
      <c r="Q149" s="230">
        <f>ROUND(E149*P149,2)</f>
        <v>0</v>
      </c>
      <c r="R149" s="231"/>
      <c r="S149" s="231" t="s">
        <v>259</v>
      </c>
      <c r="T149" s="231" t="s">
        <v>260</v>
      </c>
      <c r="U149" s="231">
        <v>0.157</v>
      </c>
      <c r="V149" s="231">
        <f>ROUND(E149*U149,2)</f>
        <v>0.64</v>
      </c>
      <c r="W149" s="231"/>
      <c r="X149" s="231" t="s">
        <v>261</v>
      </c>
      <c r="Y149" s="231" t="s">
        <v>262</v>
      </c>
      <c r="Z149" s="210"/>
      <c r="AA149" s="210"/>
      <c r="AB149" s="210"/>
      <c r="AC149" s="210"/>
      <c r="AD149" s="210"/>
      <c r="AE149" s="210"/>
      <c r="AF149" s="210"/>
      <c r="AG149" s="210" t="s">
        <v>1333</v>
      </c>
      <c r="AH149" s="210"/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ht="22.5" outlineLevel="1" x14ac:dyDescent="0.2">
      <c r="A150" s="244">
        <v>74</v>
      </c>
      <c r="B150" s="245" t="s">
        <v>1436</v>
      </c>
      <c r="C150" s="257" t="s">
        <v>1437</v>
      </c>
      <c r="D150" s="246" t="s">
        <v>334</v>
      </c>
      <c r="E150" s="247">
        <v>154.4</v>
      </c>
      <c r="F150" s="248"/>
      <c r="G150" s="249">
        <f>ROUND(E150*F150,2)</f>
        <v>0</v>
      </c>
      <c r="H150" s="232"/>
      <c r="I150" s="231">
        <f>ROUND(E150*H150,2)</f>
        <v>0</v>
      </c>
      <c r="J150" s="232"/>
      <c r="K150" s="231">
        <f>ROUND(E150*J150,2)</f>
        <v>0</v>
      </c>
      <c r="L150" s="231">
        <v>21</v>
      </c>
      <c r="M150" s="231">
        <f>G150*(1+L150/100)</f>
        <v>0</v>
      </c>
      <c r="N150" s="230">
        <v>6.0000000000000002E-5</v>
      </c>
      <c r="O150" s="230">
        <f>ROUND(E150*N150,2)</f>
        <v>0.01</v>
      </c>
      <c r="P150" s="230">
        <v>0</v>
      </c>
      <c r="Q150" s="230">
        <f>ROUND(E150*P150,2)</f>
        <v>0</v>
      </c>
      <c r="R150" s="231"/>
      <c r="S150" s="231" t="s">
        <v>259</v>
      </c>
      <c r="T150" s="231" t="s">
        <v>260</v>
      </c>
      <c r="U150" s="231">
        <v>0.129</v>
      </c>
      <c r="V150" s="231">
        <f>ROUND(E150*U150,2)</f>
        <v>19.920000000000002</v>
      </c>
      <c r="W150" s="231"/>
      <c r="X150" s="231" t="s">
        <v>261</v>
      </c>
      <c r="Y150" s="231" t="s">
        <v>262</v>
      </c>
      <c r="Z150" s="210"/>
      <c r="AA150" s="210"/>
      <c r="AB150" s="210"/>
      <c r="AC150" s="210"/>
      <c r="AD150" s="210"/>
      <c r="AE150" s="210"/>
      <c r="AF150" s="210"/>
      <c r="AG150" s="210" t="s">
        <v>1333</v>
      </c>
      <c r="AH150" s="210"/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2" x14ac:dyDescent="0.2">
      <c r="A151" s="227"/>
      <c r="B151" s="228"/>
      <c r="C151" s="258" t="s">
        <v>1438</v>
      </c>
      <c r="D151" s="233"/>
      <c r="E151" s="234">
        <v>30.1</v>
      </c>
      <c r="F151" s="231"/>
      <c r="G151" s="231"/>
      <c r="H151" s="231"/>
      <c r="I151" s="231"/>
      <c r="J151" s="231"/>
      <c r="K151" s="231"/>
      <c r="L151" s="231"/>
      <c r="M151" s="231"/>
      <c r="N151" s="230"/>
      <c r="O151" s="230"/>
      <c r="P151" s="230"/>
      <c r="Q151" s="230"/>
      <c r="R151" s="231"/>
      <c r="S151" s="231"/>
      <c r="T151" s="231"/>
      <c r="U151" s="231"/>
      <c r="V151" s="231"/>
      <c r="W151" s="231"/>
      <c r="X151" s="231"/>
      <c r="Y151" s="231"/>
      <c r="Z151" s="210"/>
      <c r="AA151" s="210"/>
      <c r="AB151" s="210"/>
      <c r="AC151" s="210"/>
      <c r="AD151" s="210"/>
      <c r="AE151" s="210"/>
      <c r="AF151" s="210"/>
      <c r="AG151" s="210" t="s">
        <v>265</v>
      </c>
      <c r="AH151" s="210">
        <v>0</v>
      </c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3" x14ac:dyDescent="0.2">
      <c r="A152" s="227"/>
      <c r="B152" s="228"/>
      <c r="C152" s="258" t="s">
        <v>1439</v>
      </c>
      <c r="D152" s="233"/>
      <c r="E152" s="234">
        <v>70.8</v>
      </c>
      <c r="F152" s="231"/>
      <c r="G152" s="231"/>
      <c r="H152" s="231"/>
      <c r="I152" s="231"/>
      <c r="J152" s="231"/>
      <c r="K152" s="231"/>
      <c r="L152" s="231"/>
      <c r="M152" s="231"/>
      <c r="N152" s="230"/>
      <c r="O152" s="230"/>
      <c r="P152" s="230"/>
      <c r="Q152" s="230"/>
      <c r="R152" s="231"/>
      <c r="S152" s="231"/>
      <c r="T152" s="231"/>
      <c r="U152" s="231"/>
      <c r="V152" s="231"/>
      <c r="W152" s="231"/>
      <c r="X152" s="231"/>
      <c r="Y152" s="231"/>
      <c r="Z152" s="210"/>
      <c r="AA152" s="210"/>
      <c r="AB152" s="210"/>
      <c r="AC152" s="210"/>
      <c r="AD152" s="210"/>
      <c r="AE152" s="210"/>
      <c r="AF152" s="210"/>
      <c r="AG152" s="210" t="s">
        <v>265</v>
      </c>
      <c r="AH152" s="210">
        <v>0</v>
      </c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ht="33.75" outlineLevel="3" x14ac:dyDescent="0.2">
      <c r="A153" s="227"/>
      <c r="B153" s="228"/>
      <c r="C153" s="258" t="s">
        <v>1440</v>
      </c>
      <c r="D153" s="233"/>
      <c r="E153" s="234">
        <v>53.5</v>
      </c>
      <c r="F153" s="231"/>
      <c r="G153" s="231"/>
      <c r="H153" s="231"/>
      <c r="I153" s="231"/>
      <c r="J153" s="231"/>
      <c r="K153" s="231"/>
      <c r="L153" s="231"/>
      <c r="M153" s="231"/>
      <c r="N153" s="230"/>
      <c r="O153" s="230"/>
      <c r="P153" s="230"/>
      <c r="Q153" s="230"/>
      <c r="R153" s="231"/>
      <c r="S153" s="231"/>
      <c r="T153" s="231"/>
      <c r="U153" s="231"/>
      <c r="V153" s="231"/>
      <c r="W153" s="231"/>
      <c r="X153" s="231"/>
      <c r="Y153" s="231"/>
      <c r="Z153" s="210"/>
      <c r="AA153" s="210"/>
      <c r="AB153" s="210"/>
      <c r="AC153" s="210"/>
      <c r="AD153" s="210"/>
      <c r="AE153" s="210"/>
      <c r="AF153" s="210"/>
      <c r="AG153" s="210" t="s">
        <v>265</v>
      </c>
      <c r="AH153" s="210">
        <v>0</v>
      </c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ht="22.5" outlineLevel="1" x14ac:dyDescent="0.2">
      <c r="A154" s="244">
        <v>75</v>
      </c>
      <c r="B154" s="245" t="s">
        <v>1441</v>
      </c>
      <c r="C154" s="257" t="s">
        <v>1442</v>
      </c>
      <c r="D154" s="246" t="s">
        <v>334</v>
      </c>
      <c r="E154" s="247">
        <v>39.1</v>
      </c>
      <c r="F154" s="248"/>
      <c r="G154" s="249">
        <f>ROUND(E154*F154,2)</f>
        <v>0</v>
      </c>
      <c r="H154" s="232"/>
      <c r="I154" s="231">
        <f>ROUND(E154*H154,2)</f>
        <v>0</v>
      </c>
      <c r="J154" s="232"/>
      <c r="K154" s="231">
        <f>ROUND(E154*J154,2)</f>
        <v>0</v>
      </c>
      <c r="L154" s="231">
        <v>21</v>
      </c>
      <c r="M154" s="231">
        <f>G154*(1+L154/100)</f>
        <v>0</v>
      </c>
      <c r="N154" s="230">
        <v>8.0000000000000007E-5</v>
      </c>
      <c r="O154" s="230">
        <f>ROUND(E154*N154,2)</f>
        <v>0</v>
      </c>
      <c r="P154" s="230">
        <v>0</v>
      </c>
      <c r="Q154" s="230">
        <f>ROUND(E154*P154,2)</f>
        <v>0</v>
      </c>
      <c r="R154" s="231"/>
      <c r="S154" s="231" t="s">
        <v>259</v>
      </c>
      <c r="T154" s="231" t="s">
        <v>260</v>
      </c>
      <c r="U154" s="231">
        <v>0.129</v>
      </c>
      <c r="V154" s="231">
        <f>ROUND(E154*U154,2)</f>
        <v>5.04</v>
      </c>
      <c r="W154" s="231"/>
      <c r="X154" s="231" t="s">
        <v>261</v>
      </c>
      <c r="Y154" s="231" t="s">
        <v>262</v>
      </c>
      <c r="Z154" s="210"/>
      <c r="AA154" s="210"/>
      <c r="AB154" s="210"/>
      <c r="AC154" s="210"/>
      <c r="AD154" s="210"/>
      <c r="AE154" s="210"/>
      <c r="AF154" s="210"/>
      <c r="AG154" s="210" t="s">
        <v>1333</v>
      </c>
      <c r="AH154" s="210"/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2" x14ac:dyDescent="0.2">
      <c r="A155" s="227"/>
      <c r="B155" s="228"/>
      <c r="C155" s="258" t="s">
        <v>1443</v>
      </c>
      <c r="D155" s="233"/>
      <c r="E155" s="234">
        <v>22</v>
      </c>
      <c r="F155" s="231"/>
      <c r="G155" s="231"/>
      <c r="H155" s="231"/>
      <c r="I155" s="231"/>
      <c r="J155" s="231"/>
      <c r="K155" s="231"/>
      <c r="L155" s="231"/>
      <c r="M155" s="231"/>
      <c r="N155" s="230"/>
      <c r="O155" s="230"/>
      <c r="P155" s="230"/>
      <c r="Q155" s="230"/>
      <c r="R155" s="231"/>
      <c r="S155" s="231"/>
      <c r="T155" s="231"/>
      <c r="U155" s="231"/>
      <c r="V155" s="231"/>
      <c r="W155" s="231"/>
      <c r="X155" s="231"/>
      <c r="Y155" s="231"/>
      <c r="Z155" s="210"/>
      <c r="AA155" s="210"/>
      <c r="AB155" s="210"/>
      <c r="AC155" s="210"/>
      <c r="AD155" s="210"/>
      <c r="AE155" s="210"/>
      <c r="AF155" s="210"/>
      <c r="AG155" s="210" t="s">
        <v>265</v>
      </c>
      <c r="AH155" s="210">
        <v>0</v>
      </c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3" x14ac:dyDescent="0.2">
      <c r="A156" s="227"/>
      <c r="B156" s="228"/>
      <c r="C156" s="258" t="s">
        <v>1444</v>
      </c>
      <c r="D156" s="233"/>
      <c r="E156" s="234">
        <v>17.100000000000001</v>
      </c>
      <c r="F156" s="231"/>
      <c r="G156" s="231"/>
      <c r="H156" s="231"/>
      <c r="I156" s="231"/>
      <c r="J156" s="231"/>
      <c r="K156" s="231"/>
      <c r="L156" s="231"/>
      <c r="M156" s="231"/>
      <c r="N156" s="230"/>
      <c r="O156" s="230"/>
      <c r="P156" s="230"/>
      <c r="Q156" s="230"/>
      <c r="R156" s="231"/>
      <c r="S156" s="231"/>
      <c r="T156" s="231"/>
      <c r="U156" s="231"/>
      <c r="V156" s="231"/>
      <c r="W156" s="231"/>
      <c r="X156" s="231"/>
      <c r="Y156" s="231"/>
      <c r="Z156" s="210"/>
      <c r="AA156" s="210"/>
      <c r="AB156" s="210"/>
      <c r="AC156" s="210"/>
      <c r="AD156" s="210"/>
      <c r="AE156" s="210"/>
      <c r="AF156" s="210"/>
      <c r="AG156" s="210" t="s">
        <v>265</v>
      </c>
      <c r="AH156" s="210">
        <v>0</v>
      </c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ht="22.5" outlineLevel="1" x14ac:dyDescent="0.2">
      <c r="A157" s="244">
        <v>76</v>
      </c>
      <c r="B157" s="245" t="s">
        <v>1445</v>
      </c>
      <c r="C157" s="257" t="s">
        <v>1446</v>
      </c>
      <c r="D157" s="246" t="s">
        <v>334</v>
      </c>
      <c r="E157" s="247">
        <v>14.3</v>
      </c>
      <c r="F157" s="248"/>
      <c r="G157" s="249">
        <f>ROUND(E157*F157,2)</f>
        <v>0</v>
      </c>
      <c r="H157" s="232"/>
      <c r="I157" s="231">
        <f>ROUND(E157*H157,2)</f>
        <v>0</v>
      </c>
      <c r="J157" s="232"/>
      <c r="K157" s="231">
        <f>ROUND(E157*J157,2)</f>
        <v>0</v>
      </c>
      <c r="L157" s="231">
        <v>21</v>
      </c>
      <c r="M157" s="231">
        <f>G157*(1+L157/100)</f>
        <v>0</v>
      </c>
      <c r="N157" s="230">
        <v>8.0000000000000007E-5</v>
      </c>
      <c r="O157" s="230">
        <f>ROUND(E157*N157,2)</f>
        <v>0</v>
      </c>
      <c r="P157" s="230">
        <v>0</v>
      </c>
      <c r="Q157" s="230">
        <f>ROUND(E157*P157,2)</f>
        <v>0</v>
      </c>
      <c r="R157" s="231"/>
      <c r="S157" s="231" t="s">
        <v>259</v>
      </c>
      <c r="T157" s="231" t="s">
        <v>260</v>
      </c>
      <c r="U157" s="231">
        <v>0.14199999999999999</v>
      </c>
      <c r="V157" s="231">
        <f>ROUND(E157*U157,2)</f>
        <v>2.0299999999999998</v>
      </c>
      <c r="W157" s="231"/>
      <c r="X157" s="231" t="s">
        <v>261</v>
      </c>
      <c r="Y157" s="231" t="s">
        <v>262</v>
      </c>
      <c r="Z157" s="210"/>
      <c r="AA157" s="210"/>
      <c r="AB157" s="210"/>
      <c r="AC157" s="210"/>
      <c r="AD157" s="210"/>
      <c r="AE157" s="210"/>
      <c r="AF157" s="210"/>
      <c r="AG157" s="210" t="s">
        <v>1333</v>
      </c>
      <c r="AH157" s="210"/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2" x14ac:dyDescent="0.2">
      <c r="A158" s="227"/>
      <c r="B158" s="228"/>
      <c r="C158" s="258" t="s">
        <v>1447</v>
      </c>
      <c r="D158" s="233"/>
      <c r="E158" s="234">
        <v>5.3</v>
      </c>
      <c r="F158" s="231"/>
      <c r="G158" s="231"/>
      <c r="H158" s="231"/>
      <c r="I158" s="231"/>
      <c r="J158" s="231"/>
      <c r="K158" s="231"/>
      <c r="L158" s="231"/>
      <c r="M158" s="231"/>
      <c r="N158" s="230"/>
      <c r="O158" s="230"/>
      <c r="P158" s="230"/>
      <c r="Q158" s="230"/>
      <c r="R158" s="231"/>
      <c r="S158" s="231"/>
      <c r="T158" s="231"/>
      <c r="U158" s="231"/>
      <c r="V158" s="231"/>
      <c r="W158" s="231"/>
      <c r="X158" s="231"/>
      <c r="Y158" s="231"/>
      <c r="Z158" s="210"/>
      <c r="AA158" s="210"/>
      <c r="AB158" s="210"/>
      <c r="AC158" s="210"/>
      <c r="AD158" s="210"/>
      <c r="AE158" s="210"/>
      <c r="AF158" s="210"/>
      <c r="AG158" s="210" t="s">
        <v>265</v>
      </c>
      <c r="AH158" s="210">
        <v>0</v>
      </c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3" x14ac:dyDescent="0.2">
      <c r="A159" s="227"/>
      <c r="B159" s="228"/>
      <c r="C159" s="258" t="s">
        <v>1448</v>
      </c>
      <c r="D159" s="233"/>
      <c r="E159" s="234">
        <v>9</v>
      </c>
      <c r="F159" s="231"/>
      <c r="G159" s="231"/>
      <c r="H159" s="231"/>
      <c r="I159" s="231"/>
      <c r="J159" s="231"/>
      <c r="K159" s="231"/>
      <c r="L159" s="231"/>
      <c r="M159" s="231"/>
      <c r="N159" s="230"/>
      <c r="O159" s="230"/>
      <c r="P159" s="230"/>
      <c r="Q159" s="230"/>
      <c r="R159" s="231"/>
      <c r="S159" s="231"/>
      <c r="T159" s="231"/>
      <c r="U159" s="231"/>
      <c r="V159" s="231"/>
      <c r="W159" s="231"/>
      <c r="X159" s="231"/>
      <c r="Y159" s="231"/>
      <c r="Z159" s="210"/>
      <c r="AA159" s="210"/>
      <c r="AB159" s="210"/>
      <c r="AC159" s="210"/>
      <c r="AD159" s="210"/>
      <c r="AE159" s="210"/>
      <c r="AF159" s="210"/>
      <c r="AG159" s="210" t="s">
        <v>265</v>
      </c>
      <c r="AH159" s="210">
        <v>0</v>
      </c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ht="22.5" outlineLevel="1" x14ac:dyDescent="0.2">
      <c r="A160" s="244">
        <v>77</v>
      </c>
      <c r="B160" s="245" t="s">
        <v>1449</v>
      </c>
      <c r="C160" s="257" t="s">
        <v>1450</v>
      </c>
      <c r="D160" s="246" t="s">
        <v>334</v>
      </c>
      <c r="E160" s="247">
        <v>30.1</v>
      </c>
      <c r="F160" s="248"/>
      <c r="G160" s="249">
        <f>ROUND(E160*F160,2)</f>
        <v>0</v>
      </c>
      <c r="H160" s="232"/>
      <c r="I160" s="231">
        <f>ROUND(E160*H160,2)</f>
        <v>0</v>
      </c>
      <c r="J160" s="232"/>
      <c r="K160" s="231">
        <f>ROUND(E160*J160,2)</f>
        <v>0</v>
      </c>
      <c r="L160" s="231">
        <v>21</v>
      </c>
      <c r="M160" s="231">
        <f>G160*(1+L160/100)</f>
        <v>0</v>
      </c>
      <c r="N160" s="230">
        <v>1.2999999999999999E-4</v>
      </c>
      <c r="O160" s="230">
        <f>ROUND(E160*N160,2)</f>
        <v>0</v>
      </c>
      <c r="P160" s="230">
        <v>0</v>
      </c>
      <c r="Q160" s="230">
        <f>ROUND(E160*P160,2)</f>
        <v>0</v>
      </c>
      <c r="R160" s="231"/>
      <c r="S160" s="231" t="s">
        <v>259</v>
      </c>
      <c r="T160" s="231" t="s">
        <v>260</v>
      </c>
      <c r="U160" s="231">
        <v>0.157</v>
      </c>
      <c r="V160" s="231">
        <f>ROUND(E160*U160,2)</f>
        <v>4.7300000000000004</v>
      </c>
      <c r="W160" s="231"/>
      <c r="X160" s="231" t="s">
        <v>261</v>
      </c>
      <c r="Y160" s="231" t="s">
        <v>262</v>
      </c>
      <c r="Z160" s="210"/>
      <c r="AA160" s="210"/>
      <c r="AB160" s="210"/>
      <c r="AC160" s="210"/>
      <c r="AD160" s="210"/>
      <c r="AE160" s="210"/>
      <c r="AF160" s="210"/>
      <c r="AG160" s="210" t="s">
        <v>263</v>
      </c>
      <c r="AH160" s="210"/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2" x14ac:dyDescent="0.2">
      <c r="A161" s="227"/>
      <c r="B161" s="228"/>
      <c r="C161" s="258" t="s">
        <v>1451</v>
      </c>
      <c r="D161" s="233"/>
      <c r="E161" s="234">
        <v>30.1</v>
      </c>
      <c r="F161" s="231"/>
      <c r="G161" s="231"/>
      <c r="H161" s="231"/>
      <c r="I161" s="231"/>
      <c r="J161" s="231"/>
      <c r="K161" s="231"/>
      <c r="L161" s="231"/>
      <c r="M161" s="231"/>
      <c r="N161" s="230"/>
      <c r="O161" s="230"/>
      <c r="P161" s="230"/>
      <c r="Q161" s="230"/>
      <c r="R161" s="231"/>
      <c r="S161" s="231"/>
      <c r="T161" s="231"/>
      <c r="U161" s="231"/>
      <c r="V161" s="231"/>
      <c r="W161" s="231"/>
      <c r="X161" s="231"/>
      <c r="Y161" s="231"/>
      <c r="Z161" s="210"/>
      <c r="AA161" s="210"/>
      <c r="AB161" s="210"/>
      <c r="AC161" s="210"/>
      <c r="AD161" s="210"/>
      <c r="AE161" s="210"/>
      <c r="AF161" s="210"/>
      <c r="AG161" s="210" t="s">
        <v>265</v>
      </c>
      <c r="AH161" s="210">
        <v>0</v>
      </c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1" x14ac:dyDescent="0.2">
      <c r="A162" s="250">
        <v>78</v>
      </c>
      <c r="B162" s="251" t="s">
        <v>1452</v>
      </c>
      <c r="C162" s="259" t="s">
        <v>1453</v>
      </c>
      <c r="D162" s="252" t="s">
        <v>980</v>
      </c>
      <c r="E162" s="253">
        <v>12</v>
      </c>
      <c r="F162" s="254"/>
      <c r="G162" s="255">
        <f>ROUND(E162*F162,2)</f>
        <v>0</v>
      </c>
      <c r="H162" s="232"/>
      <c r="I162" s="231">
        <f>ROUND(E162*H162,2)</f>
        <v>0</v>
      </c>
      <c r="J162" s="232"/>
      <c r="K162" s="231">
        <f>ROUND(E162*J162,2)</f>
        <v>0</v>
      </c>
      <c r="L162" s="231">
        <v>21</v>
      </c>
      <c r="M162" s="231">
        <f>G162*(1+L162/100)</f>
        <v>0</v>
      </c>
      <c r="N162" s="230">
        <v>1.48E-3</v>
      </c>
      <c r="O162" s="230">
        <f>ROUND(E162*N162,2)</f>
        <v>0.02</v>
      </c>
      <c r="P162" s="230">
        <v>0</v>
      </c>
      <c r="Q162" s="230">
        <f>ROUND(E162*P162,2)</f>
        <v>0</v>
      </c>
      <c r="R162" s="231"/>
      <c r="S162" s="231" t="s">
        <v>259</v>
      </c>
      <c r="T162" s="231" t="s">
        <v>260</v>
      </c>
      <c r="U162" s="231">
        <v>0.54</v>
      </c>
      <c r="V162" s="231">
        <f>ROUND(E162*U162,2)</f>
        <v>6.48</v>
      </c>
      <c r="W162" s="231"/>
      <c r="X162" s="231" t="s">
        <v>261</v>
      </c>
      <c r="Y162" s="231" t="s">
        <v>262</v>
      </c>
      <c r="Z162" s="210"/>
      <c r="AA162" s="210"/>
      <c r="AB162" s="210"/>
      <c r="AC162" s="210"/>
      <c r="AD162" s="210"/>
      <c r="AE162" s="210"/>
      <c r="AF162" s="210"/>
      <c r="AG162" s="210" t="s">
        <v>1333</v>
      </c>
      <c r="AH162" s="210"/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1" x14ac:dyDescent="0.2">
      <c r="A163" s="244">
        <v>79</v>
      </c>
      <c r="B163" s="245" t="s">
        <v>1454</v>
      </c>
      <c r="C163" s="257" t="s">
        <v>1455</v>
      </c>
      <c r="D163" s="246" t="s">
        <v>345</v>
      </c>
      <c r="E163" s="247">
        <v>20</v>
      </c>
      <c r="F163" s="248"/>
      <c r="G163" s="249">
        <f>ROUND(E163*F163,2)</f>
        <v>0</v>
      </c>
      <c r="H163" s="232"/>
      <c r="I163" s="231">
        <f>ROUND(E163*H163,2)</f>
        <v>0</v>
      </c>
      <c r="J163" s="232"/>
      <c r="K163" s="231">
        <f>ROUND(E163*J163,2)</f>
        <v>0</v>
      </c>
      <c r="L163" s="231">
        <v>21</v>
      </c>
      <c r="M163" s="231">
        <f>G163*(1+L163/100)</f>
        <v>0</v>
      </c>
      <c r="N163" s="230">
        <v>1.2999999999999999E-4</v>
      </c>
      <c r="O163" s="230">
        <f>ROUND(E163*N163,2)</f>
        <v>0</v>
      </c>
      <c r="P163" s="230">
        <v>0</v>
      </c>
      <c r="Q163" s="230">
        <f>ROUND(E163*P163,2)</f>
        <v>0</v>
      </c>
      <c r="R163" s="231"/>
      <c r="S163" s="231" t="s">
        <v>259</v>
      </c>
      <c r="T163" s="231" t="s">
        <v>260</v>
      </c>
      <c r="U163" s="231">
        <v>8.3000000000000004E-2</v>
      </c>
      <c r="V163" s="231">
        <f>ROUND(E163*U163,2)</f>
        <v>1.66</v>
      </c>
      <c r="W163" s="231"/>
      <c r="X163" s="231" t="s">
        <v>261</v>
      </c>
      <c r="Y163" s="231" t="s">
        <v>262</v>
      </c>
      <c r="Z163" s="210"/>
      <c r="AA163" s="210"/>
      <c r="AB163" s="210"/>
      <c r="AC163" s="210"/>
      <c r="AD163" s="210"/>
      <c r="AE163" s="210"/>
      <c r="AF163" s="210"/>
      <c r="AG163" s="210" t="s">
        <v>1333</v>
      </c>
      <c r="AH163" s="210"/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2" x14ac:dyDescent="0.2">
      <c r="A164" s="227"/>
      <c r="B164" s="228"/>
      <c r="C164" s="258" t="s">
        <v>1456</v>
      </c>
      <c r="D164" s="233"/>
      <c r="E164" s="234">
        <v>20</v>
      </c>
      <c r="F164" s="231"/>
      <c r="G164" s="231"/>
      <c r="H164" s="231"/>
      <c r="I164" s="231"/>
      <c r="J164" s="231"/>
      <c r="K164" s="231"/>
      <c r="L164" s="231"/>
      <c r="M164" s="231"/>
      <c r="N164" s="230"/>
      <c r="O164" s="230"/>
      <c r="P164" s="230"/>
      <c r="Q164" s="230"/>
      <c r="R164" s="231"/>
      <c r="S164" s="231"/>
      <c r="T164" s="231"/>
      <c r="U164" s="231"/>
      <c r="V164" s="231"/>
      <c r="W164" s="231"/>
      <c r="X164" s="231"/>
      <c r="Y164" s="231"/>
      <c r="Z164" s="210"/>
      <c r="AA164" s="210"/>
      <c r="AB164" s="210"/>
      <c r="AC164" s="210"/>
      <c r="AD164" s="210"/>
      <c r="AE164" s="210"/>
      <c r="AF164" s="210"/>
      <c r="AG164" s="210" t="s">
        <v>265</v>
      </c>
      <c r="AH164" s="210">
        <v>0</v>
      </c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1" x14ac:dyDescent="0.2">
      <c r="A165" s="250">
        <v>80</v>
      </c>
      <c r="B165" s="251" t="s">
        <v>1457</v>
      </c>
      <c r="C165" s="259" t="s">
        <v>1458</v>
      </c>
      <c r="D165" s="252" t="s">
        <v>345</v>
      </c>
      <c r="E165" s="253">
        <v>1</v>
      </c>
      <c r="F165" s="254"/>
      <c r="G165" s="255">
        <f>ROUND(E165*F165,2)</f>
        <v>0</v>
      </c>
      <c r="H165" s="232"/>
      <c r="I165" s="231">
        <f>ROUND(E165*H165,2)</f>
        <v>0</v>
      </c>
      <c r="J165" s="232"/>
      <c r="K165" s="231">
        <f>ROUND(E165*J165,2)</f>
        <v>0</v>
      </c>
      <c r="L165" s="231">
        <v>21</v>
      </c>
      <c r="M165" s="231">
        <f>G165*(1+L165/100)</f>
        <v>0</v>
      </c>
      <c r="N165" s="230">
        <v>6.0000000000000002E-5</v>
      </c>
      <c r="O165" s="230">
        <f>ROUND(E165*N165,2)</f>
        <v>0</v>
      </c>
      <c r="P165" s="230">
        <v>0</v>
      </c>
      <c r="Q165" s="230">
        <f>ROUND(E165*P165,2)</f>
        <v>0</v>
      </c>
      <c r="R165" s="231"/>
      <c r="S165" s="231" t="s">
        <v>259</v>
      </c>
      <c r="T165" s="231" t="s">
        <v>260</v>
      </c>
      <c r="U165" s="231">
        <v>0.20699999999999999</v>
      </c>
      <c r="V165" s="231">
        <f>ROUND(E165*U165,2)</f>
        <v>0.21</v>
      </c>
      <c r="W165" s="231"/>
      <c r="X165" s="231" t="s">
        <v>261</v>
      </c>
      <c r="Y165" s="231" t="s">
        <v>262</v>
      </c>
      <c r="Z165" s="210"/>
      <c r="AA165" s="210"/>
      <c r="AB165" s="210"/>
      <c r="AC165" s="210"/>
      <c r="AD165" s="210"/>
      <c r="AE165" s="210"/>
      <c r="AF165" s="210"/>
      <c r="AG165" s="210" t="s">
        <v>263</v>
      </c>
      <c r="AH165" s="210"/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1" x14ac:dyDescent="0.2">
      <c r="A166" s="250">
        <v>81</v>
      </c>
      <c r="B166" s="251" t="s">
        <v>1459</v>
      </c>
      <c r="C166" s="259" t="s">
        <v>1460</v>
      </c>
      <c r="D166" s="252" t="s">
        <v>345</v>
      </c>
      <c r="E166" s="253">
        <v>8</v>
      </c>
      <c r="F166" s="254"/>
      <c r="G166" s="255">
        <f>ROUND(E166*F166,2)</f>
        <v>0</v>
      </c>
      <c r="H166" s="232"/>
      <c r="I166" s="231">
        <f>ROUND(E166*H166,2)</f>
        <v>0</v>
      </c>
      <c r="J166" s="232"/>
      <c r="K166" s="231">
        <f>ROUND(E166*J166,2)</f>
        <v>0</v>
      </c>
      <c r="L166" s="231">
        <v>21</v>
      </c>
      <c r="M166" s="231">
        <f>G166*(1+L166/100)</f>
        <v>0</v>
      </c>
      <c r="N166" s="230">
        <v>1.3999999999999999E-4</v>
      </c>
      <c r="O166" s="230">
        <f>ROUND(E166*N166,2)</f>
        <v>0</v>
      </c>
      <c r="P166" s="230">
        <v>0</v>
      </c>
      <c r="Q166" s="230">
        <f>ROUND(E166*P166,2)</f>
        <v>0</v>
      </c>
      <c r="R166" s="231"/>
      <c r="S166" s="231" t="s">
        <v>259</v>
      </c>
      <c r="T166" s="231" t="s">
        <v>260</v>
      </c>
      <c r="U166" s="231">
        <v>0.16500000000000001</v>
      </c>
      <c r="V166" s="231">
        <f>ROUND(E166*U166,2)</f>
        <v>1.32</v>
      </c>
      <c r="W166" s="231"/>
      <c r="X166" s="231" t="s">
        <v>261</v>
      </c>
      <c r="Y166" s="231" t="s">
        <v>262</v>
      </c>
      <c r="Z166" s="210"/>
      <c r="AA166" s="210"/>
      <c r="AB166" s="210"/>
      <c r="AC166" s="210"/>
      <c r="AD166" s="210"/>
      <c r="AE166" s="210"/>
      <c r="AF166" s="210"/>
      <c r="AG166" s="210" t="s">
        <v>263</v>
      </c>
      <c r="AH166" s="210"/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1" x14ac:dyDescent="0.2">
      <c r="A167" s="250">
        <v>82</v>
      </c>
      <c r="B167" s="251" t="s">
        <v>1461</v>
      </c>
      <c r="C167" s="259" t="s">
        <v>1462</v>
      </c>
      <c r="D167" s="252" t="s">
        <v>345</v>
      </c>
      <c r="E167" s="253">
        <v>5</v>
      </c>
      <c r="F167" s="254"/>
      <c r="G167" s="255">
        <f>ROUND(E167*F167,2)</f>
        <v>0</v>
      </c>
      <c r="H167" s="232"/>
      <c r="I167" s="231">
        <f>ROUND(E167*H167,2)</f>
        <v>0</v>
      </c>
      <c r="J167" s="232"/>
      <c r="K167" s="231">
        <f>ROUND(E167*J167,2)</f>
        <v>0</v>
      </c>
      <c r="L167" s="231">
        <v>21</v>
      </c>
      <c r="M167" s="231">
        <f>G167*(1+L167/100)</f>
        <v>0</v>
      </c>
      <c r="N167" s="230">
        <v>3.2000000000000003E-4</v>
      </c>
      <c r="O167" s="230">
        <f>ROUND(E167*N167,2)</f>
        <v>0</v>
      </c>
      <c r="P167" s="230">
        <v>0</v>
      </c>
      <c r="Q167" s="230">
        <f>ROUND(E167*P167,2)</f>
        <v>0</v>
      </c>
      <c r="R167" s="231"/>
      <c r="S167" s="231" t="s">
        <v>259</v>
      </c>
      <c r="T167" s="231" t="s">
        <v>260</v>
      </c>
      <c r="U167" s="231">
        <v>0.22700000000000001</v>
      </c>
      <c r="V167" s="231">
        <f>ROUND(E167*U167,2)</f>
        <v>1.1399999999999999</v>
      </c>
      <c r="W167" s="231"/>
      <c r="X167" s="231" t="s">
        <v>261</v>
      </c>
      <c r="Y167" s="231" t="s">
        <v>262</v>
      </c>
      <c r="Z167" s="210"/>
      <c r="AA167" s="210"/>
      <c r="AB167" s="210"/>
      <c r="AC167" s="210"/>
      <c r="AD167" s="210"/>
      <c r="AE167" s="210"/>
      <c r="AF167" s="210"/>
      <c r="AG167" s="210" t="s">
        <v>263</v>
      </c>
      <c r="AH167" s="210"/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1" x14ac:dyDescent="0.2">
      <c r="A168" s="250">
        <v>83</v>
      </c>
      <c r="B168" s="251" t="s">
        <v>1463</v>
      </c>
      <c r="C168" s="259" t="s">
        <v>1464</v>
      </c>
      <c r="D168" s="252" t="s">
        <v>345</v>
      </c>
      <c r="E168" s="253">
        <v>6</v>
      </c>
      <c r="F168" s="254"/>
      <c r="G168" s="255">
        <f>ROUND(E168*F168,2)</f>
        <v>0</v>
      </c>
      <c r="H168" s="232"/>
      <c r="I168" s="231">
        <f>ROUND(E168*H168,2)</f>
        <v>0</v>
      </c>
      <c r="J168" s="232"/>
      <c r="K168" s="231">
        <f>ROUND(E168*J168,2)</f>
        <v>0</v>
      </c>
      <c r="L168" s="231">
        <v>21</v>
      </c>
      <c r="M168" s="231">
        <f>G168*(1+L168/100)</f>
        <v>0</v>
      </c>
      <c r="N168" s="230">
        <v>5.1999999999999995E-4</v>
      </c>
      <c r="O168" s="230">
        <f>ROUND(E168*N168,2)</f>
        <v>0</v>
      </c>
      <c r="P168" s="230">
        <v>0</v>
      </c>
      <c r="Q168" s="230">
        <f>ROUND(E168*P168,2)</f>
        <v>0</v>
      </c>
      <c r="R168" s="231"/>
      <c r="S168" s="231" t="s">
        <v>259</v>
      </c>
      <c r="T168" s="231" t="s">
        <v>260</v>
      </c>
      <c r="U168" s="231">
        <v>0.26900000000000002</v>
      </c>
      <c r="V168" s="231">
        <f>ROUND(E168*U168,2)</f>
        <v>1.61</v>
      </c>
      <c r="W168" s="231"/>
      <c r="X168" s="231" t="s">
        <v>261</v>
      </c>
      <c r="Y168" s="231" t="s">
        <v>262</v>
      </c>
      <c r="Z168" s="210"/>
      <c r="AA168" s="210"/>
      <c r="AB168" s="210"/>
      <c r="AC168" s="210"/>
      <c r="AD168" s="210"/>
      <c r="AE168" s="210"/>
      <c r="AF168" s="210"/>
      <c r="AG168" s="210" t="s">
        <v>1333</v>
      </c>
      <c r="AH168" s="210"/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1" x14ac:dyDescent="0.2">
      <c r="A169" s="250">
        <v>84</v>
      </c>
      <c r="B169" s="251" t="s">
        <v>1465</v>
      </c>
      <c r="C169" s="259" t="s">
        <v>1466</v>
      </c>
      <c r="D169" s="252" t="s">
        <v>345</v>
      </c>
      <c r="E169" s="253">
        <v>1</v>
      </c>
      <c r="F169" s="254"/>
      <c r="G169" s="255">
        <f>ROUND(E169*F169,2)</f>
        <v>0</v>
      </c>
      <c r="H169" s="232"/>
      <c r="I169" s="231">
        <f>ROUND(E169*H169,2)</f>
        <v>0</v>
      </c>
      <c r="J169" s="232"/>
      <c r="K169" s="231">
        <f>ROUND(E169*J169,2)</f>
        <v>0</v>
      </c>
      <c r="L169" s="231">
        <v>21</v>
      </c>
      <c r="M169" s="231">
        <f>G169*(1+L169/100)</f>
        <v>0</v>
      </c>
      <c r="N169" s="230">
        <v>2.9999999999999997E-4</v>
      </c>
      <c r="O169" s="230">
        <f>ROUND(E169*N169,2)</f>
        <v>0</v>
      </c>
      <c r="P169" s="230">
        <v>0</v>
      </c>
      <c r="Q169" s="230">
        <f>ROUND(E169*P169,2)</f>
        <v>0</v>
      </c>
      <c r="R169" s="231"/>
      <c r="S169" s="231" t="s">
        <v>259</v>
      </c>
      <c r="T169" s="231" t="s">
        <v>260</v>
      </c>
      <c r="U169" s="231">
        <v>0.16500000000000001</v>
      </c>
      <c r="V169" s="231">
        <f>ROUND(E169*U169,2)</f>
        <v>0.17</v>
      </c>
      <c r="W169" s="231"/>
      <c r="X169" s="231" t="s">
        <v>261</v>
      </c>
      <c r="Y169" s="231" t="s">
        <v>262</v>
      </c>
      <c r="Z169" s="210"/>
      <c r="AA169" s="210"/>
      <c r="AB169" s="210"/>
      <c r="AC169" s="210"/>
      <c r="AD169" s="210"/>
      <c r="AE169" s="210"/>
      <c r="AF169" s="210"/>
      <c r="AG169" s="210" t="s">
        <v>263</v>
      </c>
      <c r="AH169" s="210"/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1" x14ac:dyDescent="0.2">
      <c r="A170" s="244">
        <v>85</v>
      </c>
      <c r="B170" s="245" t="s">
        <v>1467</v>
      </c>
      <c r="C170" s="257" t="s">
        <v>1468</v>
      </c>
      <c r="D170" s="246" t="s">
        <v>345</v>
      </c>
      <c r="E170" s="247">
        <v>32</v>
      </c>
      <c r="F170" s="248"/>
      <c r="G170" s="249">
        <f>ROUND(E170*F170,2)</f>
        <v>0</v>
      </c>
      <c r="H170" s="232"/>
      <c r="I170" s="231">
        <f>ROUND(E170*H170,2)</f>
        <v>0</v>
      </c>
      <c r="J170" s="232"/>
      <c r="K170" s="231">
        <f>ROUND(E170*J170,2)</f>
        <v>0</v>
      </c>
      <c r="L170" s="231">
        <v>21</v>
      </c>
      <c r="M170" s="231">
        <f>G170*(1+L170/100)</f>
        <v>0</v>
      </c>
      <c r="N170" s="230">
        <v>0</v>
      </c>
      <c r="O170" s="230">
        <f>ROUND(E170*N170,2)</f>
        <v>0</v>
      </c>
      <c r="P170" s="230">
        <v>0</v>
      </c>
      <c r="Q170" s="230">
        <f>ROUND(E170*P170,2)</f>
        <v>0</v>
      </c>
      <c r="R170" s="231"/>
      <c r="S170" s="231" t="s">
        <v>259</v>
      </c>
      <c r="T170" s="231" t="s">
        <v>260</v>
      </c>
      <c r="U170" s="231">
        <v>0.16500000000000001</v>
      </c>
      <c r="V170" s="231">
        <f>ROUND(E170*U170,2)</f>
        <v>5.28</v>
      </c>
      <c r="W170" s="231"/>
      <c r="X170" s="231" t="s">
        <v>261</v>
      </c>
      <c r="Y170" s="231" t="s">
        <v>262</v>
      </c>
      <c r="Z170" s="210"/>
      <c r="AA170" s="210"/>
      <c r="AB170" s="210"/>
      <c r="AC170" s="210"/>
      <c r="AD170" s="210"/>
      <c r="AE170" s="210"/>
      <c r="AF170" s="210"/>
      <c r="AG170" s="210" t="s">
        <v>263</v>
      </c>
      <c r="AH170" s="210"/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2" x14ac:dyDescent="0.2">
      <c r="A171" s="227"/>
      <c r="B171" s="228"/>
      <c r="C171" s="258" t="s">
        <v>1469</v>
      </c>
      <c r="D171" s="233"/>
      <c r="E171" s="234">
        <v>32</v>
      </c>
      <c r="F171" s="231"/>
      <c r="G171" s="231"/>
      <c r="H171" s="231"/>
      <c r="I171" s="231"/>
      <c r="J171" s="231"/>
      <c r="K171" s="231"/>
      <c r="L171" s="231"/>
      <c r="M171" s="231"/>
      <c r="N171" s="230"/>
      <c r="O171" s="230"/>
      <c r="P171" s="230"/>
      <c r="Q171" s="230"/>
      <c r="R171" s="231"/>
      <c r="S171" s="231"/>
      <c r="T171" s="231"/>
      <c r="U171" s="231"/>
      <c r="V171" s="231"/>
      <c r="W171" s="231"/>
      <c r="X171" s="231"/>
      <c r="Y171" s="231"/>
      <c r="Z171" s="210"/>
      <c r="AA171" s="210"/>
      <c r="AB171" s="210"/>
      <c r="AC171" s="210"/>
      <c r="AD171" s="210"/>
      <c r="AE171" s="210"/>
      <c r="AF171" s="210"/>
      <c r="AG171" s="210" t="s">
        <v>265</v>
      </c>
      <c r="AH171" s="210">
        <v>0</v>
      </c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1" x14ac:dyDescent="0.2">
      <c r="A172" s="244">
        <v>86</v>
      </c>
      <c r="B172" s="245" t="s">
        <v>1470</v>
      </c>
      <c r="C172" s="257" t="s">
        <v>1471</v>
      </c>
      <c r="D172" s="246" t="s">
        <v>345</v>
      </c>
      <c r="E172" s="247">
        <v>17</v>
      </c>
      <c r="F172" s="248"/>
      <c r="G172" s="249">
        <f>ROUND(E172*F172,2)</f>
        <v>0</v>
      </c>
      <c r="H172" s="232"/>
      <c r="I172" s="231">
        <f>ROUND(E172*H172,2)</f>
        <v>0</v>
      </c>
      <c r="J172" s="232"/>
      <c r="K172" s="231">
        <f>ROUND(E172*J172,2)</f>
        <v>0</v>
      </c>
      <c r="L172" s="231">
        <v>21</v>
      </c>
      <c r="M172" s="231">
        <f>G172*(1+L172/100)</f>
        <v>0</v>
      </c>
      <c r="N172" s="230">
        <v>0</v>
      </c>
      <c r="O172" s="230">
        <f>ROUND(E172*N172,2)</f>
        <v>0</v>
      </c>
      <c r="P172" s="230">
        <v>0</v>
      </c>
      <c r="Q172" s="230">
        <f>ROUND(E172*P172,2)</f>
        <v>0</v>
      </c>
      <c r="R172" s="231"/>
      <c r="S172" s="231" t="s">
        <v>259</v>
      </c>
      <c r="T172" s="231" t="s">
        <v>260</v>
      </c>
      <c r="U172" s="231">
        <v>0.22700000000000001</v>
      </c>
      <c r="V172" s="231">
        <f>ROUND(E172*U172,2)</f>
        <v>3.86</v>
      </c>
      <c r="W172" s="231"/>
      <c r="X172" s="231" t="s">
        <v>261</v>
      </c>
      <c r="Y172" s="231" t="s">
        <v>262</v>
      </c>
      <c r="Z172" s="210"/>
      <c r="AA172" s="210"/>
      <c r="AB172" s="210"/>
      <c r="AC172" s="210"/>
      <c r="AD172" s="210"/>
      <c r="AE172" s="210"/>
      <c r="AF172" s="210"/>
      <c r="AG172" s="210" t="s">
        <v>1333</v>
      </c>
      <c r="AH172" s="210"/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2" x14ac:dyDescent="0.2">
      <c r="A173" s="227"/>
      <c r="B173" s="228"/>
      <c r="C173" s="258" t="s">
        <v>1472</v>
      </c>
      <c r="D173" s="233"/>
      <c r="E173" s="234">
        <v>17</v>
      </c>
      <c r="F173" s="231"/>
      <c r="G173" s="231"/>
      <c r="H173" s="231"/>
      <c r="I173" s="231"/>
      <c r="J173" s="231"/>
      <c r="K173" s="231"/>
      <c r="L173" s="231"/>
      <c r="M173" s="231"/>
      <c r="N173" s="230"/>
      <c r="O173" s="230"/>
      <c r="P173" s="230"/>
      <c r="Q173" s="230"/>
      <c r="R173" s="231"/>
      <c r="S173" s="231"/>
      <c r="T173" s="231"/>
      <c r="U173" s="231"/>
      <c r="V173" s="231"/>
      <c r="W173" s="231"/>
      <c r="X173" s="231"/>
      <c r="Y173" s="231"/>
      <c r="Z173" s="210"/>
      <c r="AA173" s="210"/>
      <c r="AB173" s="210"/>
      <c r="AC173" s="210"/>
      <c r="AD173" s="210"/>
      <c r="AE173" s="210"/>
      <c r="AF173" s="210"/>
      <c r="AG173" s="210" t="s">
        <v>265</v>
      </c>
      <c r="AH173" s="210">
        <v>0</v>
      </c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1" x14ac:dyDescent="0.2">
      <c r="A174" s="244">
        <v>87</v>
      </c>
      <c r="B174" s="245" t="s">
        <v>1473</v>
      </c>
      <c r="C174" s="257" t="s">
        <v>1474</v>
      </c>
      <c r="D174" s="246" t="s">
        <v>345</v>
      </c>
      <c r="E174" s="247">
        <v>22</v>
      </c>
      <c r="F174" s="248"/>
      <c r="G174" s="249">
        <f>ROUND(E174*F174,2)</f>
        <v>0</v>
      </c>
      <c r="H174" s="232"/>
      <c r="I174" s="231">
        <f>ROUND(E174*H174,2)</f>
        <v>0</v>
      </c>
      <c r="J174" s="232"/>
      <c r="K174" s="231">
        <f>ROUND(E174*J174,2)</f>
        <v>0</v>
      </c>
      <c r="L174" s="231">
        <v>21</v>
      </c>
      <c r="M174" s="231">
        <f>G174*(1+L174/100)</f>
        <v>0</v>
      </c>
      <c r="N174" s="230">
        <v>0</v>
      </c>
      <c r="O174" s="230">
        <f>ROUND(E174*N174,2)</f>
        <v>0</v>
      </c>
      <c r="P174" s="230">
        <v>0</v>
      </c>
      <c r="Q174" s="230">
        <f>ROUND(E174*P174,2)</f>
        <v>0</v>
      </c>
      <c r="R174" s="231"/>
      <c r="S174" s="231" t="s">
        <v>259</v>
      </c>
      <c r="T174" s="231" t="s">
        <v>260</v>
      </c>
      <c r="U174" s="231">
        <v>0.26900000000000002</v>
      </c>
      <c r="V174" s="231">
        <f>ROUND(E174*U174,2)</f>
        <v>5.92</v>
      </c>
      <c r="W174" s="231"/>
      <c r="X174" s="231" t="s">
        <v>261</v>
      </c>
      <c r="Y174" s="231" t="s">
        <v>262</v>
      </c>
      <c r="Z174" s="210"/>
      <c r="AA174" s="210"/>
      <c r="AB174" s="210"/>
      <c r="AC174" s="210"/>
      <c r="AD174" s="210"/>
      <c r="AE174" s="210"/>
      <c r="AF174" s="210"/>
      <c r="AG174" s="210" t="s">
        <v>263</v>
      </c>
      <c r="AH174" s="210"/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2" x14ac:dyDescent="0.2">
      <c r="A175" s="227"/>
      <c r="B175" s="228"/>
      <c r="C175" s="258" t="s">
        <v>1475</v>
      </c>
      <c r="D175" s="233"/>
      <c r="E175" s="234">
        <v>22</v>
      </c>
      <c r="F175" s="231"/>
      <c r="G175" s="231"/>
      <c r="H175" s="231"/>
      <c r="I175" s="231"/>
      <c r="J175" s="231"/>
      <c r="K175" s="231"/>
      <c r="L175" s="231"/>
      <c r="M175" s="231"/>
      <c r="N175" s="230"/>
      <c r="O175" s="230"/>
      <c r="P175" s="230"/>
      <c r="Q175" s="230"/>
      <c r="R175" s="231"/>
      <c r="S175" s="231"/>
      <c r="T175" s="231"/>
      <c r="U175" s="231"/>
      <c r="V175" s="231"/>
      <c r="W175" s="231"/>
      <c r="X175" s="231"/>
      <c r="Y175" s="231"/>
      <c r="Z175" s="210"/>
      <c r="AA175" s="210"/>
      <c r="AB175" s="210"/>
      <c r="AC175" s="210"/>
      <c r="AD175" s="210"/>
      <c r="AE175" s="210"/>
      <c r="AF175" s="210"/>
      <c r="AG175" s="210" t="s">
        <v>265</v>
      </c>
      <c r="AH175" s="210">
        <v>0</v>
      </c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1" x14ac:dyDescent="0.2">
      <c r="A176" s="244">
        <v>88</v>
      </c>
      <c r="B176" s="245" t="s">
        <v>1476</v>
      </c>
      <c r="C176" s="257" t="s">
        <v>1477</v>
      </c>
      <c r="D176" s="246" t="s">
        <v>334</v>
      </c>
      <c r="E176" s="247">
        <v>250.8</v>
      </c>
      <c r="F176" s="248"/>
      <c r="G176" s="249">
        <f>ROUND(E176*F176,2)</f>
        <v>0</v>
      </c>
      <c r="H176" s="232"/>
      <c r="I176" s="231">
        <f>ROUND(E176*H176,2)</f>
        <v>0</v>
      </c>
      <c r="J176" s="232"/>
      <c r="K176" s="231">
        <f>ROUND(E176*J176,2)</f>
        <v>0</v>
      </c>
      <c r="L176" s="231">
        <v>21</v>
      </c>
      <c r="M176" s="231">
        <f>G176*(1+L176/100)</f>
        <v>0</v>
      </c>
      <c r="N176" s="230">
        <v>1.8000000000000001E-4</v>
      </c>
      <c r="O176" s="230">
        <f>ROUND(E176*N176,2)</f>
        <v>0.05</v>
      </c>
      <c r="P176" s="230">
        <v>0</v>
      </c>
      <c r="Q176" s="230">
        <f>ROUND(E176*P176,2)</f>
        <v>0</v>
      </c>
      <c r="R176" s="231"/>
      <c r="S176" s="231" t="s">
        <v>259</v>
      </c>
      <c r="T176" s="231" t="s">
        <v>260</v>
      </c>
      <c r="U176" s="231">
        <v>6.7000000000000004E-2</v>
      </c>
      <c r="V176" s="231">
        <f>ROUND(E176*U176,2)</f>
        <v>16.8</v>
      </c>
      <c r="W176" s="231"/>
      <c r="X176" s="231" t="s">
        <v>261</v>
      </c>
      <c r="Y176" s="231" t="s">
        <v>262</v>
      </c>
      <c r="Z176" s="210"/>
      <c r="AA176" s="210"/>
      <c r="AB176" s="210"/>
      <c r="AC176" s="210"/>
      <c r="AD176" s="210"/>
      <c r="AE176" s="210"/>
      <c r="AF176" s="210"/>
      <c r="AG176" s="210" t="s">
        <v>1333</v>
      </c>
      <c r="AH176" s="210"/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outlineLevel="2" x14ac:dyDescent="0.2">
      <c r="A177" s="227"/>
      <c r="B177" s="228"/>
      <c r="C177" s="258" t="s">
        <v>1478</v>
      </c>
      <c r="D177" s="233"/>
      <c r="E177" s="234">
        <v>250.8</v>
      </c>
      <c r="F177" s="231"/>
      <c r="G177" s="231"/>
      <c r="H177" s="231"/>
      <c r="I177" s="231"/>
      <c r="J177" s="231"/>
      <c r="K177" s="231"/>
      <c r="L177" s="231"/>
      <c r="M177" s="231"/>
      <c r="N177" s="230"/>
      <c r="O177" s="230"/>
      <c r="P177" s="230"/>
      <c r="Q177" s="230"/>
      <c r="R177" s="231"/>
      <c r="S177" s="231"/>
      <c r="T177" s="231"/>
      <c r="U177" s="231"/>
      <c r="V177" s="231"/>
      <c r="W177" s="231"/>
      <c r="X177" s="231"/>
      <c r="Y177" s="231"/>
      <c r="Z177" s="210"/>
      <c r="AA177" s="210"/>
      <c r="AB177" s="210"/>
      <c r="AC177" s="210"/>
      <c r="AD177" s="210"/>
      <c r="AE177" s="210"/>
      <c r="AF177" s="210"/>
      <c r="AG177" s="210" t="s">
        <v>265</v>
      </c>
      <c r="AH177" s="210">
        <v>0</v>
      </c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1" x14ac:dyDescent="0.2">
      <c r="A178" s="250">
        <v>89</v>
      </c>
      <c r="B178" s="251" t="s">
        <v>1479</v>
      </c>
      <c r="C178" s="259" t="s">
        <v>1480</v>
      </c>
      <c r="D178" s="252" t="s">
        <v>334</v>
      </c>
      <c r="E178" s="253">
        <v>250.8</v>
      </c>
      <c r="F178" s="254"/>
      <c r="G178" s="255">
        <f>ROUND(E178*F178,2)</f>
        <v>0</v>
      </c>
      <c r="H178" s="232"/>
      <c r="I178" s="231">
        <f>ROUND(E178*H178,2)</f>
        <v>0</v>
      </c>
      <c r="J178" s="232"/>
      <c r="K178" s="231">
        <f>ROUND(E178*J178,2)</f>
        <v>0</v>
      </c>
      <c r="L178" s="231">
        <v>21</v>
      </c>
      <c r="M178" s="231">
        <f>G178*(1+L178/100)</f>
        <v>0</v>
      </c>
      <c r="N178" s="230">
        <v>1.0000000000000001E-5</v>
      </c>
      <c r="O178" s="230">
        <f>ROUND(E178*N178,2)</f>
        <v>0</v>
      </c>
      <c r="P178" s="230">
        <v>0</v>
      </c>
      <c r="Q178" s="230">
        <f>ROUND(E178*P178,2)</f>
        <v>0</v>
      </c>
      <c r="R178" s="231"/>
      <c r="S178" s="231" t="s">
        <v>259</v>
      </c>
      <c r="T178" s="231" t="s">
        <v>260</v>
      </c>
      <c r="U178" s="231">
        <v>6.2E-2</v>
      </c>
      <c r="V178" s="231">
        <f>ROUND(E178*U178,2)</f>
        <v>15.55</v>
      </c>
      <c r="W178" s="231"/>
      <c r="X178" s="231" t="s">
        <v>261</v>
      </c>
      <c r="Y178" s="231" t="s">
        <v>262</v>
      </c>
      <c r="Z178" s="210"/>
      <c r="AA178" s="210"/>
      <c r="AB178" s="210"/>
      <c r="AC178" s="210"/>
      <c r="AD178" s="210"/>
      <c r="AE178" s="210"/>
      <c r="AF178" s="210"/>
      <c r="AG178" s="210" t="s">
        <v>1333</v>
      </c>
      <c r="AH178" s="210"/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outlineLevel="1" x14ac:dyDescent="0.2">
      <c r="A179" s="250">
        <v>90</v>
      </c>
      <c r="B179" s="251" t="s">
        <v>1481</v>
      </c>
      <c r="C179" s="259" t="s">
        <v>1482</v>
      </c>
      <c r="D179" s="252" t="s">
        <v>345</v>
      </c>
      <c r="E179" s="253">
        <v>18</v>
      </c>
      <c r="F179" s="254"/>
      <c r="G179" s="255">
        <f>ROUND(E179*F179,2)</f>
        <v>0</v>
      </c>
      <c r="H179" s="232"/>
      <c r="I179" s="231">
        <f>ROUND(E179*H179,2)</f>
        <v>0</v>
      </c>
      <c r="J179" s="232"/>
      <c r="K179" s="231">
        <f>ROUND(E179*J179,2)</f>
        <v>0</v>
      </c>
      <c r="L179" s="231">
        <v>21</v>
      </c>
      <c r="M179" s="231">
        <f>G179*(1+L179/100)</f>
        <v>0</v>
      </c>
      <c r="N179" s="230">
        <v>2.5999999999999998E-4</v>
      </c>
      <c r="O179" s="230">
        <f>ROUND(E179*N179,2)</f>
        <v>0</v>
      </c>
      <c r="P179" s="230">
        <v>0</v>
      </c>
      <c r="Q179" s="230">
        <f>ROUND(E179*P179,2)</f>
        <v>0</v>
      </c>
      <c r="R179" s="231"/>
      <c r="S179" s="231" t="s">
        <v>324</v>
      </c>
      <c r="T179" s="231" t="s">
        <v>325</v>
      </c>
      <c r="U179" s="231">
        <v>0.16600000000000001</v>
      </c>
      <c r="V179" s="231">
        <f>ROUND(E179*U179,2)</f>
        <v>2.99</v>
      </c>
      <c r="W179" s="231"/>
      <c r="X179" s="231" t="s">
        <v>261</v>
      </c>
      <c r="Y179" s="231" t="s">
        <v>262</v>
      </c>
      <c r="Z179" s="210"/>
      <c r="AA179" s="210"/>
      <c r="AB179" s="210"/>
      <c r="AC179" s="210"/>
      <c r="AD179" s="210"/>
      <c r="AE179" s="210"/>
      <c r="AF179" s="210"/>
      <c r="AG179" s="210" t="s">
        <v>263</v>
      </c>
      <c r="AH179" s="210"/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outlineLevel="1" x14ac:dyDescent="0.2">
      <c r="A180" s="250">
        <v>91</v>
      </c>
      <c r="B180" s="251" t="s">
        <v>1483</v>
      </c>
      <c r="C180" s="259" t="s">
        <v>1484</v>
      </c>
      <c r="D180" s="252" t="s">
        <v>345</v>
      </c>
      <c r="E180" s="253">
        <v>17</v>
      </c>
      <c r="F180" s="254"/>
      <c r="G180" s="255">
        <f>ROUND(E180*F180,2)</f>
        <v>0</v>
      </c>
      <c r="H180" s="232"/>
      <c r="I180" s="231">
        <f>ROUND(E180*H180,2)</f>
        <v>0</v>
      </c>
      <c r="J180" s="232"/>
      <c r="K180" s="231">
        <f>ROUND(E180*J180,2)</f>
        <v>0</v>
      </c>
      <c r="L180" s="231">
        <v>21</v>
      </c>
      <c r="M180" s="231">
        <f>G180*(1+L180/100)</f>
        <v>0</v>
      </c>
      <c r="N180" s="230">
        <v>6.0000000000000002E-5</v>
      </c>
      <c r="O180" s="230">
        <f>ROUND(E180*N180,2)</f>
        <v>0</v>
      </c>
      <c r="P180" s="230">
        <v>0</v>
      </c>
      <c r="Q180" s="230">
        <f>ROUND(E180*P180,2)</f>
        <v>0</v>
      </c>
      <c r="R180" s="231" t="s">
        <v>546</v>
      </c>
      <c r="S180" s="231" t="s">
        <v>259</v>
      </c>
      <c r="T180" s="231" t="s">
        <v>260</v>
      </c>
      <c r="U180" s="231">
        <v>0</v>
      </c>
      <c r="V180" s="231">
        <f>ROUND(E180*U180,2)</f>
        <v>0</v>
      </c>
      <c r="W180" s="231"/>
      <c r="X180" s="231" t="s">
        <v>547</v>
      </c>
      <c r="Y180" s="231" t="s">
        <v>262</v>
      </c>
      <c r="Z180" s="210"/>
      <c r="AA180" s="210"/>
      <c r="AB180" s="210"/>
      <c r="AC180" s="210"/>
      <c r="AD180" s="210"/>
      <c r="AE180" s="210"/>
      <c r="AF180" s="210"/>
      <c r="AG180" s="210" t="s">
        <v>548</v>
      </c>
      <c r="AH180" s="210"/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outlineLevel="1" x14ac:dyDescent="0.2">
      <c r="A181" s="250">
        <v>92</v>
      </c>
      <c r="B181" s="251" t="s">
        <v>1485</v>
      </c>
      <c r="C181" s="259" t="s">
        <v>1486</v>
      </c>
      <c r="D181" s="252" t="s">
        <v>345</v>
      </c>
      <c r="E181" s="253">
        <v>10</v>
      </c>
      <c r="F181" s="254"/>
      <c r="G181" s="255">
        <f>ROUND(E181*F181,2)</f>
        <v>0</v>
      </c>
      <c r="H181" s="232"/>
      <c r="I181" s="231">
        <f>ROUND(E181*H181,2)</f>
        <v>0</v>
      </c>
      <c r="J181" s="232"/>
      <c r="K181" s="231">
        <f>ROUND(E181*J181,2)</f>
        <v>0</v>
      </c>
      <c r="L181" s="231">
        <v>21</v>
      </c>
      <c r="M181" s="231">
        <f>G181*(1+L181/100)</f>
        <v>0</v>
      </c>
      <c r="N181" s="230">
        <v>2.0000000000000001E-4</v>
      </c>
      <c r="O181" s="230">
        <f>ROUND(E181*N181,2)</f>
        <v>0</v>
      </c>
      <c r="P181" s="230">
        <v>0</v>
      </c>
      <c r="Q181" s="230">
        <f>ROUND(E181*P181,2)</f>
        <v>0</v>
      </c>
      <c r="R181" s="231" t="s">
        <v>546</v>
      </c>
      <c r="S181" s="231" t="s">
        <v>259</v>
      </c>
      <c r="T181" s="231" t="s">
        <v>260</v>
      </c>
      <c r="U181" s="231">
        <v>0</v>
      </c>
      <c r="V181" s="231">
        <f>ROUND(E181*U181,2)</f>
        <v>0</v>
      </c>
      <c r="W181" s="231"/>
      <c r="X181" s="231" t="s">
        <v>547</v>
      </c>
      <c r="Y181" s="231" t="s">
        <v>262</v>
      </c>
      <c r="Z181" s="210"/>
      <c r="AA181" s="210"/>
      <c r="AB181" s="210"/>
      <c r="AC181" s="210"/>
      <c r="AD181" s="210"/>
      <c r="AE181" s="210"/>
      <c r="AF181" s="210"/>
      <c r="AG181" s="210" t="s">
        <v>548</v>
      </c>
      <c r="AH181" s="210"/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outlineLevel="1" x14ac:dyDescent="0.2">
      <c r="A182" s="250">
        <v>93</v>
      </c>
      <c r="B182" s="251" t="s">
        <v>1487</v>
      </c>
      <c r="C182" s="259" t="s">
        <v>1488</v>
      </c>
      <c r="D182" s="252" t="s">
        <v>345</v>
      </c>
      <c r="E182" s="253">
        <v>11</v>
      </c>
      <c r="F182" s="254"/>
      <c r="G182" s="255">
        <f>ROUND(E182*F182,2)</f>
        <v>0</v>
      </c>
      <c r="H182" s="232"/>
      <c r="I182" s="231">
        <f>ROUND(E182*H182,2)</f>
        <v>0</v>
      </c>
      <c r="J182" s="232"/>
      <c r="K182" s="231">
        <f>ROUND(E182*J182,2)</f>
        <v>0</v>
      </c>
      <c r="L182" s="231">
        <v>21</v>
      </c>
      <c r="M182" s="231">
        <f>G182*(1+L182/100)</f>
        <v>0</v>
      </c>
      <c r="N182" s="230">
        <v>3.4000000000000002E-4</v>
      </c>
      <c r="O182" s="230">
        <f>ROUND(E182*N182,2)</f>
        <v>0</v>
      </c>
      <c r="P182" s="230">
        <v>0</v>
      </c>
      <c r="Q182" s="230">
        <f>ROUND(E182*P182,2)</f>
        <v>0</v>
      </c>
      <c r="R182" s="231" t="s">
        <v>546</v>
      </c>
      <c r="S182" s="231" t="s">
        <v>259</v>
      </c>
      <c r="T182" s="231" t="s">
        <v>260</v>
      </c>
      <c r="U182" s="231">
        <v>0</v>
      </c>
      <c r="V182" s="231">
        <f>ROUND(E182*U182,2)</f>
        <v>0</v>
      </c>
      <c r="W182" s="231"/>
      <c r="X182" s="231" t="s">
        <v>547</v>
      </c>
      <c r="Y182" s="231" t="s">
        <v>262</v>
      </c>
      <c r="Z182" s="210"/>
      <c r="AA182" s="210"/>
      <c r="AB182" s="210"/>
      <c r="AC182" s="210"/>
      <c r="AD182" s="210"/>
      <c r="AE182" s="210"/>
      <c r="AF182" s="210"/>
      <c r="AG182" s="210" t="s">
        <v>548</v>
      </c>
      <c r="AH182" s="210"/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1" x14ac:dyDescent="0.2">
      <c r="A183" s="250">
        <v>94</v>
      </c>
      <c r="B183" s="251" t="s">
        <v>1489</v>
      </c>
      <c r="C183" s="259" t="s">
        <v>1490</v>
      </c>
      <c r="D183" s="252" t="s">
        <v>345</v>
      </c>
      <c r="E183" s="253">
        <v>1</v>
      </c>
      <c r="F183" s="254"/>
      <c r="G183" s="255">
        <f>ROUND(E183*F183,2)</f>
        <v>0</v>
      </c>
      <c r="H183" s="232"/>
      <c r="I183" s="231">
        <f>ROUND(E183*H183,2)</f>
        <v>0</v>
      </c>
      <c r="J183" s="232"/>
      <c r="K183" s="231">
        <f>ROUND(E183*J183,2)</f>
        <v>0</v>
      </c>
      <c r="L183" s="231">
        <v>21</v>
      </c>
      <c r="M183" s="231">
        <f>G183*(1+L183/100)</f>
        <v>0</v>
      </c>
      <c r="N183" s="230">
        <v>0</v>
      </c>
      <c r="O183" s="230">
        <f>ROUND(E183*N183,2)</f>
        <v>0</v>
      </c>
      <c r="P183" s="230">
        <v>0</v>
      </c>
      <c r="Q183" s="230">
        <f>ROUND(E183*P183,2)</f>
        <v>0</v>
      </c>
      <c r="R183" s="231" t="s">
        <v>546</v>
      </c>
      <c r="S183" s="231" t="s">
        <v>259</v>
      </c>
      <c r="T183" s="231" t="s">
        <v>260</v>
      </c>
      <c r="U183" s="231">
        <v>0</v>
      </c>
      <c r="V183" s="231">
        <f>ROUND(E183*U183,2)</f>
        <v>0</v>
      </c>
      <c r="W183" s="231"/>
      <c r="X183" s="231" t="s">
        <v>547</v>
      </c>
      <c r="Y183" s="231" t="s">
        <v>262</v>
      </c>
      <c r="Z183" s="210"/>
      <c r="AA183" s="210"/>
      <c r="AB183" s="210"/>
      <c r="AC183" s="210"/>
      <c r="AD183" s="210"/>
      <c r="AE183" s="210"/>
      <c r="AF183" s="210"/>
      <c r="AG183" s="210" t="s">
        <v>548</v>
      </c>
      <c r="AH183" s="210"/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outlineLevel="1" x14ac:dyDescent="0.2">
      <c r="A184" s="250">
        <v>95</v>
      </c>
      <c r="B184" s="251" t="s">
        <v>1491</v>
      </c>
      <c r="C184" s="259" t="s">
        <v>1492</v>
      </c>
      <c r="D184" s="252" t="s">
        <v>345</v>
      </c>
      <c r="E184" s="253">
        <v>10</v>
      </c>
      <c r="F184" s="254"/>
      <c r="G184" s="255">
        <f>ROUND(E184*F184,2)</f>
        <v>0</v>
      </c>
      <c r="H184" s="232"/>
      <c r="I184" s="231">
        <f>ROUND(E184*H184,2)</f>
        <v>0</v>
      </c>
      <c r="J184" s="232"/>
      <c r="K184" s="231">
        <f>ROUND(E184*J184,2)</f>
        <v>0</v>
      </c>
      <c r="L184" s="231">
        <v>21</v>
      </c>
      <c r="M184" s="231">
        <f>G184*(1+L184/100)</f>
        <v>0</v>
      </c>
      <c r="N184" s="230">
        <v>2.0000000000000002E-5</v>
      </c>
      <c r="O184" s="230">
        <f>ROUND(E184*N184,2)</f>
        <v>0</v>
      </c>
      <c r="P184" s="230">
        <v>0</v>
      </c>
      <c r="Q184" s="230">
        <f>ROUND(E184*P184,2)</f>
        <v>0</v>
      </c>
      <c r="R184" s="231" t="s">
        <v>546</v>
      </c>
      <c r="S184" s="231" t="s">
        <v>259</v>
      </c>
      <c r="T184" s="231" t="s">
        <v>260</v>
      </c>
      <c r="U184" s="231">
        <v>0</v>
      </c>
      <c r="V184" s="231">
        <f>ROUND(E184*U184,2)</f>
        <v>0</v>
      </c>
      <c r="W184" s="231"/>
      <c r="X184" s="231" t="s">
        <v>547</v>
      </c>
      <c r="Y184" s="231" t="s">
        <v>262</v>
      </c>
      <c r="Z184" s="210"/>
      <c r="AA184" s="210"/>
      <c r="AB184" s="210"/>
      <c r="AC184" s="210"/>
      <c r="AD184" s="210"/>
      <c r="AE184" s="210"/>
      <c r="AF184" s="210"/>
      <c r="AG184" s="210" t="s">
        <v>548</v>
      </c>
      <c r="AH184" s="210"/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1" x14ac:dyDescent="0.2">
      <c r="A185" s="250">
        <v>96</v>
      </c>
      <c r="B185" s="251" t="s">
        <v>1493</v>
      </c>
      <c r="C185" s="259" t="s">
        <v>1494</v>
      </c>
      <c r="D185" s="252" t="s">
        <v>345</v>
      </c>
      <c r="E185" s="253">
        <v>5</v>
      </c>
      <c r="F185" s="254"/>
      <c r="G185" s="255">
        <f>ROUND(E185*F185,2)</f>
        <v>0</v>
      </c>
      <c r="H185" s="232"/>
      <c r="I185" s="231">
        <f>ROUND(E185*H185,2)</f>
        <v>0</v>
      </c>
      <c r="J185" s="232"/>
      <c r="K185" s="231">
        <f>ROUND(E185*J185,2)</f>
        <v>0</v>
      </c>
      <c r="L185" s="231">
        <v>21</v>
      </c>
      <c r="M185" s="231">
        <f>G185*(1+L185/100)</f>
        <v>0</v>
      </c>
      <c r="N185" s="230">
        <v>4.0000000000000003E-5</v>
      </c>
      <c r="O185" s="230">
        <f>ROUND(E185*N185,2)</f>
        <v>0</v>
      </c>
      <c r="P185" s="230">
        <v>0</v>
      </c>
      <c r="Q185" s="230">
        <f>ROUND(E185*P185,2)</f>
        <v>0</v>
      </c>
      <c r="R185" s="231" t="s">
        <v>546</v>
      </c>
      <c r="S185" s="231" t="s">
        <v>259</v>
      </c>
      <c r="T185" s="231" t="s">
        <v>260</v>
      </c>
      <c r="U185" s="231">
        <v>0</v>
      </c>
      <c r="V185" s="231">
        <f>ROUND(E185*U185,2)</f>
        <v>0</v>
      </c>
      <c r="W185" s="231"/>
      <c r="X185" s="231" t="s">
        <v>547</v>
      </c>
      <c r="Y185" s="231" t="s">
        <v>262</v>
      </c>
      <c r="Z185" s="210"/>
      <c r="AA185" s="210"/>
      <c r="AB185" s="210"/>
      <c r="AC185" s="210"/>
      <c r="AD185" s="210"/>
      <c r="AE185" s="210"/>
      <c r="AF185" s="210"/>
      <c r="AG185" s="210" t="s">
        <v>548</v>
      </c>
      <c r="AH185" s="210"/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outlineLevel="1" x14ac:dyDescent="0.2">
      <c r="A186" s="250">
        <v>97</v>
      </c>
      <c r="B186" s="251" t="s">
        <v>1495</v>
      </c>
      <c r="C186" s="259" t="s">
        <v>1496</v>
      </c>
      <c r="D186" s="252" t="s">
        <v>345</v>
      </c>
      <c r="E186" s="253">
        <v>4</v>
      </c>
      <c r="F186" s="254"/>
      <c r="G186" s="255">
        <f>ROUND(E186*F186,2)</f>
        <v>0</v>
      </c>
      <c r="H186" s="232"/>
      <c r="I186" s="231">
        <f>ROUND(E186*H186,2)</f>
        <v>0</v>
      </c>
      <c r="J186" s="232"/>
      <c r="K186" s="231">
        <f>ROUND(E186*J186,2)</f>
        <v>0</v>
      </c>
      <c r="L186" s="231">
        <v>21</v>
      </c>
      <c r="M186" s="231">
        <f>G186*(1+L186/100)</f>
        <v>0</v>
      </c>
      <c r="N186" s="230">
        <v>6.0000000000000002E-5</v>
      </c>
      <c r="O186" s="230">
        <f>ROUND(E186*N186,2)</f>
        <v>0</v>
      </c>
      <c r="P186" s="230">
        <v>0</v>
      </c>
      <c r="Q186" s="230">
        <f>ROUND(E186*P186,2)</f>
        <v>0</v>
      </c>
      <c r="R186" s="231" t="s">
        <v>546</v>
      </c>
      <c r="S186" s="231" t="s">
        <v>259</v>
      </c>
      <c r="T186" s="231" t="s">
        <v>260</v>
      </c>
      <c r="U186" s="231">
        <v>0</v>
      </c>
      <c r="V186" s="231">
        <f>ROUND(E186*U186,2)</f>
        <v>0</v>
      </c>
      <c r="W186" s="231"/>
      <c r="X186" s="231" t="s">
        <v>547</v>
      </c>
      <c r="Y186" s="231" t="s">
        <v>262</v>
      </c>
      <c r="Z186" s="210"/>
      <c r="AA186" s="210"/>
      <c r="AB186" s="210"/>
      <c r="AC186" s="210"/>
      <c r="AD186" s="210"/>
      <c r="AE186" s="210"/>
      <c r="AF186" s="210"/>
      <c r="AG186" s="210" t="s">
        <v>548</v>
      </c>
      <c r="AH186" s="210"/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outlineLevel="1" x14ac:dyDescent="0.2">
      <c r="A187" s="250">
        <v>98</v>
      </c>
      <c r="B187" s="251" t="s">
        <v>1497</v>
      </c>
      <c r="C187" s="259" t="s">
        <v>1498</v>
      </c>
      <c r="D187" s="252" t="s">
        <v>345</v>
      </c>
      <c r="E187" s="253">
        <v>2</v>
      </c>
      <c r="F187" s="254"/>
      <c r="G187" s="255">
        <f>ROUND(E187*F187,2)</f>
        <v>0</v>
      </c>
      <c r="H187" s="232"/>
      <c r="I187" s="231">
        <f>ROUND(E187*H187,2)</f>
        <v>0</v>
      </c>
      <c r="J187" s="232"/>
      <c r="K187" s="231">
        <f>ROUND(E187*J187,2)</f>
        <v>0</v>
      </c>
      <c r="L187" s="231">
        <v>21</v>
      </c>
      <c r="M187" s="231">
        <f>G187*(1+L187/100)</f>
        <v>0</v>
      </c>
      <c r="N187" s="230">
        <v>4.0000000000000003E-5</v>
      </c>
      <c r="O187" s="230">
        <f>ROUND(E187*N187,2)</f>
        <v>0</v>
      </c>
      <c r="P187" s="230">
        <v>0</v>
      </c>
      <c r="Q187" s="230">
        <f>ROUND(E187*P187,2)</f>
        <v>0</v>
      </c>
      <c r="R187" s="231" t="s">
        <v>546</v>
      </c>
      <c r="S187" s="231" t="s">
        <v>259</v>
      </c>
      <c r="T187" s="231" t="s">
        <v>260</v>
      </c>
      <c r="U187" s="231">
        <v>0</v>
      </c>
      <c r="V187" s="231">
        <f>ROUND(E187*U187,2)</f>
        <v>0</v>
      </c>
      <c r="W187" s="231"/>
      <c r="X187" s="231" t="s">
        <v>547</v>
      </c>
      <c r="Y187" s="231" t="s">
        <v>262</v>
      </c>
      <c r="Z187" s="210"/>
      <c r="AA187" s="210"/>
      <c r="AB187" s="210"/>
      <c r="AC187" s="210"/>
      <c r="AD187" s="210"/>
      <c r="AE187" s="210"/>
      <c r="AF187" s="210"/>
      <c r="AG187" s="210" t="s">
        <v>548</v>
      </c>
      <c r="AH187" s="210"/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outlineLevel="1" x14ac:dyDescent="0.2">
      <c r="A188" s="250">
        <v>99</v>
      </c>
      <c r="B188" s="251" t="s">
        <v>1499</v>
      </c>
      <c r="C188" s="259" t="s">
        <v>1500</v>
      </c>
      <c r="D188" s="252" t="s">
        <v>345</v>
      </c>
      <c r="E188" s="253">
        <v>5</v>
      </c>
      <c r="F188" s="254"/>
      <c r="G188" s="255">
        <f>ROUND(E188*F188,2)</f>
        <v>0</v>
      </c>
      <c r="H188" s="232"/>
      <c r="I188" s="231">
        <f>ROUND(E188*H188,2)</f>
        <v>0</v>
      </c>
      <c r="J188" s="232"/>
      <c r="K188" s="231">
        <f>ROUND(E188*J188,2)</f>
        <v>0</v>
      </c>
      <c r="L188" s="231">
        <v>21</v>
      </c>
      <c r="M188" s="231">
        <f>G188*(1+L188/100)</f>
        <v>0</v>
      </c>
      <c r="N188" s="230">
        <v>6.0000000000000002E-5</v>
      </c>
      <c r="O188" s="230">
        <f>ROUND(E188*N188,2)</f>
        <v>0</v>
      </c>
      <c r="P188" s="230">
        <v>0</v>
      </c>
      <c r="Q188" s="230">
        <f>ROUND(E188*P188,2)</f>
        <v>0</v>
      </c>
      <c r="R188" s="231" t="s">
        <v>546</v>
      </c>
      <c r="S188" s="231" t="s">
        <v>259</v>
      </c>
      <c r="T188" s="231" t="s">
        <v>260</v>
      </c>
      <c r="U188" s="231">
        <v>0</v>
      </c>
      <c r="V188" s="231">
        <f>ROUND(E188*U188,2)</f>
        <v>0</v>
      </c>
      <c r="W188" s="231"/>
      <c r="X188" s="231" t="s">
        <v>547</v>
      </c>
      <c r="Y188" s="231" t="s">
        <v>262</v>
      </c>
      <c r="Z188" s="210"/>
      <c r="AA188" s="210"/>
      <c r="AB188" s="210"/>
      <c r="AC188" s="210"/>
      <c r="AD188" s="210"/>
      <c r="AE188" s="210"/>
      <c r="AF188" s="210"/>
      <c r="AG188" s="210" t="s">
        <v>548</v>
      </c>
      <c r="AH188" s="210"/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outlineLevel="1" x14ac:dyDescent="0.2">
      <c r="A189" s="250">
        <v>100</v>
      </c>
      <c r="B189" s="251" t="s">
        <v>1501</v>
      </c>
      <c r="C189" s="259" t="s">
        <v>1502</v>
      </c>
      <c r="D189" s="252" t="s">
        <v>345</v>
      </c>
      <c r="E189" s="253">
        <v>1</v>
      </c>
      <c r="F189" s="254"/>
      <c r="G189" s="255">
        <f>ROUND(E189*F189,2)</f>
        <v>0</v>
      </c>
      <c r="H189" s="232"/>
      <c r="I189" s="231">
        <f>ROUND(E189*H189,2)</f>
        <v>0</v>
      </c>
      <c r="J189" s="232"/>
      <c r="K189" s="231">
        <f>ROUND(E189*J189,2)</f>
        <v>0</v>
      </c>
      <c r="L189" s="231">
        <v>21</v>
      </c>
      <c r="M189" s="231">
        <f>G189*(1+L189/100)</f>
        <v>0</v>
      </c>
      <c r="N189" s="230">
        <v>1.6000000000000001E-4</v>
      </c>
      <c r="O189" s="230">
        <f>ROUND(E189*N189,2)</f>
        <v>0</v>
      </c>
      <c r="P189" s="230">
        <v>0</v>
      </c>
      <c r="Q189" s="230">
        <f>ROUND(E189*P189,2)</f>
        <v>0</v>
      </c>
      <c r="R189" s="231" t="s">
        <v>546</v>
      </c>
      <c r="S189" s="231" t="s">
        <v>259</v>
      </c>
      <c r="T189" s="231" t="s">
        <v>260</v>
      </c>
      <c r="U189" s="231">
        <v>0</v>
      </c>
      <c r="V189" s="231">
        <f>ROUND(E189*U189,2)</f>
        <v>0</v>
      </c>
      <c r="W189" s="231"/>
      <c r="X189" s="231" t="s">
        <v>547</v>
      </c>
      <c r="Y189" s="231" t="s">
        <v>262</v>
      </c>
      <c r="Z189" s="210"/>
      <c r="AA189" s="210"/>
      <c r="AB189" s="210"/>
      <c r="AC189" s="210"/>
      <c r="AD189" s="210"/>
      <c r="AE189" s="210"/>
      <c r="AF189" s="210"/>
      <c r="AG189" s="210" t="s">
        <v>548</v>
      </c>
      <c r="AH189" s="210"/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outlineLevel="1" x14ac:dyDescent="0.2">
      <c r="A190" s="250">
        <v>101</v>
      </c>
      <c r="B190" s="251" t="s">
        <v>1503</v>
      </c>
      <c r="C190" s="259" t="s">
        <v>1504</v>
      </c>
      <c r="D190" s="252" t="s">
        <v>345</v>
      </c>
      <c r="E190" s="253">
        <v>1</v>
      </c>
      <c r="F190" s="254"/>
      <c r="G190" s="255">
        <f>ROUND(E190*F190,2)</f>
        <v>0</v>
      </c>
      <c r="H190" s="232"/>
      <c r="I190" s="231">
        <f>ROUND(E190*H190,2)</f>
        <v>0</v>
      </c>
      <c r="J190" s="232"/>
      <c r="K190" s="231">
        <f>ROUND(E190*J190,2)</f>
        <v>0</v>
      </c>
      <c r="L190" s="231">
        <v>21</v>
      </c>
      <c r="M190" s="231">
        <f>G190*(1+L190/100)</f>
        <v>0</v>
      </c>
      <c r="N190" s="230">
        <v>4.8000000000000001E-4</v>
      </c>
      <c r="O190" s="230">
        <f>ROUND(E190*N190,2)</f>
        <v>0</v>
      </c>
      <c r="P190" s="230">
        <v>0</v>
      </c>
      <c r="Q190" s="230">
        <f>ROUND(E190*P190,2)</f>
        <v>0</v>
      </c>
      <c r="R190" s="231"/>
      <c r="S190" s="231" t="s">
        <v>324</v>
      </c>
      <c r="T190" s="231" t="s">
        <v>325</v>
      </c>
      <c r="U190" s="231">
        <v>0</v>
      </c>
      <c r="V190" s="231">
        <f>ROUND(E190*U190,2)</f>
        <v>0</v>
      </c>
      <c r="W190" s="231"/>
      <c r="X190" s="231" t="s">
        <v>547</v>
      </c>
      <c r="Y190" s="231" t="s">
        <v>262</v>
      </c>
      <c r="Z190" s="210"/>
      <c r="AA190" s="210"/>
      <c r="AB190" s="210"/>
      <c r="AC190" s="210"/>
      <c r="AD190" s="210"/>
      <c r="AE190" s="210"/>
      <c r="AF190" s="210"/>
      <c r="AG190" s="210" t="s">
        <v>548</v>
      </c>
      <c r="AH190" s="210"/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outlineLevel="1" x14ac:dyDescent="0.2">
      <c r="A191" s="250">
        <v>102</v>
      </c>
      <c r="B191" s="251" t="s">
        <v>1505</v>
      </c>
      <c r="C191" s="259" t="s">
        <v>1506</v>
      </c>
      <c r="D191" s="252" t="s">
        <v>345</v>
      </c>
      <c r="E191" s="253">
        <v>1</v>
      </c>
      <c r="F191" s="254"/>
      <c r="G191" s="255">
        <f>ROUND(E191*F191,2)</f>
        <v>0</v>
      </c>
      <c r="H191" s="232"/>
      <c r="I191" s="231">
        <f>ROUND(E191*H191,2)</f>
        <v>0</v>
      </c>
      <c r="J191" s="232"/>
      <c r="K191" s="231">
        <f>ROUND(E191*J191,2)</f>
        <v>0</v>
      </c>
      <c r="L191" s="231">
        <v>21</v>
      </c>
      <c r="M191" s="231">
        <f>G191*(1+L191/100)</f>
        <v>0</v>
      </c>
      <c r="N191" s="230">
        <v>5.2999999999999998E-4</v>
      </c>
      <c r="O191" s="230">
        <f>ROUND(E191*N191,2)</f>
        <v>0</v>
      </c>
      <c r="P191" s="230">
        <v>0</v>
      </c>
      <c r="Q191" s="230">
        <f>ROUND(E191*P191,2)</f>
        <v>0</v>
      </c>
      <c r="R191" s="231" t="s">
        <v>546</v>
      </c>
      <c r="S191" s="231" t="s">
        <v>259</v>
      </c>
      <c r="T191" s="231" t="s">
        <v>260</v>
      </c>
      <c r="U191" s="231">
        <v>0</v>
      </c>
      <c r="V191" s="231">
        <f>ROUND(E191*U191,2)</f>
        <v>0</v>
      </c>
      <c r="W191" s="231"/>
      <c r="X191" s="231" t="s">
        <v>547</v>
      </c>
      <c r="Y191" s="231" t="s">
        <v>262</v>
      </c>
      <c r="Z191" s="210"/>
      <c r="AA191" s="210"/>
      <c r="AB191" s="210"/>
      <c r="AC191" s="210"/>
      <c r="AD191" s="210"/>
      <c r="AE191" s="210"/>
      <c r="AF191" s="210"/>
      <c r="AG191" s="210" t="s">
        <v>548</v>
      </c>
      <c r="AH191" s="210"/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outlineLevel="1" x14ac:dyDescent="0.2">
      <c r="A192" s="250">
        <v>103</v>
      </c>
      <c r="B192" s="251" t="s">
        <v>1507</v>
      </c>
      <c r="C192" s="259" t="s">
        <v>1508</v>
      </c>
      <c r="D192" s="252" t="s">
        <v>745</v>
      </c>
      <c r="E192" s="253">
        <v>4</v>
      </c>
      <c r="F192" s="254"/>
      <c r="G192" s="255">
        <f>ROUND(E192*F192,2)</f>
        <v>0</v>
      </c>
      <c r="H192" s="232"/>
      <c r="I192" s="231">
        <f>ROUND(E192*H192,2)</f>
        <v>0</v>
      </c>
      <c r="J192" s="232"/>
      <c r="K192" s="231">
        <f>ROUND(E192*J192,2)</f>
        <v>0</v>
      </c>
      <c r="L192" s="231">
        <v>21</v>
      </c>
      <c r="M192" s="231">
        <f>G192*(1+L192/100)</f>
        <v>0</v>
      </c>
      <c r="N192" s="230">
        <v>8.9999999999999998E-4</v>
      </c>
      <c r="O192" s="230">
        <f>ROUND(E192*N192,2)</f>
        <v>0</v>
      </c>
      <c r="P192" s="230">
        <v>0</v>
      </c>
      <c r="Q192" s="230">
        <f>ROUND(E192*P192,2)</f>
        <v>0</v>
      </c>
      <c r="R192" s="231"/>
      <c r="S192" s="231" t="s">
        <v>324</v>
      </c>
      <c r="T192" s="231" t="s">
        <v>325</v>
      </c>
      <c r="U192" s="231">
        <v>0</v>
      </c>
      <c r="V192" s="231">
        <f>ROUND(E192*U192,2)</f>
        <v>0</v>
      </c>
      <c r="W192" s="231"/>
      <c r="X192" s="231" t="s">
        <v>547</v>
      </c>
      <c r="Y192" s="231" t="s">
        <v>262</v>
      </c>
      <c r="Z192" s="210"/>
      <c r="AA192" s="210"/>
      <c r="AB192" s="210"/>
      <c r="AC192" s="210"/>
      <c r="AD192" s="210"/>
      <c r="AE192" s="210"/>
      <c r="AF192" s="210"/>
      <c r="AG192" s="210" t="s">
        <v>548</v>
      </c>
      <c r="AH192" s="210"/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outlineLevel="1" x14ac:dyDescent="0.2">
      <c r="A193" s="244">
        <v>104</v>
      </c>
      <c r="B193" s="245" t="s">
        <v>1509</v>
      </c>
      <c r="C193" s="257" t="s">
        <v>1510</v>
      </c>
      <c r="D193" s="246" t="s">
        <v>311</v>
      </c>
      <c r="E193" s="247">
        <v>0.29422999999999999</v>
      </c>
      <c r="F193" s="248"/>
      <c r="G193" s="249">
        <f>ROUND(E193*F193,2)</f>
        <v>0</v>
      </c>
      <c r="H193" s="232"/>
      <c r="I193" s="231">
        <f>ROUND(E193*H193,2)</f>
        <v>0</v>
      </c>
      <c r="J193" s="232"/>
      <c r="K193" s="231">
        <f>ROUND(E193*J193,2)</f>
        <v>0</v>
      </c>
      <c r="L193" s="231">
        <v>21</v>
      </c>
      <c r="M193" s="231">
        <f>G193*(1+L193/100)</f>
        <v>0</v>
      </c>
      <c r="N193" s="230">
        <v>0</v>
      </c>
      <c r="O193" s="230">
        <f>ROUND(E193*N193,2)</f>
        <v>0</v>
      </c>
      <c r="P193" s="230">
        <v>0</v>
      </c>
      <c r="Q193" s="230">
        <f>ROUND(E193*P193,2)</f>
        <v>0</v>
      </c>
      <c r="R193" s="231"/>
      <c r="S193" s="231" t="s">
        <v>259</v>
      </c>
      <c r="T193" s="231" t="s">
        <v>260</v>
      </c>
      <c r="U193" s="231">
        <v>1.327</v>
      </c>
      <c r="V193" s="231">
        <f>ROUND(E193*U193,2)</f>
        <v>0.39</v>
      </c>
      <c r="W193" s="231"/>
      <c r="X193" s="231" t="s">
        <v>261</v>
      </c>
      <c r="Y193" s="231" t="s">
        <v>262</v>
      </c>
      <c r="Z193" s="210"/>
      <c r="AA193" s="210"/>
      <c r="AB193" s="210"/>
      <c r="AC193" s="210"/>
      <c r="AD193" s="210"/>
      <c r="AE193" s="210"/>
      <c r="AF193" s="210"/>
      <c r="AG193" s="210" t="s">
        <v>1333</v>
      </c>
      <c r="AH193" s="210"/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outlineLevel="2" x14ac:dyDescent="0.2">
      <c r="A194" s="227"/>
      <c r="B194" s="228"/>
      <c r="C194" s="258" t="s">
        <v>1322</v>
      </c>
      <c r="D194" s="233"/>
      <c r="E194" s="234"/>
      <c r="F194" s="231"/>
      <c r="G194" s="231"/>
      <c r="H194" s="231"/>
      <c r="I194" s="231"/>
      <c r="J194" s="231"/>
      <c r="K194" s="231"/>
      <c r="L194" s="231"/>
      <c r="M194" s="231"/>
      <c r="N194" s="230"/>
      <c r="O194" s="230"/>
      <c r="P194" s="230"/>
      <c r="Q194" s="230"/>
      <c r="R194" s="231"/>
      <c r="S194" s="231"/>
      <c r="T194" s="231"/>
      <c r="U194" s="231"/>
      <c r="V194" s="231"/>
      <c r="W194" s="231"/>
      <c r="X194" s="231"/>
      <c r="Y194" s="231"/>
      <c r="Z194" s="210"/>
      <c r="AA194" s="210"/>
      <c r="AB194" s="210"/>
      <c r="AC194" s="210"/>
      <c r="AD194" s="210"/>
      <c r="AE194" s="210"/>
      <c r="AF194" s="210"/>
      <c r="AG194" s="210" t="s">
        <v>265</v>
      </c>
      <c r="AH194" s="210">
        <v>0</v>
      </c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ht="22.5" outlineLevel="3" x14ac:dyDescent="0.2">
      <c r="A195" s="227"/>
      <c r="B195" s="228"/>
      <c r="C195" s="258" t="s">
        <v>1511</v>
      </c>
      <c r="D195" s="233"/>
      <c r="E195" s="234"/>
      <c r="F195" s="231"/>
      <c r="G195" s="231"/>
      <c r="H195" s="231"/>
      <c r="I195" s="231"/>
      <c r="J195" s="231"/>
      <c r="K195" s="231"/>
      <c r="L195" s="231"/>
      <c r="M195" s="231"/>
      <c r="N195" s="230"/>
      <c r="O195" s="230"/>
      <c r="P195" s="230"/>
      <c r="Q195" s="230"/>
      <c r="R195" s="231"/>
      <c r="S195" s="231"/>
      <c r="T195" s="231"/>
      <c r="U195" s="231"/>
      <c r="V195" s="231"/>
      <c r="W195" s="231"/>
      <c r="X195" s="231"/>
      <c r="Y195" s="231"/>
      <c r="Z195" s="210"/>
      <c r="AA195" s="210"/>
      <c r="AB195" s="210"/>
      <c r="AC195" s="210"/>
      <c r="AD195" s="210"/>
      <c r="AE195" s="210"/>
      <c r="AF195" s="210"/>
      <c r="AG195" s="210" t="s">
        <v>265</v>
      </c>
      <c r="AH195" s="210">
        <v>0</v>
      </c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outlineLevel="3" x14ac:dyDescent="0.2">
      <c r="A196" s="227"/>
      <c r="B196" s="228"/>
      <c r="C196" s="258" t="s">
        <v>1512</v>
      </c>
      <c r="D196" s="233"/>
      <c r="E196" s="234">
        <v>0.28999999999999998</v>
      </c>
      <c r="F196" s="231"/>
      <c r="G196" s="231"/>
      <c r="H196" s="231"/>
      <c r="I196" s="231"/>
      <c r="J196" s="231"/>
      <c r="K196" s="231"/>
      <c r="L196" s="231"/>
      <c r="M196" s="231"/>
      <c r="N196" s="230"/>
      <c r="O196" s="230"/>
      <c r="P196" s="230"/>
      <c r="Q196" s="230"/>
      <c r="R196" s="231"/>
      <c r="S196" s="231"/>
      <c r="T196" s="231"/>
      <c r="U196" s="231"/>
      <c r="V196" s="231"/>
      <c r="W196" s="231"/>
      <c r="X196" s="231"/>
      <c r="Y196" s="231"/>
      <c r="Z196" s="210"/>
      <c r="AA196" s="210"/>
      <c r="AB196" s="210"/>
      <c r="AC196" s="210"/>
      <c r="AD196" s="210"/>
      <c r="AE196" s="210"/>
      <c r="AF196" s="210"/>
      <c r="AG196" s="210" t="s">
        <v>265</v>
      </c>
      <c r="AH196" s="210">
        <v>0</v>
      </c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outlineLevel="1" x14ac:dyDescent="0.2">
      <c r="A197" s="244">
        <v>105</v>
      </c>
      <c r="B197" s="245" t="s">
        <v>1513</v>
      </c>
      <c r="C197" s="257" t="s">
        <v>1514</v>
      </c>
      <c r="D197" s="246" t="s">
        <v>311</v>
      </c>
      <c r="E197" s="247">
        <v>0.29422999999999999</v>
      </c>
      <c r="F197" s="248"/>
      <c r="G197" s="249">
        <f>ROUND(E197*F197,2)</f>
        <v>0</v>
      </c>
      <c r="H197" s="232"/>
      <c r="I197" s="231">
        <f>ROUND(E197*H197,2)</f>
        <v>0</v>
      </c>
      <c r="J197" s="232"/>
      <c r="K197" s="231">
        <f>ROUND(E197*J197,2)</f>
        <v>0</v>
      </c>
      <c r="L197" s="231">
        <v>21</v>
      </c>
      <c r="M197" s="231">
        <f>G197*(1+L197/100)</f>
        <v>0</v>
      </c>
      <c r="N197" s="230">
        <v>0</v>
      </c>
      <c r="O197" s="230">
        <f>ROUND(E197*N197,2)</f>
        <v>0</v>
      </c>
      <c r="P197" s="230">
        <v>0</v>
      </c>
      <c r="Q197" s="230">
        <f>ROUND(E197*P197,2)</f>
        <v>0</v>
      </c>
      <c r="R197" s="231"/>
      <c r="S197" s="231" t="s">
        <v>259</v>
      </c>
      <c r="T197" s="231" t="s">
        <v>260</v>
      </c>
      <c r="U197" s="231">
        <v>0.72499999999999998</v>
      </c>
      <c r="V197" s="231">
        <f>ROUND(E197*U197,2)</f>
        <v>0.21</v>
      </c>
      <c r="W197" s="231"/>
      <c r="X197" s="231" t="s">
        <v>261</v>
      </c>
      <c r="Y197" s="231" t="s">
        <v>262</v>
      </c>
      <c r="Z197" s="210"/>
      <c r="AA197" s="210"/>
      <c r="AB197" s="210"/>
      <c r="AC197" s="210"/>
      <c r="AD197" s="210"/>
      <c r="AE197" s="210"/>
      <c r="AF197" s="210"/>
      <c r="AG197" s="210" t="s">
        <v>1333</v>
      </c>
      <c r="AH197" s="210"/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outlineLevel="2" x14ac:dyDescent="0.2">
      <c r="A198" s="227"/>
      <c r="B198" s="228"/>
      <c r="C198" s="258" t="s">
        <v>1322</v>
      </c>
      <c r="D198" s="233"/>
      <c r="E198" s="234"/>
      <c r="F198" s="231"/>
      <c r="G198" s="231"/>
      <c r="H198" s="231"/>
      <c r="I198" s="231"/>
      <c r="J198" s="231"/>
      <c r="K198" s="231"/>
      <c r="L198" s="231"/>
      <c r="M198" s="231"/>
      <c r="N198" s="230"/>
      <c r="O198" s="230"/>
      <c r="P198" s="230"/>
      <c r="Q198" s="230"/>
      <c r="R198" s="231"/>
      <c r="S198" s="231"/>
      <c r="T198" s="231"/>
      <c r="U198" s="231"/>
      <c r="V198" s="231"/>
      <c r="W198" s="231"/>
      <c r="X198" s="231"/>
      <c r="Y198" s="231"/>
      <c r="Z198" s="210"/>
      <c r="AA198" s="210"/>
      <c r="AB198" s="210"/>
      <c r="AC198" s="210"/>
      <c r="AD198" s="210"/>
      <c r="AE198" s="210"/>
      <c r="AF198" s="210"/>
      <c r="AG198" s="210" t="s">
        <v>265</v>
      </c>
      <c r="AH198" s="210">
        <v>0</v>
      </c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ht="22.5" outlineLevel="3" x14ac:dyDescent="0.2">
      <c r="A199" s="227"/>
      <c r="B199" s="228"/>
      <c r="C199" s="258" t="s">
        <v>1511</v>
      </c>
      <c r="D199" s="233"/>
      <c r="E199" s="234"/>
      <c r="F199" s="231"/>
      <c r="G199" s="231"/>
      <c r="H199" s="231"/>
      <c r="I199" s="231"/>
      <c r="J199" s="231"/>
      <c r="K199" s="231"/>
      <c r="L199" s="231"/>
      <c r="M199" s="231"/>
      <c r="N199" s="230"/>
      <c r="O199" s="230"/>
      <c r="P199" s="230"/>
      <c r="Q199" s="230"/>
      <c r="R199" s="231"/>
      <c r="S199" s="231"/>
      <c r="T199" s="231"/>
      <c r="U199" s="231"/>
      <c r="V199" s="231"/>
      <c r="W199" s="231"/>
      <c r="X199" s="231"/>
      <c r="Y199" s="231"/>
      <c r="Z199" s="210"/>
      <c r="AA199" s="210"/>
      <c r="AB199" s="210"/>
      <c r="AC199" s="210"/>
      <c r="AD199" s="210"/>
      <c r="AE199" s="210"/>
      <c r="AF199" s="210"/>
      <c r="AG199" s="210" t="s">
        <v>265</v>
      </c>
      <c r="AH199" s="210">
        <v>0</v>
      </c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outlineLevel="3" x14ac:dyDescent="0.2">
      <c r="A200" s="227"/>
      <c r="B200" s="228"/>
      <c r="C200" s="258" t="s">
        <v>1512</v>
      </c>
      <c r="D200" s="233"/>
      <c r="E200" s="234">
        <v>0.28999999999999998</v>
      </c>
      <c r="F200" s="231"/>
      <c r="G200" s="231"/>
      <c r="H200" s="231"/>
      <c r="I200" s="231"/>
      <c r="J200" s="231"/>
      <c r="K200" s="231"/>
      <c r="L200" s="231"/>
      <c r="M200" s="231"/>
      <c r="N200" s="230"/>
      <c r="O200" s="230"/>
      <c r="P200" s="230"/>
      <c r="Q200" s="230"/>
      <c r="R200" s="231"/>
      <c r="S200" s="231"/>
      <c r="T200" s="231"/>
      <c r="U200" s="231"/>
      <c r="V200" s="231"/>
      <c r="W200" s="231"/>
      <c r="X200" s="231"/>
      <c r="Y200" s="231"/>
      <c r="Z200" s="210"/>
      <c r="AA200" s="210"/>
      <c r="AB200" s="210"/>
      <c r="AC200" s="210"/>
      <c r="AD200" s="210"/>
      <c r="AE200" s="210"/>
      <c r="AF200" s="210"/>
      <c r="AG200" s="210" t="s">
        <v>265</v>
      </c>
      <c r="AH200" s="210">
        <v>0</v>
      </c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outlineLevel="1" x14ac:dyDescent="0.2">
      <c r="A201" s="244">
        <v>106</v>
      </c>
      <c r="B201" s="245" t="s">
        <v>1515</v>
      </c>
      <c r="C201" s="257" t="s">
        <v>1516</v>
      </c>
      <c r="D201" s="246" t="s">
        <v>311</v>
      </c>
      <c r="E201" s="247">
        <v>2.9422999999999999</v>
      </c>
      <c r="F201" s="248"/>
      <c r="G201" s="249">
        <f>ROUND(E201*F201,2)</f>
        <v>0</v>
      </c>
      <c r="H201" s="232"/>
      <c r="I201" s="231">
        <f>ROUND(E201*H201,2)</f>
        <v>0</v>
      </c>
      <c r="J201" s="232"/>
      <c r="K201" s="231">
        <f>ROUND(E201*J201,2)</f>
        <v>0</v>
      </c>
      <c r="L201" s="231">
        <v>21</v>
      </c>
      <c r="M201" s="231">
        <f>G201*(1+L201/100)</f>
        <v>0</v>
      </c>
      <c r="N201" s="230">
        <v>0</v>
      </c>
      <c r="O201" s="230">
        <f>ROUND(E201*N201,2)</f>
        <v>0</v>
      </c>
      <c r="P201" s="230">
        <v>0</v>
      </c>
      <c r="Q201" s="230">
        <f>ROUND(E201*P201,2)</f>
        <v>0</v>
      </c>
      <c r="R201" s="231"/>
      <c r="S201" s="231" t="s">
        <v>259</v>
      </c>
      <c r="T201" s="231" t="s">
        <v>260</v>
      </c>
      <c r="U201" s="231">
        <v>0</v>
      </c>
      <c r="V201" s="231">
        <f>ROUND(E201*U201,2)</f>
        <v>0</v>
      </c>
      <c r="W201" s="231"/>
      <c r="X201" s="231" t="s">
        <v>261</v>
      </c>
      <c r="Y201" s="231" t="s">
        <v>262</v>
      </c>
      <c r="Z201" s="210"/>
      <c r="AA201" s="210"/>
      <c r="AB201" s="210"/>
      <c r="AC201" s="210"/>
      <c r="AD201" s="210"/>
      <c r="AE201" s="210"/>
      <c r="AF201" s="210"/>
      <c r="AG201" s="210" t="s">
        <v>1333</v>
      </c>
      <c r="AH201" s="210"/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outlineLevel="2" x14ac:dyDescent="0.2">
      <c r="A202" s="227"/>
      <c r="B202" s="228"/>
      <c r="C202" s="258" t="s">
        <v>1322</v>
      </c>
      <c r="D202" s="233"/>
      <c r="E202" s="234"/>
      <c r="F202" s="231"/>
      <c r="G202" s="231"/>
      <c r="H202" s="231"/>
      <c r="I202" s="231"/>
      <c r="J202" s="231"/>
      <c r="K202" s="231"/>
      <c r="L202" s="231"/>
      <c r="M202" s="231"/>
      <c r="N202" s="230"/>
      <c r="O202" s="230"/>
      <c r="P202" s="230"/>
      <c r="Q202" s="230"/>
      <c r="R202" s="231"/>
      <c r="S202" s="231"/>
      <c r="T202" s="231"/>
      <c r="U202" s="231"/>
      <c r="V202" s="231"/>
      <c r="W202" s="231"/>
      <c r="X202" s="231"/>
      <c r="Y202" s="231"/>
      <c r="Z202" s="210"/>
      <c r="AA202" s="210"/>
      <c r="AB202" s="210"/>
      <c r="AC202" s="210"/>
      <c r="AD202" s="210"/>
      <c r="AE202" s="210"/>
      <c r="AF202" s="210"/>
      <c r="AG202" s="210" t="s">
        <v>265</v>
      </c>
      <c r="AH202" s="210">
        <v>0</v>
      </c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ht="22.5" outlineLevel="3" x14ac:dyDescent="0.2">
      <c r="A203" s="227"/>
      <c r="B203" s="228"/>
      <c r="C203" s="258" t="s">
        <v>1511</v>
      </c>
      <c r="D203" s="233"/>
      <c r="E203" s="234"/>
      <c r="F203" s="231"/>
      <c r="G203" s="231"/>
      <c r="H203" s="231"/>
      <c r="I203" s="231"/>
      <c r="J203" s="231"/>
      <c r="K203" s="231"/>
      <c r="L203" s="231"/>
      <c r="M203" s="231"/>
      <c r="N203" s="230"/>
      <c r="O203" s="230"/>
      <c r="P203" s="230"/>
      <c r="Q203" s="230"/>
      <c r="R203" s="231"/>
      <c r="S203" s="231"/>
      <c r="T203" s="231"/>
      <c r="U203" s="231"/>
      <c r="V203" s="231"/>
      <c r="W203" s="231"/>
      <c r="X203" s="231"/>
      <c r="Y203" s="231"/>
      <c r="Z203" s="210"/>
      <c r="AA203" s="210"/>
      <c r="AB203" s="210"/>
      <c r="AC203" s="210"/>
      <c r="AD203" s="210"/>
      <c r="AE203" s="210"/>
      <c r="AF203" s="210"/>
      <c r="AG203" s="210" t="s">
        <v>265</v>
      </c>
      <c r="AH203" s="210">
        <v>0</v>
      </c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outlineLevel="3" x14ac:dyDescent="0.2">
      <c r="A204" s="227"/>
      <c r="B204" s="228"/>
      <c r="C204" s="258" t="s">
        <v>1517</v>
      </c>
      <c r="D204" s="233"/>
      <c r="E204" s="234">
        <v>2.94</v>
      </c>
      <c r="F204" s="231"/>
      <c r="G204" s="231"/>
      <c r="H204" s="231"/>
      <c r="I204" s="231"/>
      <c r="J204" s="231"/>
      <c r="K204" s="231"/>
      <c r="L204" s="231"/>
      <c r="M204" s="231"/>
      <c r="N204" s="230"/>
      <c r="O204" s="230"/>
      <c r="P204" s="230"/>
      <c r="Q204" s="230"/>
      <c r="R204" s="231"/>
      <c r="S204" s="231"/>
      <c r="T204" s="231"/>
      <c r="U204" s="231"/>
      <c r="V204" s="231"/>
      <c r="W204" s="231"/>
      <c r="X204" s="231"/>
      <c r="Y204" s="231"/>
      <c r="Z204" s="210"/>
      <c r="AA204" s="210"/>
      <c r="AB204" s="210"/>
      <c r="AC204" s="210"/>
      <c r="AD204" s="210"/>
      <c r="AE204" s="210"/>
      <c r="AF204" s="210"/>
      <c r="AG204" s="210" t="s">
        <v>265</v>
      </c>
      <c r="AH204" s="210">
        <v>0</v>
      </c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x14ac:dyDescent="0.2">
      <c r="A205" s="237" t="s">
        <v>254</v>
      </c>
      <c r="B205" s="238" t="s">
        <v>183</v>
      </c>
      <c r="C205" s="256" t="s">
        <v>184</v>
      </c>
      <c r="D205" s="239"/>
      <c r="E205" s="240"/>
      <c r="F205" s="241"/>
      <c r="G205" s="242">
        <f>SUMIF(AG206:AG238,"&lt;&gt;NOR",G206:G238)</f>
        <v>0</v>
      </c>
      <c r="H205" s="236"/>
      <c r="I205" s="236">
        <f>SUM(I206:I238)</f>
        <v>0</v>
      </c>
      <c r="J205" s="236"/>
      <c r="K205" s="236">
        <f>SUM(K206:K238)</f>
        <v>0</v>
      </c>
      <c r="L205" s="236"/>
      <c r="M205" s="236">
        <f>SUM(M206:M238)</f>
        <v>0</v>
      </c>
      <c r="N205" s="235"/>
      <c r="O205" s="235">
        <f>SUM(O206:O238)</f>
        <v>0.38000000000000006</v>
      </c>
      <c r="P205" s="235"/>
      <c r="Q205" s="235">
        <f>SUM(Q206:Q238)</f>
        <v>0</v>
      </c>
      <c r="R205" s="236"/>
      <c r="S205" s="236"/>
      <c r="T205" s="236"/>
      <c r="U205" s="236"/>
      <c r="V205" s="236">
        <f>SUM(V206:V238)</f>
        <v>39.040000000000013</v>
      </c>
      <c r="W205" s="236"/>
      <c r="X205" s="236"/>
      <c r="Y205" s="236"/>
      <c r="AG205" t="s">
        <v>255</v>
      </c>
    </row>
    <row r="206" spans="1:60" outlineLevel="1" x14ac:dyDescent="0.2">
      <c r="A206" s="250">
        <v>107</v>
      </c>
      <c r="B206" s="251" t="s">
        <v>1518</v>
      </c>
      <c r="C206" s="259" t="s">
        <v>1519</v>
      </c>
      <c r="D206" s="252" t="s">
        <v>804</v>
      </c>
      <c r="E206" s="253">
        <v>1</v>
      </c>
      <c r="F206" s="254"/>
      <c r="G206" s="255">
        <f>ROUND(E206*F206,2)</f>
        <v>0</v>
      </c>
      <c r="H206" s="232"/>
      <c r="I206" s="231">
        <f>ROUND(E206*H206,2)</f>
        <v>0</v>
      </c>
      <c r="J206" s="232"/>
      <c r="K206" s="231">
        <f>ROUND(E206*J206,2)</f>
        <v>0</v>
      </c>
      <c r="L206" s="231">
        <v>21</v>
      </c>
      <c r="M206" s="231">
        <f>G206*(1+L206/100)</f>
        <v>0</v>
      </c>
      <c r="N206" s="230">
        <v>1.8870000000000001E-2</v>
      </c>
      <c r="O206" s="230">
        <f>ROUND(E206*N206,2)</f>
        <v>0.02</v>
      </c>
      <c r="P206" s="230">
        <v>0</v>
      </c>
      <c r="Q206" s="230">
        <f>ROUND(E206*P206,2)</f>
        <v>0</v>
      </c>
      <c r="R206" s="231"/>
      <c r="S206" s="231" t="s">
        <v>259</v>
      </c>
      <c r="T206" s="231" t="s">
        <v>260</v>
      </c>
      <c r="U206" s="231">
        <v>0.97299999999999998</v>
      </c>
      <c r="V206" s="231">
        <f>ROUND(E206*U206,2)</f>
        <v>0.97</v>
      </c>
      <c r="W206" s="231"/>
      <c r="X206" s="231" t="s">
        <v>261</v>
      </c>
      <c r="Y206" s="231" t="s">
        <v>262</v>
      </c>
      <c r="Z206" s="210"/>
      <c r="AA206" s="210"/>
      <c r="AB206" s="210"/>
      <c r="AC206" s="210"/>
      <c r="AD206" s="210"/>
      <c r="AE206" s="210"/>
      <c r="AF206" s="210"/>
      <c r="AG206" s="210" t="s">
        <v>263</v>
      </c>
      <c r="AH206" s="210"/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outlineLevel="1" x14ac:dyDescent="0.2">
      <c r="A207" s="250">
        <v>108</v>
      </c>
      <c r="B207" s="251" t="s">
        <v>1520</v>
      </c>
      <c r="C207" s="259" t="s">
        <v>1521</v>
      </c>
      <c r="D207" s="252" t="s">
        <v>804</v>
      </c>
      <c r="E207" s="253">
        <v>3</v>
      </c>
      <c r="F207" s="254"/>
      <c r="G207" s="255">
        <f>ROUND(E207*F207,2)</f>
        <v>0</v>
      </c>
      <c r="H207" s="232"/>
      <c r="I207" s="231">
        <f>ROUND(E207*H207,2)</f>
        <v>0</v>
      </c>
      <c r="J207" s="232"/>
      <c r="K207" s="231">
        <f>ROUND(E207*J207,2)</f>
        <v>0</v>
      </c>
      <c r="L207" s="231">
        <v>21</v>
      </c>
      <c r="M207" s="231">
        <f>G207*(1+L207/100)</f>
        <v>0</v>
      </c>
      <c r="N207" s="230">
        <v>2.1340000000000001E-2</v>
      </c>
      <c r="O207" s="230">
        <f>ROUND(E207*N207,2)</f>
        <v>0.06</v>
      </c>
      <c r="P207" s="230">
        <v>0</v>
      </c>
      <c r="Q207" s="230">
        <f>ROUND(E207*P207,2)</f>
        <v>0</v>
      </c>
      <c r="R207" s="231"/>
      <c r="S207" s="231" t="s">
        <v>324</v>
      </c>
      <c r="T207" s="231" t="s">
        <v>325</v>
      </c>
      <c r="U207" s="231">
        <v>0.97299999999999998</v>
      </c>
      <c r="V207" s="231">
        <f>ROUND(E207*U207,2)</f>
        <v>2.92</v>
      </c>
      <c r="W207" s="231"/>
      <c r="X207" s="231" t="s">
        <v>261</v>
      </c>
      <c r="Y207" s="231" t="s">
        <v>262</v>
      </c>
      <c r="Z207" s="210"/>
      <c r="AA207" s="210"/>
      <c r="AB207" s="210"/>
      <c r="AC207" s="210"/>
      <c r="AD207" s="210"/>
      <c r="AE207" s="210"/>
      <c r="AF207" s="210"/>
      <c r="AG207" s="210" t="s">
        <v>1333</v>
      </c>
      <c r="AH207" s="210"/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outlineLevel="1" x14ac:dyDescent="0.2">
      <c r="A208" s="250">
        <v>109</v>
      </c>
      <c r="B208" s="251" t="s">
        <v>1522</v>
      </c>
      <c r="C208" s="259" t="s">
        <v>1523</v>
      </c>
      <c r="D208" s="252" t="s">
        <v>804</v>
      </c>
      <c r="E208" s="253">
        <v>5</v>
      </c>
      <c r="F208" s="254"/>
      <c r="G208" s="255">
        <f>ROUND(E208*F208,2)</f>
        <v>0</v>
      </c>
      <c r="H208" s="232"/>
      <c r="I208" s="231">
        <f>ROUND(E208*H208,2)</f>
        <v>0</v>
      </c>
      <c r="J208" s="232"/>
      <c r="K208" s="231">
        <f>ROUND(E208*J208,2)</f>
        <v>0</v>
      </c>
      <c r="L208" s="231">
        <v>21</v>
      </c>
      <c r="M208" s="231">
        <f>G208*(1+L208/100)</f>
        <v>0</v>
      </c>
      <c r="N208" s="230">
        <v>0</v>
      </c>
      <c r="O208" s="230">
        <f>ROUND(E208*N208,2)</f>
        <v>0</v>
      </c>
      <c r="P208" s="230">
        <v>0</v>
      </c>
      <c r="Q208" s="230">
        <f>ROUND(E208*P208,2)</f>
        <v>0</v>
      </c>
      <c r="R208" s="231"/>
      <c r="S208" s="231" t="s">
        <v>259</v>
      </c>
      <c r="T208" s="231" t="s">
        <v>260</v>
      </c>
      <c r="U208" s="231">
        <v>1.9</v>
      </c>
      <c r="V208" s="231">
        <f>ROUND(E208*U208,2)</f>
        <v>9.5</v>
      </c>
      <c r="W208" s="231"/>
      <c r="X208" s="231" t="s">
        <v>261</v>
      </c>
      <c r="Y208" s="231" t="s">
        <v>262</v>
      </c>
      <c r="Z208" s="210"/>
      <c r="AA208" s="210"/>
      <c r="AB208" s="210"/>
      <c r="AC208" s="210"/>
      <c r="AD208" s="210"/>
      <c r="AE208" s="210"/>
      <c r="AF208" s="210"/>
      <c r="AG208" s="210" t="s">
        <v>263</v>
      </c>
      <c r="AH208" s="210"/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</row>
    <row r="209" spans="1:60" outlineLevel="1" x14ac:dyDescent="0.2">
      <c r="A209" s="250">
        <v>110</v>
      </c>
      <c r="B209" s="251" t="s">
        <v>1524</v>
      </c>
      <c r="C209" s="259" t="s">
        <v>1525</v>
      </c>
      <c r="D209" s="252" t="s">
        <v>804</v>
      </c>
      <c r="E209" s="253">
        <v>1</v>
      </c>
      <c r="F209" s="254"/>
      <c r="G209" s="255">
        <f>ROUND(E209*F209,2)</f>
        <v>0</v>
      </c>
      <c r="H209" s="232"/>
      <c r="I209" s="231">
        <f>ROUND(E209*H209,2)</f>
        <v>0</v>
      </c>
      <c r="J209" s="232"/>
      <c r="K209" s="231">
        <f>ROUND(E209*J209,2)</f>
        <v>0</v>
      </c>
      <c r="L209" s="231">
        <v>21</v>
      </c>
      <c r="M209" s="231">
        <f>G209*(1+L209/100)</f>
        <v>0</v>
      </c>
      <c r="N209" s="230">
        <v>1.6E-2</v>
      </c>
      <c r="O209" s="230">
        <f>ROUND(E209*N209,2)</f>
        <v>0.02</v>
      </c>
      <c r="P209" s="230">
        <v>0</v>
      </c>
      <c r="Q209" s="230">
        <f>ROUND(E209*P209,2)</f>
        <v>0</v>
      </c>
      <c r="R209" s="231"/>
      <c r="S209" s="231" t="s">
        <v>259</v>
      </c>
      <c r="T209" s="231" t="s">
        <v>260</v>
      </c>
      <c r="U209" s="231">
        <v>1.1000000000000001</v>
      </c>
      <c r="V209" s="231">
        <f>ROUND(E209*U209,2)</f>
        <v>1.1000000000000001</v>
      </c>
      <c r="W209" s="231"/>
      <c r="X209" s="231" t="s">
        <v>261</v>
      </c>
      <c r="Y209" s="231" t="s">
        <v>262</v>
      </c>
      <c r="Z209" s="210"/>
      <c r="AA209" s="210"/>
      <c r="AB209" s="210"/>
      <c r="AC209" s="210"/>
      <c r="AD209" s="210"/>
      <c r="AE209" s="210"/>
      <c r="AF209" s="210"/>
      <c r="AG209" s="210" t="s">
        <v>263</v>
      </c>
      <c r="AH209" s="210"/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outlineLevel="1" x14ac:dyDescent="0.2">
      <c r="A210" s="250">
        <v>111</v>
      </c>
      <c r="B210" s="251" t="s">
        <v>1526</v>
      </c>
      <c r="C210" s="259" t="s">
        <v>1527</v>
      </c>
      <c r="D210" s="252" t="s">
        <v>804</v>
      </c>
      <c r="E210" s="253">
        <v>1</v>
      </c>
      <c r="F210" s="254"/>
      <c r="G210" s="255">
        <f>ROUND(E210*F210,2)</f>
        <v>0</v>
      </c>
      <c r="H210" s="232"/>
      <c r="I210" s="231">
        <f>ROUND(E210*H210,2)</f>
        <v>0</v>
      </c>
      <c r="J210" s="232"/>
      <c r="K210" s="231">
        <f>ROUND(E210*J210,2)</f>
        <v>0</v>
      </c>
      <c r="L210" s="231">
        <v>21</v>
      </c>
      <c r="M210" s="231">
        <f>G210*(1+L210/100)</f>
        <v>0</v>
      </c>
      <c r="N210" s="230">
        <v>1.7010000000000001E-2</v>
      </c>
      <c r="O210" s="230">
        <f>ROUND(E210*N210,2)</f>
        <v>0.02</v>
      </c>
      <c r="P210" s="230">
        <v>0</v>
      </c>
      <c r="Q210" s="230">
        <f>ROUND(E210*P210,2)</f>
        <v>0</v>
      </c>
      <c r="R210" s="231"/>
      <c r="S210" s="231" t="s">
        <v>259</v>
      </c>
      <c r="T210" s="231" t="s">
        <v>260</v>
      </c>
      <c r="U210" s="231">
        <v>1.2529999999999999</v>
      </c>
      <c r="V210" s="231">
        <f>ROUND(E210*U210,2)</f>
        <v>1.25</v>
      </c>
      <c r="W210" s="231"/>
      <c r="X210" s="231" t="s">
        <v>261</v>
      </c>
      <c r="Y210" s="231" t="s">
        <v>262</v>
      </c>
      <c r="Z210" s="210"/>
      <c r="AA210" s="210"/>
      <c r="AB210" s="210"/>
      <c r="AC210" s="210"/>
      <c r="AD210" s="210"/>
      <c r="AE210" s="210"/>
      <c r="AF210" s="210"/>
      <c r="AG210" s="210" t="s">
        <v>263</v>
      </c>
      <c r="AH210" s="210"/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</row>
    <row r="211" spans="1:60" outlineLevel="1" x14ac:dyDescent="0.2">
      <c r="A211" s="250">
        <v>112</v>
      </c>
      <c r="B211" s="251" t="s">
        <v>1528</v>
      </c>
      <c r="C211" s="259" t="s">
        <v>1529</v>
      </c>
      <c r="D211" s="252" t="s">
        <v>804</v>
      </c>
      <c r="E211" s="253">
        <v>6</v>
      </c>
      <c r="F211" s="254"/>
      <c r="G211" s="255">
        <f>ROUND(E211*F211,2)</f>
        <v>0</v>
      </c>
      <c r="H211" s="232"/>
      <c r="I211" s="231">
        <f>ROUND(E211*H211,2)</f>
        <v>0</v>
      </c>
      <c r="J211" s="232"/>
      <c r="K211" s="231">
        <f>ROUND(E211*J211,2)</f>
        <v>0</v>
      </c>
      <c r="L211" s="231">
        <v>21</v>
      </c>
      <c r="M211" s="231">
        <f>G211*(1+L211/100)</f>
        <v>0</v>
      </c>
      <c r="N211" s="230">
        <v>1.3010000000000001E-2</v>
      </c>
      <c r="O211" s="230">
        <f>ROUND(E211*N211,2)</f>
        <v>0.08</v>
      </c>
      <c r="P211" s="230">
        <v>0</v>
      </c>
      <c r="Q211" s="230">
        <f>ROUND(E211*P211,2)</f>
        <v>0</v>
      </c>
      <c r="R211" s="231"/>
      <c r="S211" s="231" t="s">
        <v>324</v>
      </c>
      <c r="T211" s="231" t="s">
        <v>325</v>
      </c>
      <c r="U211" s="231">
        <v>1.1890000000000001</v>
      </c>
      <c r="V211" s="231">
        <f>ROUND(E211*U211,2)</f>
        <v>7.13</v>
      </c>
      <c r="W211" s="231"/>
      <c r="X211" s="231" t="s">
        <v>261</v>
      </c>
      <c r="Y211" s="231" t="s">
        <v>262</v>
      </c>
      <c r="Z211" s="210"/>
      <c r="AA211" s="210"/>
      <c r="AB211" s="210"/>
      <c r="AC211" s="210"/>
      <c r="AD211" s="210"/>
      <c r="AE211" s="210"/>
      <c r="AF211" s="210"/>
      <c r="AG211" s="210" t="s">
        <v>263</v>
      </c>
      <c r="AH211" s="210"/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outlineLevel="1" x14ac:dyDescent="0.2">
      <c r="A212" s="250">
        <v>113</v>
      </c>
      <c r="B212" s="251" t="s">
        <v>1530</v>
      </c>
      <c r="C212" s="259" t="s">
        <v>1531</v>
      </c>
      <c r="D212" s="252" t="s">
        <v>804</v>
      </c>
      <c r="E212" s="253">
        <v>1</v>
      </c>
      <c r="F212" s="254"/>
      <c r="G212" s="255">
        <f>ROUND(E212*F212,2)</f>
        <v>0</v>
      </c>
      <c r="H212" s="232"/>
      <c r="I212" s="231">
        <f>ROUND(E212*H212,2)</f>
        <v>0</v>
      </c>
      <c r="J212" s="232"/>
      <c r="K212" s="231">
        <f>ROUND(E212*J212,2)</f>
        <v>0</v>
      </c>
      <c r="L212" s="231">
        <v>21</v>
      </c>
      <c r="M212" s="231">
        <f>G212*(1+L212/100)</f>
        <v>0</v>
      </c>
      <c r="N212" s="230">
        <v>1.41E-3</v>
      </c>
      <c r="O212" s="230">
        <f>ROUND(E212*N212,2)</f>
        <v>0</v>
      </c>
      <c r="P212" s="230">
        <v>0</v>
      </c>
      <c r="Q212" s="230">
        <f>ROUND(E212*P212,2)</f>
        <v>0</v>
      </c>
      <c r="R212" s="231"/>
      <c r="S212" s="231" t="s">
        <v>259</v>
      </c>
      <c r="T212" s="231" t="s">
        <v>260</v>
      </c>
      <c r="U212" s="231">
        <v>1.575</v>
      </c>
      <c r="V212" s="231">
        <f>ROUND(E212*U212,2)</f>
        <v>1.58</v>
      </c>
      <c r="W212" s="231"/>
      <c r="X212" s="231" t="s">
        <v>261</v>
      </c>
      <c r="Y212" s="231" t="s">
        <v>262</v>
      </c>
      <c r="Z212" s="210"/>
      <c r="AA212" s="210"/>
      <c r="AB212" s="210"/>
      <c r="AC212" s="210"/>
      <c r="AD212" s="210"/>
      <c r="AE212" s="210"/>
      <c r="AF212" s="210"/>
      <c r="AG212" s="210" t="s">
        <v>1333</v>
      </c>
      <c r="AH212" s="210"/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</row>
    <row r="213" spans="1:60" outlineLevel="1" x14ac:dyDescent="0.2">
      <c r="A213" s="250">
        <v>114</v>
      </c>
      <c r="B213" s="251" t="s">
        <v>1532</v>
      </c>
      <c r="C213" s="259" t="s">
        <v>1533</v>
      </c>
      <c r="D213" s="252" t="s">
        <v>804</v>
      </c>
      <c r="E213" s="253">
        <v>7</v>
      </c>
      <c r="F213" s="254"/>
      <c r="G213" s="255">
        <f>ROUND(E213*F213,2)</f>
        <v>0</v>
      </c>
      <c r="H213" s="232"/>
      <c r="I213" s="231">
        <f>ROUND(E213*H213,2)</f>
        <v>0</v>
      </c>
      <c r="J213" s="232"/>
      <c r="K213" s="231">
        <f>ROUND(E213*J213,2)</f>
        <v>0</v>
      </c>
      <c r="L213" s="231">
        <v>21</v>
      </c>
      <c r="M213" s="231">
        <f>G213*(1+L213/100)</f>
        <v>0</v>
      </c>
      <c r="N213" s="230">
        <v>6.77E-3</v>
      </c>
      <c r="O213" s="230">
        <f>ROUND(E213*N213,2)</f>
        <v>0.05</v>
      </c>
      <c r="P213" s="230">
        <v>0</v>
      </c>
      <c r="Q213" s="230">
        <f>ROUND(E213*P213,2)</f>
        <v>0</v>
      </c>
      <c r="R213" s="231"/>
      <c r="S213" s="231" t="s">
        <v>324</v>
      </c>
      <c r="T213" s="231" t="s">
        <v>325</v>
      </c>
      <c r="U213" s="231">
        <v>0.32500000000000001</v>
      </c>
      <c r="V213" s="231">
        <f>ROUND(E213*U213,2)</f>
        <v>2.2799999999999998</v>
      </c>
      <c r="W213" s="231"/>
      <c r="X213" s="231" t="s">
        <v>261</v>
      </c>
      <c r="Y213" s="231" t="s">
        <v>262</v>
      </c>
      <c r="Z213" s="210"/>
      <c r="AA213" s="210"/>
      <c r="AB213" s="210"/>
      <c r="AC213" s="210"/>
      <c r="AD213" s="210"/>
      <c r="AE213" s="210"/>
      <c r="AF213" s="210"/>
      <c r="AG213" s="210" t="s">
        <v>263</v>
      </c>
      <c r="AH213" s="210"/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outlineLevel="1" x14ac:dyDescent="0.2">
      <c r="A214" s="250">
        <v>115</v>
      </c>
      <c r="B214" s="251" t="s">
        <v>1534</v>
      </c>
      <c r="C214" s="259" t="s">
        <v>1535</v>
      </c>
      <c r="D214" s="252" t="s">
        <v>804</v>
      </c>
      <c r="E214" s="253">
        <v>1</v>
      </c>
      <c r="F214" s="254"/>
      <c r="G214" s="255">
        <f>ROUND(E214*F214,2)</f>
        <v>0</v>
      </c>
      <c r="H214" s="232"/>
      <c r="I214" s="231">
        <f>ROUND(E214*H214,2)</f>
        <v>0</v>
      </c>
      <c r="J214" s="232"/>
      <c r="K214" s="231">
        <f>ROUND(E214*J214,2)</f>
        <v>0</v>
      </c>
      <c r="L214" s="231">
        <v>21</v>
      </c>
      <c r="M214" s="231">
        <f>G214*(1+L214/100)</f>
        <v>0</v>
      </c>
      <c r="N214" s="230">
        <v>4.0000000000000002E-4</v>
      </c>
      <c r="O214" s="230">
        <f>ROUND(E214*N214,2)</f>
        <v>0</v>
      </c>
      <c r="P214" s="230">
        <v>0</v>
      </c>
      <c r="Q214" s="230">
        <f>ROUND(E214*P214,2)</f>
        <v>0</v>
      </c>
      <c r="R214" s="231"/>
      <c r="S214" s="231" t="s">
        <v>259</v>
      </c>
      <c r="T214" s="231" t="s">
        <v>260</v>
      </c>
      <c r="U214" s="231">
        <v>0.99199999999999999</v>
      </c>
      <c r="V214" s="231">
        <f>ROUND(E214*U214,2)</f>
        <v>0.99</v>
      </c>
      <c r="W214" s="231"/>
      <c r="X214" s="231" t="s">
        <v>261</v>
      </c>
      <c r="Y214" s="231" t="s">
        <v>262</v>
      </c>
      <c r="Z214" s="210"/>
      <c r="AA214" s="210"/>
      <c r="AB214" s="210"/>
      <c r="AC214" s="210"/>
      <c r="AD214" s="210"/>
      <c r="AE214" s="210"/>
      <c r="AF214" s="210"/>
      <c r="AG214" s="210" t="s">
        <v>263</v>
      </c>
      <c r="AH214" s="210"/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outlineLevel="1" x14ac:dyDescent="0.2">
      <c r="A215" s="250">
        <v>116</v>
      </c>
      <c r="B215" s="251" t="s">
        <v>1536</v>
      </c>
      <c r="C215" s="259" t="s">
        <v>1537</v>
      </c>
      <c r="D215" s="252" t="s">
        <v>804</v>
      </c>
      <c r="E215" s="253">
        <v>1</v>
      </c>
      <c r="F215" s="254"/>
      <c r="G215" s="255">
        <f>ROUND(E215*F215,2)</f>
        <v>0</v>
      </c>
      <c r="H215" s="232"/>
      <c r="I215" s="231">
        <f>ROUND(E215*H215,2)</f>
        <v>0</v>
      </c>
      <c r="J215" s="232"/>
      <c r="K215" s="231">
        <f>ROUND(E215*J215,2)</f>
        <v>0</v>
      </c>
      <c r="L215" s="231">
        <v>21</v>
      </c>
      <c r="M215" s="231">
        <f>G215*(1+L215/100)</f>
        <v>0</v>
      </c>
      <c r="N215" s="230">
        <v>1.4420000000000001E-2</v>
      </c>
      <c r="O215" s="230">
        <f>ROUND(E215*N215,2)</f>
        <v>0.01</v>
      </c>
      <c r="P215" s="230">
        <v>0</v>
      </c>
      <c r="Q215" s="230">
        <f>ROUND(E215*P215,2)</f>
        <v>0</v>
      </c>
      <c r="R215" s="231"/>
      <c r="S215" s="231" t="s">
        <v>259</v>
      </c>
      <c r="T215" s="231" t="s">
        <v>260</v>
      </c>
      <c r="U215" s="231">
        <v>1.25</v>
      </c>
      <c r="V215" s="231">
        <f>ROUND(E215*U215,2)</f>
        <v>1.25</v>
      </c>
      <c r="W215" s="231"/>
      <c r="X215" s="231" t="s">
        <v>261</v>
      </c>
      <c r="Y215" s="231" t="s">
        <v>262</v>
      </c>
      <c r="Z215" s="210"/>
      <c r="AA215" s="210"/>
      <c r="AB215" s="210"/>
      <c r="AC215" s="210"/>
      <c r="AD215" s="210"/>
      <c r="AE215" s="210"/>
      <c r="AF215" s="210"/>
      <c r="AG215" s="210" t="s">
        <v>263</v>
      </c>
      <c r="AH215" s="210"/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outlineLevel="1" x14ac:dyDescent="0.2">
      <c r="A216" s="250">
        <v>117</v>
      </c>
      <c r="B216" s="251" t="s">
        <v>1538</v>
      </c>
      <c r="C216" s="259" t="s">
        <v>1539</v>
      </c>
      <c r="D216" s="252" t="s">
        <v>345</v>
      </c>
      <c r="E216" s="253">
        <v>6</v>
      </c>
      <c r="F216" s="254"/>
      <c r="G216" s="255">
        <f>ROUND(E216*F216,2)</f>
        <v>0</v>
      </c>
      <c r="H216" s="232"/>
      <c r="I216" s="231">
        <f>ROUND(E216*H216,2)</f>
        <v>0</v>
      </c>
      <c r="J216" s="232"/>
      <c r="K216" s="231">
        <f>ROUND(E216*J216,2)</f>
        <v>0</v>
      </c>
      <c r="L216" s="231">
        <v>21</v>
      </c>
      <c r="M216" s="231">
        <f>G216*(1+L216/100)</f>
        <v>0</v>
      </c>
      <c r="N216" s="230">
        <v>9.0000000000000006E-5</v>
      </c>
      <c r="O216" s="230">
        <f>ROUND(E216*N216,2)</f>
        <v>0</v>
      </c>
      <c r="P216" s="230">
        <v>0</v>
      </c>
      <c r="Q216" s="230">
        <f>ROUND(E216*P216,2)</f>
        <v>0</v>
      </c>
      <c r="R216" s="231"/>
      <c r="S216" s="231" t="s">
        <v>259</v>
      </c>
      <c r="T216" s="231" t="s">
        <v>260</v>
      </c>
      <c r="U216" s="231">
        <v>0.18</v>
      </c>
      <c r="V216" s="231">
        <f>ROUND(E216*U216,2)</f>
        <v>1.08</v>
      </c>
      <c r="W216" s="231"/>
      <c r="X216" s="231" t="s">
        <v>261</v>
      </c>
      <c r="Y216" s="231" t="s">
        <v>262</v>
      </c>
      <c r="Z216" s="210"/>
      <c r="AA216" s="210"/>
      <c r="AB216" s="210"/>
      <c r="AC216" s="210"/>
      <c r="AD216" s="210"/>
      <c r="AE216" s="210"/>
      <c r="AF216" s="210"/>
      <c r="AG216" s="210" t="s">
        <v>263</v>
      </c>
      <c r="AH216" s="210"/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ht="22.5" outlineLevel="1" x14ac:dyDescent="0.2">
      <c r="A217" s="250">
        <v>118</v>
      </c>
      <c r="B217" s="251" t="s">
        <v>1540</v>
      </c>
      <c r="C217" s="259" t="s">
        <v>1541</v>
      </c>
      <c r="D217" s="252" t="s">
        <v>345</v>
      </c>
      <c r="E217" s="253">
        <v>6</v>
      </c>
      <c r="F217" s="254"/>
      <c r="G217" s="255">
        <f>ROUND(E217*F217,2)</f>
        <v>0</v>
      </c>
      <c r="H217" s="232"/>
      <c r="I217" s="231">
        <f>ROUND(E217*H217,2)</f>
        <v>0</v>
      </c>
      <c r="J217" s="232"/>
      <c r="K217" s="231">
        <f>ROUND(E217*J217,2)</f>
        <v>0</v>
      </c>
      <c r="L217" s="231">
        <v>21</v>
      </c>
      <c r="M217" s="231">
        <f>G217*(1+L217/100)</f>
        <v>0</v>
      </c>
      <c r="N217" s="230">
        <v>8.4999999999999995E-4</v>
      </c>
      <c r="O217" s="230">
        <f>ROUND(E217*N217,2)</f>
        <v>0.01</v>
      </c>
      <c r="P217" s="230">
        <v>0</v>
      </c>
      <c r="Q217" s="230">
        <f>ROUND(E217*P217,2)</f>
        <v>0</v>
      </c>
      <c r="R217" s="231"/>
      <c r="S217" s="231" t="s">
        <v>259</v>
      </c>
      <c r="T217" s="231" t="s">
        <v>260</v>
      </c>
      <c r="U217" s="231">
        <v>0.44500000000000001</v>
      </c>
      <c r="V217" s="231">
        <f>ROUND(E217*U217,2)</f>
        <v>2.67</v>
      </c>
      <c r="W217" s="231"/>
      <c r="X217" s="231" t="s">
        <v>261</v>
      </c>
      <c r="Y217" s="231" t="s">
        <v>262</v>
      </c>
      <c r="Z217" s="210"/>
      <c r="AA217" s="210"/>
      <c r="AB217" s="210"/>
      <c r="AC217" s="210"/>
      <c r="AD217" s="210"/>
      <c r="AE217" s="210"/>
      <c r="AF217" s="210"/>
      <c r="AG217" s="210" t="s">
        <v>263</v>
      </c>
      <c r="AH217" s="210"/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10"/>
      <c r="BB217" s="210"/>
      <c r="BC217" s="210"/>
      <c r="BD217" s="210"/>
      <c r="BE217" s="210"/>
      <c r="BF217" s="210"/>
      <c r="BG217" s="210"/>
      <c r="BH217" s="210"/>
    </row>
    <row r="218" spans="1:60" ht="22.5" outlineLevel="1" x14ac:dyDescent="0.2">
      <c r="A218" s="250">
        <v>119</v>
      </c>
      <c r="B218" s="251" t="s">
        <v>1542</v>
      </c>
      <c r="C218" s="259" t="s">
        <v>1543</v>
      </c>
      <c r="D218" s="252" t="s">
        <v>345</v>
      </c>
      <c r="E218" s="253">
        <v>2</v>
      </c>
      <c r="F218" s="254"/>
      <c r="G218" s="255">
        <f>ROUND(E218*F218,2)</f>
        <v>0</v>
      </c>
      <c r="H218" s="232"/>
      <c r="I218" s="231">
        <f>ROUND(E218*H218,2)</f>
        <v>0</v>
      </c>
      <c r="J218" s="232"/>
      <c r="K218" s="231">
        <f>ROUND(E218*J218,2)</f>
        <v>0</v>
      </c>
      <c r="L218" s="231">
        <v>21</v>
      </c>
      <c r="M218" s="231">
        <f>G218*(1+L218/100)</f>
        <v>0</v>
      </c>
      <c r="N218" s="230">
        <v>1.64E-3</v>
      </c>
      <c r="O218" s="230">
        <f>ROUND(E218*N218,2)</f>
        <v>0</v>
      </c>
      <c r="P218" s="230">
        <v>0</v>
      </c>
      <c r="Q218" s="230">
        <f>ROUND(E218*P218,2)</f>
        <v>0</v>
      </c>
      <c r="R218" s="231"/>
      <c r="S218" s="231" t="s">
        <v>259</v>
      </c>
      <c r="T218" s="231" t="s">
        <v>260</v>
      </c>
      <c r="U218" s="231">
        <v>0.44500000000000001</v>
      </c>
      <c r="V218" s="231">
        <f>ROUND(E218*U218,2)</f>
        <v>0.89</v>
      </c>
      <c r="W218" s="231"/>
      <c r="X218" s="231" t="s">
        <v>261</v>
      </c>
      <c r="Y218" s="231" t="s">
        <v>262</v>
      </c>
      <c r="Z218" s="210"/>
      <c r="AA218" s="210"/>
      <c r="AB218" s="210"/>
      <c r="AC218" s="210"/>
      <c r="AD218" s="210"/>
      <c r="AE218" s="210"/>
      <c r="AF218" s="210"/>
      <c r="AG218" s="210" t="s">
        <v>263</v>
      </c>
      <c r="AH218" s="210"/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0"/>
      <c r="BF218" s="210"/>
      <c r="BG218" s="210"/>
      <c r="BH218" s="210"/>
    </row>
    <row r="219" spans="1:60" outlineLevel="1" x14ac:dyDescent="0.2">
      <c r="A219" s="250">
        <v>120</v>
      </c>
      <c r="B219" s="251" t="s">
        <v>1544</v>
      </c>
      <c r="C219" s="259" t="s">
        <v>1545</v>
      </c>
      <c r="D219" s="252" t="s">
        <v>345</v>
      </c>
      <c r="E219" s="253">
        <v>2</v>
      </c>
      <c r="F219" s="254"/>
      <c r="G219" s="255">
        <f>ROUND(E219*F219,2)</f>
        <v>0</v>
      </c>
      <c r="H219" s="232"/>
      <c r="I219" s="231">
        <f>ROUND(E219*H219,2)</f>
        <v>0</v>
      </c>
      <c r="J219" s="232"/>
      <c r="K219" s="231">
        <f>ROUND(E219*J219,2)</f>
        <v>0</v>
      </c>
      <c r="L219" s="231">
        <v>21</v>
      </c>
      <c r="M219" s="231">
        <f>G219*(1+L219/100)</f>
        <v>0</v>
      </c>
      <c r="N219" s="230">
        <v>1.32E-3</v>
      </c>
      <c r="O219" s="230">
        <f>ROUND(E219*N219,2)</f>
        <v>0</v>
      </c>
      <c r="P219" s="230">
        <v>0</v>
      </c>
      <c r="Q219" s="230">
        <f>ROUND(E219*P219,2)</f>
        <v>0</v>
      </c>
      <c r="R219" s="231"/>
      <c r="S219" s="231" t="s">
        <v>259</v>
      </c>
      <c r="T219" s="231" t="s">
        <v>260</v>
      </c>
      <c r="U219" s="231">
        <v>0.47599999999999998</v>
      </c>
      <c r="V219" s="231">
        <f>ROUND(E219*U219,2)</f>
        <v>0.95</v>
      </c>
      <c r="W219" s="231"/>
      <c r="X219" s="231" t="s">
        <v>261</v>
      </c>
      <c r="Y219" s="231" t="s">
        <v>262</v>
      </c>
      <c r="Z219" s="210"/>
      <c r="AA219" s="210"/>
      <c r="AB219" s="210"/>
      <c r="AC219" s="210"/>
      <c r="AD219" s="210"/>
      <c r="AE219" s="210"/>
      <c r="AF219" s="210"/>
      <c r="AG219" s="210" t="s">
        <v>263</v>
      </c>
      <c r="AH219" s="210"/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  <c r="BH219" s="210"/>
    </row>
    <row r="220" spans="1:60" ht="22.5" outlineLevel="1" x14ac:dyDescent="0.2">
      <c r="A220" s="250">
        <v>121</v>
      </c>
      <c r="B220" s="251" t="s">
        <v>1546</v>
      </c>
      <c r="C220" s="259" t="s">
        <v>1547</v>
      </c>
      <c r="D220" s="252" t="s">
        <v>345</v>
      </c>
      <c r="E220" s="253">
        <v>1</v>
      </c>
      <c r="F220" s="254"/>
      <c r="G220" s="255">
        <f>ROUND(E220*F220,2)</f>
        <v>0</v>
      </c>
      <c r="H220" s="232"/>
      <c r="I220" s="231">
        <f>ROUND(E220*H220,2)</f>
        <v>0</v>
      </c>
      <c r="J220" s="232"/>
      <c r="K220" s="231">
        <f>ROUND(E220*J220,2)</f>
        <v>0</v>
      </c>
      <c r="L220" s="231">
        <v>21</v>
      </c>
      <c r="M220" s="231">
        <f>G220*(1+L220/100)</f>
        <v>0</v>
      </c>
      <c r="N220" s="230">
        <v>1.8000000000000001E-4</v>
      </c>
      <c r="O220" s="230">
        <f>ROUND(E220*N220,2)</f>
        <v>0</v>
      </c>
      <c r="P220" s="230">
        <v>0</v>
      </c>
      <c r="Q220" s="230">
        <f>ROUND(E220*P220,2)</f>
        <v>0</v>
      </c>
      <c r="R220" s="231"/>
      <c r="S220" s="231" t="s">
        <v>259</v>
      </c>
      <c r="T220" s="231" t="s">
        <v>260</v>
      </c>
      <c r="U220" s="231">
        <v>0.246</v>
      </c>
      <c r="V220" s="231">
        <f>ROUND(E220*U220,2)</f>
        <v>0.25</v>
      </c>
      <c r="W220" s="231"/>
      <c r="X220" s="231" t="s">
        <v>261</v>
      </c>
      <c r="Y220" s="231" t="s">
        <v>262</v>
      </c>
      <c r="Z220" s="210"/>
      <c r="AA220" s="210"/>
      <c r="AB220" s="210"/>
      <c r="AC220" s="210"/>
      <c r="AD220" s="210"/>
      <c r="AE220" s="210"/>
      <c r="AF220" s="210"/>
      <c r="AG220" s="210" t="s">
        <v>263</v>
      </c>
      <c r="AH220" s="210"/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10"/>
      <c r="BB220" s="210"/>
      <c r="BC220" s="210"/>
      <c r="BD220" s="210"/>
      <c r="BE220" s="210"/>
      <c r="BF220" s="210"/>
      <c r="BG220" s="210"/>
      <c r="BH220" s="210"/>
    </row>
    <row r="221" spans="1:60" outlineLevel="1" x14ac:dyDescent="0.2">
      <c r="A221" s="250">
        <v>122</v>
      </c>
      <c r="B221" s="251" t="s">
        <v>1548</v>
      </c>
      <c r="C221" s="259" t="s">
        <v>1549</v>
      </c>
      <c r="D221" s="252" t="s">
        <v>345</v>
      </c>
      <c r="E221" s="253">
        <v>3</v>
      </c>
      <c r="F221" s="254"/>
      <c r="G221" s="255">
        <f>ROUND(E221*F221,2)</f>
        <v>0</v>
      </c>
      <c r="H221" s="232"/>
      <c r="I221" s="231">
        <f>ROUND(E221*H221,2)</f>
        <v>0</v>
      </c>
      <c r="J221" s="232"/>
      <c r="K221" s="231">
        <f>ROUND(E221*J221,2)</f>
        <v>0</v>
      </c>
      <c r="L221" s="231">
        <v>21</v>
      </c>
      <c r="M221" s="231">
        <f>G221*(1+L221/100)</f>
        <v>0</v>
      </c>
      <c r="N221" s="230">
        <v>2.2000000000000001E-4</v>
      </c>
      <c r="O221" s="230">
        <f>ROUND(E221*N221,2)</f>
        <v>0</v>
      </c>
      <c r="P221" s="230">
        <v>0</v>
      </c>
      <c r="Q221" s="230">
        <f>ROUND(E221*P221,2)</f>
        <v>0</v>
      </c>
      <c r="R221" s="231"/>
      <c r="S221" s="231" t="s">
        <v>259</v>
      </c>
      <c r="T221" s="231" t="s">
        <v>260</v>
      </c>
      <c r="U221" s="231">
        <v>0.246</v>
      </c>
      <c r="V221" s="231">
        <f>ROUND(E221*U221,2)</f>
        <v>0.74</v>
      </c>
      <c r="W221" s="231"/>
      <c r="X221" s="231" t="s">
        <v>261</v>
      </c>
      <c r="Y221" s="231" t="s">
        <v>262</v>
      </c>
      <c r="Z221" s="210"/>
      <c r="AA221" s="210"/>
      <c r="AB221" s="210"/>
      <c r="AC221" s="210"/>
      <c r="AD221" s="210"/>
      <c r="AE221" s="210"/>
      <c r="AF221" s="210"/>
      <c r="AG221" s="210" t="s">
        <v>263</v>
      </c>
      <c r="AH221" s="210"/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  <c r="BH221" s="210"/>
    </row>
    <row r="222" spans="1:60" outlineLevel="1" x14ac:dyDescent="0.2">
      <c r="A222" s="250">
        <v>123</v>
      </c>
      <c r="B222" s="251" t="s">
        <v>1550</v>
      </c>
      <c r="C222" s="259" t="s">
        <v>1551</v>
      </c>
      <c r="D222" s="252" t="s">
        <v>345</v>
      </c>
      <c r="E222" s="253">
        <v>7</v>
      </c>
      <c r="F222" s="254"/>
      <c r="G222" s="255">
        <f>ROUND(E222*F222,2)</f>
        <v>0</v>
      </c>
      <c r="H222" s="232"/>
      <c r="I222" s="231">
        <f>ROUND(E222*H222,2)</f>
        <v>0</v>
      </c>
      <c r="J222" s="232"/>
      <c r="K222" s="231">
        <f>ROUND(E222*J222,2)</f>
        <v>0</v>
      </c>
      <c r="L222" s="231">
        <v>21</v>
      </c>
      <c r="M222" s="231">
        <f>G222*(1+L222/100)</f>
        <v>0</v>
      </c>
      <c r="N222" s="230">
        <v>2.0000000000000001E-4</v>
      </c>
      <c r="O222" s="230">
        <f>ROUND(E222*N222,2)</f>
        <v>0</v>
      </c>
      <c r="P222" s="230">
        <v>0</v>
      </c>
      <c r="Q222" s="230">
        <f>ROUND(E222*P222,2)</f>
        <v>0</v>
      </c>
      <c r="R222" s="231"/>
      <c r="S222" s="231" t="s">
        <v>259</v>
      </c>
      <c r="T222" s="231" t="s">
        <v>260</v>
      </c>
      <c r="U222" s="231">
        <v>0.246</v>
      </c>
      <c r="V222" s="231">
        <f>ROUND(E222*U222,2)</f>
        <v>1.72</v>
      </c>
      <c r="W222" s="231"/>
      <c r="X222" s="231" t="s">
        <v>261</v>
      </c>
      <c r="Y222" s="231" t="s">
        <v>262</v>
      </c>
      <c r="Z222" s="210"/>
      <c r="AA222" s="210"/>
      <c r="AB222" s="210"/>
      <c r="AC222" s="210"/>
      <c r="AD222" s="210"/>
      <c r="AE222" s="210"/>
      <c r="AF222" s="210"/>
      <c r="AG222" s="210" t="s">
        <v>263</v>
      </c>
      <c r="AH222" s="210"/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  <c r="BH222" s="210"/>
    </row>
    <row r="223" spans="1:60" outlineLevel="1" x14ac:dyDescent="0.2">
      <c r="A223" s="250">
        <v>124</v>
      </c>
      <c r="B223" s="251" t="s">
        <v>1552</v>
      </c>
      <c r="C223" s="259" t="s">
        <v>1553</v>
      </c>
      <c r="D223" s="252" t="s">
        <v>804</v>
      </c>
      <c r="E223" s="253">
        <v>1</v>
      </c>
      <c r="F223" s="254"/>
      <c r="G223" s="255">
        <f>ROUND(E223*F223,2)</f>
        <v>0</v>
      </c>
      <c r="H223" s="232"/>
      <c r="I223" s="231">
        <f>ROUND(E223*H223,2)</f>
        <v>0</v>
      </c>
      <c r="J223" s="232"/>
      <c r="K223" s="231">
        <f>ROUND(E223*J223,2)</f>
        <v>0</v>
      </c>
      <c r="L223" s="231">
        <v>21</v>
      </c>
      <c r="M223" s="231">
        <f>G223*(1+L223/100)</f>
        <v>0</v>
      </c>
      <c r="N223" s="230">
        <v>3.431E-2</v>
      </c>
      <c r="O223" s="230">
        <f>ROUND(E223*N223,2)</f>
        <v>0.03</v>
      </c>
      <c r="P223" s="230">
        <v>0</v>
      </c>
      <c r="Q223" s="230">
        <f>ROUND(E223*P223,2)</f>
        <v>0</v>
      </c>
      <c r="R223" s="231"/>
      <c r="S223" s="231" t="s">
        <v>324</v>
      </c>
      <c r="T223" s="231" t="s">
        <v>325</v>
      </c>
      <c r="U223" s="231">
        <v>0.85099999999999998</v>
      </c>
      <c r="V223" s="231">
        <f>ROUND(E223*U223,2)</f>
        <v>0.85</v>
      </c>
      <c r="W223" s="231"/>
      <c r="X223" s="231" t="s">
        <v>261</v>
      </c>
      <c r="Y223" s="231" t="s">
        <v>262</v>
      </c>
      <c r="Z223" s="210"/>
      <c r="AA223" s="210"/>
      <c r="AB223" s="210"/>
      <c r="AC223" s="210"/>
      <c r="AD223" s="210"/>
      <c r="AE223" s="210"/>
      <c r="AF223" s="210"/>
      <c r="AG223" s="210" t="s">
        <v>263</v>
      </c>
      <c r="AH223" s="210"/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</row>
    <row r="224" spans="1:60" ht="33.75" outlineLevel="1" x14ac:dyDescent="0.2">
      <c r="A224" s="250">
        <v>125</v>
      </c>
      <c r="B224" s="251" t="s">
        <v>1554</v>
      </c>
      <c r="C224" s="259" t="s">
        <v>1555</v>
      </c>
      <c r="D224" s="252" t="s">
        <v>345</v>
      </c>
      <c r="E224" s="253">
        <v>4</v>
      </c>
      <c r="F224" s="254"/>
      <c r="G224" s="255">
        <f>ROUND(E224*F224,2)</f>
        <v>0</v>
      </c>
      <c r="H224" s="232"/>
      <c r="I224" s="231">
        <f>ROUND(E224*H224,2)</f>
        <v>0</v>
      </c>
      <c r="J224" s="232"/>
      <c r="K224" s="231">
        <f>ROUND(E224*J224,2)</f>
        <v>0</v>
      </c>
      <c r="L224" s="231">
        <v>21</v>
      </c>
      <c r="M224" s="231">
        <f>G224*(1+L224/100)</f>
        <v>0</v>
      </c>
      <c r="N224" s="230">
        <v>1.4500000000000001E-2</v>
      </c>
      <c r="O224" s="230">
        <f>ROUND(E224*N224,2)</f>
        <v>0.06</v>
      </c>
      <c r="P224" s="230">
        <v>0</v>
      </c>
      <c r="Q224" s="230">
        <f>ROUND(E224*P224,2)</f>
        <v>0</v>
      </c>
      <c r="R224" s="231" t="s">
        <v>546</v>
      </c>
      <c r="S224" s="231" t="s">
        <v>259</v>
      </c>
      <c r="T224" s="231" t="s">
        <v>260</v>
      </c>
      <c r="U224" s="231">
        <v>0</v>
      </c>
      <c r="V224" s="231">
        <f>ROUND(E224*U224,2)</f>
        <v>0</v>
      </c>
      <c r="W224" s="231"/>
      <c r="X224" s="231" t="s">
        <v>547</v>
      </c>
      <c r="Y224" s="231" t="s">
        <v>262</v>
      </c>
      <c r="Z224" s="210"/>
      <c r="AA224" s="210"/>
      <c r="AB224" s="210"/>
      <c r="AC224" s="210"/>
      <c r="AD224" s="210"/>
      <c r="AE224" s="210"/>
      <c r="AF224" s="210"/>
      <c r="AG224" s="210" t="s">
        <v>548</v>
      </c>
      <c r="AH224" s="210"/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  <c r="BH224" s="210"/>
    </row>
    <row r="225" spans="1:60" ht="33.75" outlineLevel="1" x14ac:dyDescent="0.2">
      <c r="A225" s="250">
        <v>126</v>
      </c>
      <c r="B225" s="251" t="s">
        <v>1556</v>
      </c>
      <c r="C225" s="259" t="s">
        <v>1557</v>
      </c>
      <c r="D225" s="252" t="s">
        <v>345</v>
      </c>
      <c r="E225" s="253">
        <v>1</v>
      </c>
      <c r="F225" s="254"/>
      <c r="G225" s="255">
        <f>ROUND(E225*F225,2)</f>
        <v>0</v>
      </c>
      <c r="H225" s="232"/>
      <c r="I225" s="231">
        <f>ROUND(E225*H225,2)</f>
        <v>0</v>
      </c>
      <c r="J225" s="232"/>
      <c r="K225" s="231">
        <f>ROUND(E225*J225,2)</f>
        <v>0</v>
      </c>
      <c r="L225" s="231">
        <v>21</v>
      </c>
      <c r="M225" s="231">
        <f>G225*(1+L225/100)</f>
        <v>0</v>
      </c>
      <c r="N225" s="230">
        <v>1.4E-2</v>
      </c>
      <c r="O225" s="230">
        <f>ROUND(E225*N225,2)</f>
        <v>0.01</v>
      </c>
      <c r="P225" s="230">
        <v>0</v>
      </c>
      <c r="Q225" s="230">
        <f>ROUND(E225*P225,2)</f>
        <v>0</v>
      </c>
      <c r="R225" s="231" t="s">
        <v>546</v>
      </c>
      <c r="S225" s="231" t="s">
        <v>259</v>
      </c>
      <c r="T225" s="231" t="s">
        <v>260</v>
      </c>
      <c r="U225" s="231">
        <v>0</v>
      </c>
      <c r="V225" s="231">
        <f>ROUND(E225*U225,2)</f>
        <v>0</v>
      </c>
      <c r="W225" s="231"/>
      <c r="X225" s="231" t="s">
        <v>547</v>
      </c>
      <c r="Y225" s="231" t="s">
        <v>262</v>
      </c>
      <c r="Z225" s="210"/>
      <c r="AA225" s="210"/>
      <c r="AB225" s="210"/>
      <c r="AC225" s="210"/>
      <c r="AD225" s="210"/>
      <c r="AE225" s="210"/>
      <c r="AF225" s="210"/>
      <c r="AG225" s="210" t="s">
        <v>548</v>
      </c>
      <c r="AH225" s="210"/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</row>
    <row r="226" spans="1:60" ht="22.5" outlineLevel="1" x14ac:dyDescent="0.2">
      <c r="A226" s="250">
        <v>127</v>
      </c>
      <c r="B226" s="251" t="s">
        <v>1558</v>
      </c>
      <c r="C226" s="259" t="s">
        <v>1559</v>
      </c>
      <c r="D226" s="252" t="s">
        <v>345</v>
      </c>
      <c r="E226" s="253">
        <v>2</v>
      </c>
      <c r="F226" s="254"/>
      <c r="G226" s="255">
        <f>ROUND(E226*F226,2)</f>
        <v>0</v>
      </c>
      <c r="H226" s="232"/>
      <c r="I226" s="231">
        <f>ROUND(E226*H226,2)</f>
        <v>0</v>
      </c>
      <c r="J226" s="232"/>
      <c r="K226" s="231">
        <f>ROUND(E226*J226,2)</f>
        <v>0</v>
      </c>
      <c r="L226" s="231">
        <v>21</v>
      </c>
      <c r="M226" s="231">
        <f>G226*(1+L226/100)</f>
        <v>0</v>
      </c>
      <c r="N226" s="230">
        <v>4.7000000000000002E-3</v>
      </c>
      <c r="O226" s="230">
        <f>ROUND(E226*N226,2)</f>
        <v>0.01</v>
      </c>
      <c r="P226" s="230">
        <v>0</v>
      </c>
      <c r="Q226" s="230">
        <f>ROUND(E226*P226,2)</f>
        <v>0</v>
      </c>
      <c r="R226" s="231" t="s">
        <v>546</v>
      </c>
      <c r="S226" s="231" t="s">
        <v>259</v>
      </c>
      <c r="T226" s="231" t="s">
        <v>260</v>
      </c>
      <c r="U226" s="231">
        <v>0</v>
      </c>
      <c r="V226" s="231">
        <f>ROUND(E226*U226,2)</f>
        <v>0</v>
      </c>
      <c r="W226" s="231"/>
      <c r="X226" s="231" t="s">
        <v>547</v>
      </c>
      <c r="Y226" s="231" t="s">
        <v>262</v>
      </c>
      <c r="Z226" s="210"/>
      <c r="AA226" s="210"/>
      <c r="AB226" s="210"/>
      <c r="AC226" s="210"/>
      <c r="AD226" s="210"/>
      <c r="AE226" s="210"/>
      <c r="AF226" s="210"/>
      <c r="AG226" s="210" t="s">
        <v>548</v>
      </c>
      <c r="AH226" s="210"/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  <c r="AT226" s="210"/>
      <c r="AU226" s="210"/>
      <c r="AV226" s="210"/>
      <c r="AW226" s="210"/>
      <c r="AX226" s="210"/>
      <c r="AY226" s="210"/>
      <c r="AZ226" s="210"/>
      <c r="BA226" s="210"/>
      <c r="BB226" s="210"/>
      <c r="BC226" s="210"/>
      <c r="BD226" s="210"/>
      <c r="BE226" s="210"/>
      <c r="BF226" s="210"/>
      <c r="BG226" s="210"/>
      <c r="BH226" s="210"/>
    </row>
    <row r="227" spans="1:60" outlineLevel="1" x14ac:dyDescent="0.2">
      <c r="A227" s="244">
        <v>128</v>
      </c>
      <c r="B227" s="245" t="s">
        <v>1560</v>
      </c>
      <c r="C227" s="257" t="s">
        <v>1561</v>
      </c>
      <c r="D227" s="246" t="s">
        <v>311</v>
      </c>
      <c r="E227" s="247">
        <v>0.39421</v>
      </c>
      <c r="F227" s="248"/>
      <c r="G227" s="249">
        <f>ROUND(E227*F227,2)</f>
        <v>0</v>
      </c>
      <c r="H227" s="232"/>
      <c r="I227" s="231">
        <f>ROUND(E227*H227,2)</f>
        <v>0</v>
      </c>
      <c r="J227" s="232"/>
      <c r="K227" s="231">
        <f>ROUND(E227*J227,2)</f>
        <v>0</v>
      </c>
      <c r="L227" s="231">
        <v>21</v>
      </c>
      <c r="M227" s="231">
        <f>G227*(1+L227/100)</f>
        <v>0</v>
      </c>
      <c r="N227" s="230">
        <v>0</v>
      </c>
      <c r="O227" s="230">
        <f>ROUND(E227*N227,2)</f>
        <v>0</v>
      </c>
      <c r="P227" s="230">
        <v>0</v>
      </c>
      <c r="Q227" s="230">
        <f>ROUND(E227*P227,2)</f>
        <v>0</v>
      </c>
      <c r="R227" s="231"/>
      <c r="S227" s="231" t="s">
        <v>259</v>
      </c>
      <c r="T227" s="231" t="s">
        <v>260</v>
      </c>
      <c r="U227" s="231">
        <v>1.5169999999999999</v>
      </c>
      <c r="V227" s="231">
        <f>ROUND(E227*U227,2)</f>
        <v>0.6</v>
      </c>
      <c r="W227" s="231"/>
      <c r="X227" s="231" t="s">
        <v>261</v>
      </c>
      <c r="Y227" s="231" t="s">
        <v>262</v>
      </c>
      <c r="Z227" s="210"/>
      <c r="AA227" s="210"/>
      <c r="AB227" s="210"/>
      <c r="AC227" s="210"/>
      <c r="AD227" s="210"/>
      <c r="AE227" s="210"/>
      <c r="AF227" s="210"/>
      <c r="AG227" s="210" t="s">
        <v>1333</v>
      </c>
      <c r="AH227" s="210"/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0"/>
      <c r="BF227" s="210"/>
      <c r="BG227" s="210"/>
      <c r="BH227" s="210"/>
    </row>
    <row r="228" spans="1:60" outlineLevel="2" x14ac:dyDescent="0.2">
      <c r="A228" s="227"/>
      <c r="B228" s="228"/>
      <c r="C228" s="258" t="s">
        <v>1322</v>
      </c>
      <c r="D228" s="233"/>
      <c r="E228" s="234"/>
      <c r="F228" s="231"/>
      <c r="G228" s="231"/>
      <c r="H228" s="231"/>
      <c r="I228" s="231"/>
      <c r="J228" s="231"/>
      <c r="K228" s="231"/>
      <c r="L228" s="231"/>
      <c r="M228" s="231"/>
      <c r="N228" s="230"/>
      <c r="O228" s="230"/>
      <c r="P228" s="230"/>
      <c r="Q228" s="230"/>
      <c r="R228" s="231"/>
      <c r="S228" s="231"/>
      <c r="T228" s="231"/>
      <c r="U228" s="231"/>
      <c r="V228" s="231"/>
      <c r="W228" s="231"/>
      <c r="X228" s="231"/>
      <c r="Y228" s="231"/>
      <c r="Z228" s="210"/>
      <c r="AA228" s="210"/>
      <c r="AB228" s="210"/>
      <c r="AC228" s="210"/>
      <c r="AD228" s="210"/>
      <c r="AE228" s="210"/>
      <c r="AF228" s="210"/>
      <c r="AG228" s="210" t="s">
        <v>265</v>
      </c>
      <c r="AH228" s="210">
        <v>0</v>
      </c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210"/>
      <c r="AT228" s="210"/>
      <c r="AU228" s="210"/>
      <c r="AV228" s="210"/>
      <c r="AW228" s="210"/>
      <c r="AX228" s="210"/>
      <c r="AY228" s="210"/>
      <c r="AZ228" s="210"/>
      <c r="BA228" s="210"/>
      <c r="BB228" s="210"/>
      <c r="BC228" s="210"/>
      <c r="BD228" s="210"/>
      <c r="BE228" s="210"/>
      <c r="BF228" s="210"/>
      <c r="BG228" s="210"/>
      <c r="BH228" s="210"/>
    </row>
    <row r="229" spans="1:60" ht="22.5" outlineLevel="3" x14ac:dyDescent="0.2">
      <c r="A229" s="227"/>
      <c r="B229" s="228"/>
      <c r="C229" s="258" t="s">
        <v>1562</v>
      </c>
      <c r="D229" s="233"/>
      <c r="E229" s="234"/>
      <c r="F229" s="231"/>
      <c r="G229" s="231"/>
      <c r="H229" s="231"/>
      <c r="I229" s="231"/>
      <c r="J229" s="231"/>
      <c r="K229" s="231"/>
      <c r="L229" s="231"/>
      <c r="M229" s="231"/>
      <c r="N229" s="230"/>
      <c r="O229" s="230"/>
      <c r="P229" s="230"/>
      <c r="Q229" s="230"/>
      <c r="R229" s="231"/>
      <c r="S229" s="231"/>
      <c r="T229" s="231"/>
      <c r="U229" s="231"/>
      <c r="V229" s="231"/>
      <c r="W229" s="231"/>
      <c r="X229" s="231"/>
      <c r="Y229" s="231"/>
      <c r="Z229" s="210"/>
      <c r="AA229" s="210"/>
      <c r="AB229" s="210"/>
      <c r="AC229" s="210"/>
      <c r="AD229" s="210"/>
      <c r="AE229" s="210"/>
      <c r="AF229" s="210"/>
      <c r="AG229" s="210" t="s">
        <v>265</v>
      </c>
      <c r="AH229" s="210">
        <v>0</v>
      </c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0"/>
      <c r="BF229" s="210"/>
      <c r="BG229" s="210"/>
      <c r="BH229" s="210"/>
    </row>
    <row r="230" spans="1:60" outlineLevel="3" x14ac:dyDescent="0.2">
      <c r="A230" s="227"/>
      <c r="B230" s="228"/>
      <c r="C230" s="258" t="s">
        <v>1563</v>
      </c>
      <c r="D230" s="233"/>
      <c r="E230" s="234">
        <v>0.39</v>
      </c>
      <c r="F230" s="231"/>
      <c r="G230" s="231"/>
      <c r="H230" s="231"/>
      <c r="I230" s="231"/>
      <c r="J230" s="231"/>
      <c r="K230" s="231"/>
      <c r="L230" s="231"/>
      <c r="M230" s="231"/>
      <c r="N230" s="230"/>
      <c r="O230" s="230"/>
      <c r="P230" s="230"/>
      <c r="Q230" s="230"/>
      <c r="R230" s="231"/>
      <c r="S230" s="231"/>
      <c r="T230" s="231"/>
      <c r="U230" s="231"/>
      <c r="V230" s="231"/>
      <c r="W230" s="231"/>
      <c r="X230" s="231"/>
      <c r="Y230" s="231"/>
      <c r="Z230" s="210"/>
      <c r="AA230" s="210"/>
      <c r="AB230" s="210"/>
      <c r="AC230" s="210"/>
      <c r="AD230" s="210"/>
      <c r="AE230" s="210"/>
      <c r="AF230" s="210"/>
      <c r="AG230" s="210" t="s">
        <v>265</v>
      </c>
      <c r="AH230" s="210">
        <v>0</v>
      </c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0"/>
      <c r="BF230" s="210"/>
      <c r="BG230" s="210"/>
      <c r="BH230" s="210"/>
    </row>
    <row r="231" spans="1:60" outlineLevel="1" x14ac:dyDescent="0.2">
      <c r="A231" s="244">
        <v>129</v>
      </c>
      <c r="B231" s="245" t="s">
        <v>1564</v>
      </c>
      <c r="C231" s="257" t="s">
        <v>1565</v>
      </c>
      <c r="D231" s="246" t="s">
        <v>311</v>
      </c>
      <c r="E231" s="247">
        <v>0.39421</v>
      </c>
      <c r="F231" s="248"/>
      <c r="G231" s="249">
        <f>ROUND(E231*F231,2)</f>
        <v>0</v>
      </c>
      <c r="H231" s="232"/>
      <c r="I231" s="231">
        <f>ROUND(E231*H231,2)</f>
        <v>0</v>
      </c>
      <c r="J231" s="232"/>
      <c r="K231" s="231">
        <f>ROUND(E231*J231,2)</f>
        <v>0</v>
      </c>
      <c r="L231" s="231">
        <v>21</v>
      </c>
      <c r="M231" s="231">
        <f>G231*(1+L231/100)</f>
        <v>0</v>
      </c>
      <c r="N231" s="230">
        <v>0</v>
      </c>
      <c r="O231" s="230">
        <f>ROUND(E231*N231,2)</f>
        <v>0</v>
      </c>
      <c r="P231" s="230">
        <v>0</v>
      </c>
      <c r="Q231" s="230">
        <f>ROUND(E231*P231,2)</f>
        <v>0</v>
      </c>
      <c r="R231" s="231"/>
      <c r="S231" s="231" t="s">
        <v>259</v>
      </c>
      <c r="T231" s="231" t="s">
        <v>260</v>
      </c>
      <c r="U231" s="231">
        <v>0.81200000000000006</v>
      </c>
      <c r="V231" s="231">
        <f>ROUND(E231*U231,2)</f>
        <v>0.32</v>
      </c>
      <c r="W231" s="231"/>
      <c r="X231" s="231" t="s">
        <v>261</v>
      </c>
      <c r="Y231" s="231" t="s">
        <v>262</v>
      </c>
      <c r="Z231" s="210"/>
      <c r="AA231" s="210"/>
      <c r="AB231" s="210"/>
      <c r="AC231" s="210"/>
      <c r="AD231" s="210"/>
      <c r="AE231" s="210"/>
      <c r="AF231" s="210"/>
      <c r="AG231" s="210" t="s">
        <v>1333</v>
      </c>
      <c r="AH231" s="210"/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10"/>
      <c r="BB231" s="210"/>
      <c r="BC231" s="210"/>
      <c r="BD231" s="210"/>
      <c r="BE231" s="210"/>
      <c r="BF231" s="210"/>
      <c r="BG231" s="210"/>
      <c r="BH231" s="210"/>
    </row>
    <row r="232" spans="1:60" outlineLevel="2" x14ac:dyDescent="0.2">
      <c r="A232" s="227"/>
      <c r="B232" s="228"/>
      <c r="C232" s="258" t="s">
        <v>1322</v>
      </c>
      <c r="D232" s="233"/>
      <c r="E232" s="234"/>
      <c r="F232" s="231"/>
      <c r="G232" s="231"/>
      <c r="H232" s="231"/>
      <c r="I232" s="231"/>
      <c r="J232" s="231"/>
      <c r="K232" s="231"/>
      <c r="L232" s="231"/>
      <c r="M232" s="231"/>
      <c r="N232" s="230"/>
      <c r="O232" s="230"/>
      <c r="P232" s="230"/>
      <c r="Q232" s="230"/>
      <c r="R232" s="231"/>
      <c r="S232" s="231"/>
      <c r="T232" s="231"/>
      <c r="U232" s="231"/>
      <c r="V232" s="231"/>
      <c r="W232" s="231"/>
      <c r="X232" s="231"/>
      <c r="Y232" s="231"/>
      <c r="Z232" s="210"/>
      <c r="AA232" s="210"/>
      <c r="AB232" s="210"/>
      <c r="AC232" s="210"/>
      <c r="AD232" s="210"/>
      <c r="AE232" s="210"/>
      <c r="AF232" s="210"/>
      <c r="AG232" s="210" t="s">
        <v>265</v>
      </c>
      <c r="AH232" s="210">
        <v>0</v>
      </c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  <c r="BH232" s="210"/>
    </row>
    <row r="233" spans="1:60" ht="22.5" outlineLevel="3" x14ac:dyDescent="0.2">
      <c r="A233" s="227"/>
      <c r="B233" s="228"/>
      <c r="C233" s="258" t="s">
        <v>1562</v>
      </c>
      <c r="D233" s="233"/>
      <c r="E233" s="234"/>
      <c r="F233" s="231"/>
      <c r="G233" s="231"/>
      <c r="H233" s="231"/>
      <c r="I233" s="231"/>
      <c r="J233" s="231"/>
      <c r="K233" s="231"/>
      <c r="L233" s="231"/>
      <c r="M233" s="231"/>
      <c r="N233" s="230"/>
      <c r="O233" s="230"/>
      <c r="P233" s="230"/>
      <c r="Q233" s="230"/>
      <c r="R233" s="231"/>
      <c r="S233" s="231"/>
      <c r="T233" s="231"/>
      <c r="U233" s="231"/>
      <c r="V233" s="231"/>
      <c r="W233" s="231"/>
      <c r="X233" s="231"/>
      <c r="Y233" s="231"/>
      <c r="Z233" s="210"/>
      <c r="AA233" s="210"/>
      <c r="AB233" s="210"/>
      <c r="AC233" s="210"/>
      <c r="AD233" s="210"/>
      <c r="AE233" s="210"/>
      <c r="AF233" s="210"/>
      <c r="AG233" s="210" t="s">
        <v>265</v>
      </c>
      <c r="AH233" s="210">
        <v>0</v>
      </c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0"/>
      <c r="BF233" s="210"/>
      <c r="BG233" s="210"/>
      <c r="BH233" s="210"/>
    </row>
    <row r="234" spans="1:60" outlineLevel="3" x14ac:dyDescent="0.2">
      <c r="A234" s="227"/>
      <c r="B234" s="228"/>
      <c r="C234" s="258" t="s">
        <v>1563</v>
      </c>
      <c r="D234" s="233"/>
      <c r="E234" s="234">
        <v>0.39</v>
      </c>
      <c r="F234" s="231"/>
      <c r="G234" s="231"/>
      <c r="H234" s="231"/>
      <c r="I234" s="231"/>
      <c r="J234" s="231"/>
      <c r="K234" s="231"/>
      <c r="L234" s="231"/>
      <c r="M234" s="231"/>
      <c r="N234" s="230"/>
      <c r="O234" s="230"/>
      <c r="P234" s="230"/>
      <c r="Q234" s="230"/>
      <c r="R234" s="231"/>
      <c r="S234" s="231"/>
      <c r="T234" s="231"/>
      <c r="U234" s="231"/>
      <c r="V234" s="231"/>
      <c r="W234" s="231"/>
      <c r="X234" s="231"/>
      <c r="Y234" s="231"/>
      <c r="Z234" s="210"/>
      <c r="AA234" s="210"/>
      <c r="AB234" s="210"/>
      <c r="AC234" s="210"/>
      <c r="AD234" s="210"/>
      <c r="AE234" s="210"/>
      <c r="AF234" s="210"/>
      <c r="AG234" s="210" t="s">
        <v>265</v>
      </c>
      <c r="AH234" s="210">
        <v>0</v>
      </c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10"/>
      <c r="BB234" s="210"/>
      <c r="BC234" s="210"/>
      <c r="BD234" s="210"/>
      <c r="BE234" s="210"/>
      <c r="BF234" s="210"/>
      <c r="BG234" s="210"/>
      <c r="BH234" s="210"/>
    </row>
    <row r="235" spans="1:60" outlineLevel="1" x14ac:dyDescent="0.2">
      <c r="A235" s="244">
        <v>130</v>
      </c>
      <c r="B235" s="245" t="s">
        <v>1566</v>
      </c>
      <c r="C235" s="257" t="s">
        <v>1567</v>
      </c>
      <c r="D235" s="246" t="s">
        <v>311</v>
      </c>
      <c r="E235" s="247">
        <v>3.9420999999999999</v>
      </c>
      <c r="F235" s="248"/>
      <c r="G235" s="249">
        <f>ROUND(E235*F235,2)</f>
        <v>0</v>
      </c>
      <c r="H235" s="232"/>
      <c r="I235" s="231">
        <f>ROUND(E235*H235,2)</f>
        <v>0</v>
      </c>
      <c r="J235" s="232"/>
      <c r="K235" s="231">
        <f>ROUND(E235*J235,2)</f>
        <v>0</v>
      </c>
      <c r="L235" s="231">
        <v>21</v>
      </c>
      <c r="M235" s="231">
        <f>G235*(1+L235/100)</f>
        <v>0</v>
      </c>
      <c r="N235" s="230">
        <v>0</v>
      </c>
      <c r="O235" s="230">
        <f>ROUND(E235*N235,2)</f>
        <v>0</v>
      </c>
      <c r="P235" s="230">
        <v>0</v>
      </c>
      <c r="Q235" s="230">
        <f>ROUND(E235*P235,2)</f>
        <v>0</v>
      </c>
      <c r="R235" s="231"/>
      <c r="S235" s="231" t="s">
        <v>259</v>
      </c>
      <c r="T235" s="231" t="s">
        <v>260</v>
      </c>
      <c r="U235" s="231">
        <v>0</v>
      </c>
      <c r="V235" s="231">
        <f>ROUND(E235*U235,2)</f>
        <v>0</v>
      </c>
      <c r="W235" s="231"/>
      <c r="X235" s="231" t="s">
        <v>261</v>
      </c>
      <c r="Y235" s="231" t="s">
        <v>262</v>
      </c>
      <c r="Z235" s="210"/>
      <c r="AA235" s="210"/>
      <c r="AB235" s="210"/>
      <c r="AC235" s="210"/>
      <c r="AD235" s="210"/>
      <c r="AE235" s="210"/>
      <c r="AF235" s="210"/>
      <c r="AG235" s="210" t="s">
        <v>1333</v>
      </c>
      <c r="AH235" s="210"/>
      <c r="AI235" s="210"/>
      <c r="AJ235" s="210"/>
      <c r="AK235" s="210"/>
      <c r="AL235" s="210"/>
      <c r="AM235" s="210"/>
      <c r="AN235" s="210"/>
      <c r="AO235" s="210"/>
      <c r="AP235" s="210"/>
      <c r="AQ235" s="210"/>
      <c r="AR235" s="210"/>
      <c r="AS235" s="210"/>
      <c r="AT235" s="210"/>
      <c r="AU235" s="210"/>
      <c r="AV235" s="210"/>
      <c r="AW235" s="210"/>
      <c r="AX235" s="210"/>
      <c r="AY235" s="210"/>
      <c r="AZ235" s="210"/>
      <c r="BA235" s="210"/>
      <c r="BB235" s="210"/>
      <c r="BC235" s="210"/>
      <c r="BD235" s="210"/>
      <c r="BE235" s="210"/>
      <c r="BF235" s="210"/>
      <c r="BG235" s="210"/>
      <c r="BH235" s="210"/>
    </row>
    <row r="236" spans="1:60" outlineLevel="2" x14ac:dyDescent="0.2">
      <c r="A236" s="227"/>
      <c r="B236" s="228"/>
      <c r="C236" s="258" t="s">
        <v>1322</v>
      </c>
      <c r="D236" s="233"/>
      <c r="E236" s="234"/>
      <c r="F236" s="231"/>
      <c r="G236" s="231"/>
      <c r="H236" s="231"/>
      <c r="I236" s="231"/>
      <c r="J236" s="231"/>
      <c r="K236" s="231"/>
      <c r="L236" s="231"/>
      <c r="M236" s="231"/>
      <c r="N236" s="230"/>
      <c r="O236" s="230"/>
      <c r="P236" s="230"/>
      <c r="Q236" s="230"/>
      <c r="R236" s="231"/>
      <c r="S236" s="231"/>
      <c r="T236" s="231"/>
      <c r="U236" s="231"/>
      <c r="V236" s="231"/>
      <c r="W236" s="231"/>
      <c r="X236" s="231"/>
      <c r="Y236" s="231"/>
      <c r="Z236" s="210"/>
      <c r="AA236" s="210"/>
      <c r="AB236" s="210"/>
      <c r="AC236" s="210"/>
      <c r="AD236" s="210"/>
      <c r="AE236" s="210"/>
      <c r="AF236" s="210"/>
      <c r="AG236" s="210" t="s">
        <v>265</v>
      </c>
      <c r="AH236" s="210">
        <v>0</v>
      </c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10"/>
      <c r="BB236" s="210"/>
      <c r="BC236" s="210"/>
      <c r="BD236" s="210"/>
      <c r="BE236" s="210"/>
      <c r="BF236" s="210"/>
      <c r="BG236" s="210"/>
      <c r="BH236" s="210"/>
    </row>
    <row r="237" spans="1:60" ht="22.5" outlineLevel="3" x14ac:dyDescent="0.2">
      <c r="A237" s="227"/>
      <c r="B237" s="228"/>
      <c r="C237" s="258" t="s">
        <v>1562</v>
      </c>
      <c r="D237" s="233"/>
      <c r="E237" s="234"/>
      <c r="F237" s="231"/>
      <c r="G237" s="231"/>
      <c r="H237" s="231"/>
      <c r="I237" s="231"/>
      <c r="J237" s="231"/>
      <c r="K237" s="231"/>
      <c r="L237" s="231"/>
      <c r="M237" s="231"/>
      <c r="N237" s="230"/>
      <c r="O237" s="230"/>
      <c r="P237" s="230"/>
      <c r="Q237" s="230"/>
      <c r="R237" s="231"/>
      <c r="S237" s="231"/>
      <c r="T237" s="231"/>
      <c r="U237" s="231"/>
      <c r="V237" s="231"/>
      <c r="W237" s="231"/>
      <c r="X237" s="231"/>
      <c r="Y237" s="231"/>
      <c r="Z237" s="210"/>
      <c r="AA237" s="210"/>
      <c r="AB237" s="210"/>
      <c r="AC237" s="210"/>
      <c r="AD237" s="210"/>
      <c r="AE237" s="210"/>
      <c r="AF237" s="210"/>
      <c r="AG237" s="210" t="s">
        <v>265</v>
      </c>
      <c r="AH237" s="210">
        <v>0</v>
      </c>
      <c r="AI237" s="210"/>
      <c r="AJ237" s="210"/>
      <c r="AK237" s="210"/>
      <c r="AL237" s="210"/>
      <c r="AM237" s="210"/>
      <c r="AN237" s="210"/>
      <c r="AO237" s="210"/>
      <c r="AP237" s="210"/>
      <c r="AQ237" s="210"/>
      <c r="AR237" s="210"/>
      <c r="AS237" s="210"/>
      <c r="AT237" s="210"/>
      <c r="AU237" s="210"/>
      <c r="AV237" s="210"/>
      <c r="AW237" s="210"/>
      <c r="AX237" s="210"/>
      <c r="AY237" s="210"/>
      <c r="AZ237" s="210"/>
      <c r="BA237" s="210"/>
      <c r="BB237" s="210"/>
      <c r="BC237" s="210"/>
      <c r="BD237" s="210"/>
      <c r="BE237" s="210"/>
      <c r="BF237" s="210"/>
      <c r="BG237" s="210"/>
      <c r="BH237" s="210"/>
    </row>
    <row r="238" spans="1:60" outlineLevel="3" x14ac:dyDescent="0.2">
      <c r="A238" s="227"/>
      <c r="B238" s="228"/>
      <c r="C238" s="258" t="s">
        <v>1568</v>
      </c>
      <c r="D238" s="233"/>
      <c r="E238" s="234">
        <v>3.94</v>
      </c>
      <c r="F238" s="231"/>
      <c r="G238" s="231"/>
      <c r="H238" s="231"/>
      <c r="I238" s="231"/>
      <c r="J238" s="231"/>
      <c r="K238" s="231"/>
      <c r="L238" s="231"/>
      <c r="M238" s="231"/>
      <c r="N238" s="230"/>
      <c r="O238" s="230"/>
      <c r="P238" s="230"/>
      <c r="Q238" s="230"/>
      <c r="R238" s="231"/>
      <c r="S238" s="231"/>
      <c r="T238" s="231"/>
      <c r="U238" s="231"/>
      <c r="V238" s="231"/>
      <c r="W238" s="231"/>
      <c r="X238" s="231"/>
      <c r="Y238" s="231"/>
      <c r="Z238" s="210"/>
      <c r="AA238" s="210"/>
      <c r="AB238" s="210"/>
      <c r="AC238" s="210"/>
      <c r="AD238" s="210"/>
      <c r="AE238" s="210"/>
      <c r="AF238" s="210"/>
      <c r="AG238" s="210" t="s">
        <v>265</v>
      </c>
      <c r="AH238" s="210">
        <v>0</v>
      </c>
      <c r="AI238" s="210"/>
      <c r="AJ238" s="210"/>
      <c r="AK238" s="210"/>
      <c r="AL238" s="210"/>
      <c r="AM238" s="210"/>
      <c r="AN238" s="210"/>
      <c r="AO238" s="210"/>
      <c r="AP238" s="210"/>
      <c r="AQ238" s="210"/>
      <c r="AR238" s="210"/>
      <c r="AS238" s="210"/>
      <c r="AT238" s="210"/>
      <c r="AU238" s="210"/>
      <c r="AV238" s="210"/>
      <c r="AW238" s="210"/>
      <c r="AX238" s="210"/>
      <c r="AY238" s="210"/>
      <c r="AZ238" s="210"/>
      <c r="BA238" s="210"/>
      <c r="BB238" s="210"/>
      <c r="BC238" s="210"/>
      <c r="BD238" s="210"/>
      <c r="BE238" s="210"/>
      <c r="BF238" s="210"/>
      <c r="BG238" s="210"/>
      <c r="BH238" s="210"/>
    </row>
    <row r="239" spans="1:60" x14ac:dyDescent="0.2">
      <c r="A239" s="237" t="s">
        <v>254</v>
      </c>
      <c r="B239" s="238" t="s">
        <v>187</v>
      </c>
      <c r="C239" s="256" t="s">
        <v>188</v>
      </c>
      <c r="D239" s="239"/>
      <c r="E239" s="240"/>
      <c r="F239" s="241"/>
      <c r="G239" s="242">
        <f>SUMIF(AG240:AG257,"&lt;&gt;NOR",G240:G257)</f>
        <v>0</v>
      </c>
      <c r="H239" s="236"/>
      <c r="I239" s="236">
        <f>SUM(I240:I257)</f>
        <v>0</v>
      </c>
      <c r="J239" s="236"/>
      <c r="K239" s="236">
        <f>SUM(K240:K257)</f>
        <v>0</v>
      </c>
      <c r="L239" s="236"/>
      <c r="M239" s="236">
        <f>SUM(M240:M257)</f>
        <v>0</v>
      </c>
      <c r="N239" s="235"/>
      <c r="O239" s="235">
        <f>SUM(O240:O257)</f>
        <v>0.01</v>
      </c>
      <c r="P239" s="235"/>
      <c r="Q239" s="235">
        <f>SUM(Q240:Q257)</f>
        <v>0</v>
      </c>
      <c r="R239" s="236"/>
      <c r="S239" s="236"/>
      <c r="T239" s="236"/>
      <c r="U239" s="236"/>
      <c r="V239" s="236">
        <f>SUM(V240:V257)</f>
        <v>6.04</v>
      </c>
      <c r="W239" s="236"/>
      <c r="X239" s="236"/>
      <c r="Y239" s="236"/>
      <c r="AG239" t="s">
        <v>255</v>
      </c>
    </row>
    <row r="240" spans="1:60" outlineLevel="1" x14ac:dyDescent="0.2">
      <c r="A240" s="250">
        <v>131</v>
      </c>
      <c r="B240" s="251" t="s">
        <v>1569</v>
      </c>
      <c r="C240" s="259" t="s">
        <v>1570</v>
      </c>
      <c r="D240" s="252" t="s">
        <v>804</v>
      </c>
      <c r="E240" s="253">
        <v>1</v>
      </c>
      <c r="F240" s="254"/>
      <c r="G240" s="255">
        <f>ROUND(E240*F240,2)</f>
        <v>0</v>
      </c>
      <c r="H240" s="232"/>
      <c r="I240" s="231">
        <f>ROUND(E240*H240,2)</f>
        <v>0</v>
      </c>
      <c r="J240" s="232"/>
      <c r="K240" s="231">
        <f>ROUND(E240*J240,2)</f>
        <v>0</v>
      </c>
      <c r="L240" s="231">
        <v>21</v>
      </c>
      <c r="M240" s="231">
        <f>G240*(1+L240/100)</f>
        <v>0</v>
      </c>
      <c r="N240" s="230">
        <v>5.2999999999999998E-4</v>
      </c>
      <c r="O240" s="230">
        <f>ROUND(E240*N240,2)</f>
        <v>0</v>
      </c>
      <c r="P240" s="230">
        <v>0</v>
      </c>
      <c r="Q240" s="230">
        <f>ROUND(E240*P240,2)</f>
        <v>0</v>
      </c>
      <c r="R240" s="231"/>
      <c r="S240" s="231" t="s">
        <v>259</v>
      </c>
      <c r="T240" s="231" t="s">
        <v>260</v>
      </c>
      <c r="U240" s="231">
        <v>0.25</v>
      </c>
      <c r="V240" s="231">
        <f>ROUND(E240*U240,2)</f>
        <v>0.25</v>
      </c>
      <c r="W240" s="231"/>
      <c r="X240" s="231" t="s">
        <v>261</v>
      </c>
      <c r="Y240" s="231" t="s">
        <v>262</v>
      </c>
      <c r="Z240" s="210"/>
      <c r="AA240" s="210"/>
      <c r="AB240" s="210"/>
      <c r="AC240" s="210"/>
      <c r="AD240" s="210"/>
      <c r="AE240" s="210"/>
      <c r="AF240" s="210"/>
      <c r="AG240" s="210" t="s">
        <v>1333</v>
      </c>
      <c r="AH240" s="210"/>
      <c r="AI240" s="210"/>
      <c r="AJ240" s="210"/>
      <c r="AK240" s="210"/>
      <c r="AL240" s="210"/>
      <c r="AM240" s="210"/>
      <c r="AN240" s="210"/>
      <c r="AO240" s="210"/>
      <c r="AP240" s="210"/>
      <c r="AQ240" s="210"/>
      <c r="AR240" s="210"/>
      <c r="AS240" s="210"/>
      <c r="AT240" s="210"/>
      <c r="AU240" s="210"/>
      <c r="AV240" s="210"/>
      <c r="AW240" s="210"/>
      <c r="AX240" s="210"/>
      <c r="AY240" s="210"/>
      <c r="AZ240" s="210"/>
      <c r="BA240" s="210"/>
      <c r="BB240" s="210"/>
      <c r="BC240" s="210"/>
      <c r="BD240" s="210"/>
      <c r="BE240" s="210"/>
      <c r="BF240" s="210"/>
      <c r="BG240" s="210"/>
      <c r="BH240" s="210"/>
    </row>
    <row r="241" spans="1:60" outlineLevel="1" x14ac:dyDescent="0.2">
      <c r="A241" s="250">
        <v>132</v>
      </c>
      <c r="B241" s="251" t="s">
        <v>1571</v>
      </c>
      <c r="C241" s="259" t="s">
        <v>1572</v>
      </c>
      <c r="D241" s="252" t="s">
        <v>804</v>
      </c>
      <c r="E241" s="253">
        <v>1</v>
      </c>
      <c r="F241" s="254"/>
      <c r="G241" s="255">
        <f>ROUND(E241*F241,2)</f>
        <v>0</v>
      </c>
      <c r="H241" s="232"/>
      <c r="I241" s="231">
        <f>ROUND(E241*H241,2)</f>
        <v>0</v>
      </c>
      <c r="J241" s="232"/>
      <c r="K241" s="231">
        <f>ROUND(E241*J241,2)</f>
        <v>0</v>
      </c>
      <c r="L241" s="231">
        <v>21</v>
      </c>
      <c r="M241" s="231">
        <f>G241*(1+L241/100)</f>
        <v>0</v>
      </c>
      <c r="N241" s="230">
        <v>0</v>
      </c>
      <c r="O241" s="230">
        <f>ROUND(E241*N241,2)</f>
        <v>0</v>
      </c>
      <c r="P241" s="230">
        <v>0</v>
      </c>
      <c r="Q241" s="230">
        <f>ROUND(E241*P241,2)</f>
        <v>0</v>
      </c>
      <c r="R241" s="231"/>
      <c r="S241" s="231" t="s">
        <v>259</v>
      </c>
      <c r="T241" s="231" t="s">
        <v>260</v>
      </c>
      <c r="U241" s="231">
        <v>0.28100000000000003</v>
      </c>
      <c r="V241" s="231">
        <f>ROUND(E241*U241,2)</f>
        <v>0.28000000000000003</v>
      </c>
      <c r="W241" s="231"/>
      <c r="X241" s="231" t="s">
        <v>261</v>
      </c>
      <c r="Y241" s="231" t="s">
        <v>262</v>
      </c>
      <c r="Z241" s="210"/>
      <c r="AA241" s="210"/>
      <c r="AB241" s="210"/>
      <c r="AC241" s="210"/>
      <c r="AD241" s="210"/>
      <c r="AE241" s="210"/>
      <c r="AF241" s="210"/>
      <c r="AG241" s="210" t="s">
        <v>263</v>
      </c>
      <c r="AH241" s="210"/>
      <c r="AI241" s="210"/>
      <c r="AJ241" s="210"/>
      <c r="AK241" s="210"/>
      <c r="AL241" s="210"/>
      <c r="AM241" s="210"/>
      <c r="AN241" s="210"/>
      <c r="AO241" s="210"/>
      <c r="AP241" s="210"/>
      <c r="AQ241" s="210"/>
      <c r="AR241" s="210"/>
      <c r="AS241" s="210"/>
      <c r="AT241" s="210"/>
      <c r="AU241" s="210"/>
      <c r="AV241" s="210"/>
      <c r="AW241" s="210"/>
      <c r="AX241" s="210"/>
      <c r="AY241" s="210"/>
      <c r="AZ241" s="210"/>
      <c r="BA241" s="210"/>
      <c r="BB241" s="210"/>
      <c r="BC241" s="210"/>
      <c r="BD241" s="210"/>
      <c r="BE241" s="210"/>
      <c r="BF241" s="210"/>
      <c r="BG241" s="210"/>
      <c r="BH241" s="210"/>
    </row>
    <row r="242" spans="1:60" outlineLevel="1" x14ac:dyDescent="0.2">
      <c r="A242" s="250">
        <v>133</v>
      </c>
      <c r="B242" s="251" t="s">
        <v>1573</v>
      </c>
      <c r="C242" s="259" t="s">
        <v>1574</v>
      </c>
      <c r="D242" s="252" t="s">
        <v>345</v>
      </c>
      <c r="E242" s="253">
        <v>1</v>
      </c>
      <c r="F242" s="254"/>
      <c r="G242" s="255">
        <f>ROUND(E242*F242,2)</f>
        <v>0</v>
      </c>
      <c r="H242" s="232"/>
      <c r="I242" s="231">
        <f>ROUND(E242*H242,2)</f>
        <v>0</v>
      </c>
      <c r="J242" s="232"/>
      <c r="K242" s="231">
        <f>ROUND(E242*J242,2)</f>
        <v>0</v>
      </c>
      <c r="L242" s="231">
        <v>21</v>
      </c>
      <c r="M242" s="231">
        <f>G242*(1+L242/100)</f>
        <v>0</v>
      </c>
      <c r="N242" s="230">
        <v>2.5699999999999998E-3</v>
      </c>
      <c r="O242" s="230">
        <f>ROUND(E242*N242,2)</f>
        <v>0</v>
      </c>
      <c r="P242" s="230">
        <v>0</v>
      </c>
      <c r="Q242" s="230">
        <f>ROUND(E242*P242,2)</f>
        <v>0</v>
      </c>
      <c r="R242" s="231"/>
      <c r="S242" s="231" t="s">
        <v>259</v>
      </c>
      <c r="T242" s="231" t="s">
        <v>260</v>
      </c>
      <c r="U242" s="231">
        <v>0.433</v>
      </c>
      <c r="V242" s="231">
        <f>ROUND(E242*U242,2)</f>
        <v>0.43</v>
      </c>
      <c r="W242" s="231"/>
      <c r="X242" s="231" t="s">
        <v>261</v>
      </c>
      <c r="Y242" s="231" t="s">
        <v>262</v>
      </c>
      <c r="Z242" s="210"/>
      <c r="AA242" s="210"/>
      <c r="AB242" s="210"/>
      <c r="AC242" s="210"/>
      <c r="AD242" s="210"/>
      <c r="AE242" s="210"/>
      <c r="AF242" s="210"/>
      <c r="AG242" s="210" t="s">
        <v>263</v>
      </c>
      <c r="AH242" s="210"/>
      <c r="AI242" s="210"/>
      <c r="AJ242" s="210"/>
      <c r="AK242" s="210"/>
      <c r="AL242" s="210"/>
      <c r="AM242" s="210"/>
      <c r="AN242" s="210"/>
      <c r="AO242" s="210"/>
      <c r="AP242" s="210"/>
      <c r="AQ242" s="210"/>
      <c r="AR242" s="210"/>
      <c r="AS242" s="210"/>
      <c r="AT242" s="210"/>
      <c r="AU242" s="210"/>
      <c r="AV242" s="210"/>
      <c r="AW242" s="210"/>
      <c r="AX242" s="210"/>
      <c r="AY242" s="210"/>
      <c r="AZ242" s="210"/>
      <c r="BA242" s="210"/>
      <c r="BB242" s="210"/>
      <c r="BC242" s="210"/>
      <c r="BD242" s="210"/>
      <c r="BE242" s="210"/>
      <c r="BF242" s="210"/>
      <c r="BG242" s="210"/>
      <c r="BH242" s="210"/>
    </row>
    <row r="243" spans="1:60" ht="22.5" outlineLevel="1" x14ac:dyDescent="0.2">
      <c r="A243" s="250">
        <v>134</v>
      </c>
      <c r="B243" s="251" t="s">
        <v>1575</v>
      </c>
      <c r="C243" s="259" t="s">
        <v>1576</v>
      </c>
      <c r="D243" s="252" t="s">
        <v>1577</v>
      </c>
      <c r="E243" s="253">
        <v>5</v>
      </c>
      <c r="F243" s="254"/>
      <c r="G243" s="255">
        <f>ROUND(E243*F243,2)</f>
        <v>0</v>
      </c>
      <c r="H243" s="232"/>
      <c r="I243" s="231">
        <f>ROUND(E243*H243,2)</f>
        <v>0</v>
      </c>
      <c r="J243" s="232"/>
      <c r="K243" s="231">
        <f>ROUND(E243*J243,2)</f>
        <v>0</v>
      </c>
      <c r="L243" s="231">
        <v>21</v>
      </c>
      <c r="M243" s="231">
        <f>G243*(1+L243/100)</f>
        <v>0</v>
      </c>
      <c r="N243" s="230">
        <v>0</v>
      </c>
      <c r="O243" s="230">
        <f>ROUND(E243*N243,2)</f>
        <v>0</v>
      </c>
      <c r="P243" s="230">
        <v>0</v>
      </c>
      <c r="Q243" s="230">
        <f>ROUND(E243*P243,2)</f>
        <v>0</v>
      </c>
      <c r="R243" s="231" t="s">
        <v>1578</v>
      </c>
      <c r="S243" s="231" t="s">
        <v>259</v>
      </c>
      <c r="T243" s="231" t="s">
        <v>260</v>
      </c>
      <c r="U243" s="231">
        <v>1</v>
      </c>
      <c r="V243" s="231">
        <f>ROUND(E243*U243,2)</f>
        <v>5</v>
      </c>
      <c r="W243" s="231"/>
      <c r="X243" s="231" t="s">
        <v>1579</v>
      </c>
      <c r="Y243" s="231" t="s">
        <v>262</v>
      </c>
      <c r="Z243" s="210"/>
      <c r="AA243" s="210"/>
      <c r="AB243" s="210"/>
      <c r="AC243" s="210"/>
      <c r="AD243" s="210"/>
      <c r="AE243" s="210"/>
      <c r="AF243" s="210"/>
      <c r="AG243" s="210" t="s">
        <v>1580</v>
      </c>
      <c r="AH243" s="210"/>
      <c r="AI243" s="210"/>
      <c r="AJ243" s="210"/>
      <c r="AK243" s="210"/>
      <c r="AL243" s="210"/>
      <c r="AM243" s="210"/>
      <c r="AN243" s="210"/>
      <c r="AO243" s="210"/>
      <c r="AP243" s="210"/>
      <c r="AQ243" s="210"/>
      <c r="AR243" s="210"/>
      <c r="AS243" s="210"/>
      <c r="AT243" s="210"/>
      <c r="AU243" s="210"/>
      <c r="AV243" s="210"/>
      <c r="AW243" s="210"/>
      <c r="AX243" s="210"/>
      <c r="AY243" s="210"/>
      <c r="AZ243" s="210"/>
      <c r="BA243" s="210"/>
      <c r="BB243" s="210"/>
      <c r="BC243" s="210"/>
      <c r="BD243" s="210"/>
      <c r="BE243" s="210"/>
      <c r="BF243" s="210"/>
      <c r="BG243" s="210"/>
      <c r="BH243" s="210"/>
    </row>
    <row r="244" spans="1:60" outlineLevel="1" x14ac:dyDescent="0.2">
      <c r="A244" s="250">
        <v>135</v>
      </c>
      <c r="B244" s="251" t="s">
        <v>1581</v>
      </c>
      <c r="C244" s="259" t="s">
        <v>1582</v>
      </c>
      <c r="D244" s="252" t="s">
        <v>345</v>
      </c>
      <c r="E244" s="253">
        <v>1</v>
      </c>
      <c r="F244" s="254"/>
      <c r="G244" s="255">
        <f>ROUND(E244*F244,2)</f>
        <v>0</v>
      </c>
      <c r="H244" s="232"/>
      <c r="I244" s="231">
        <f>ROUND(E244*H244,2)</f>
        <v>0</v>
      </c>
      <c r="J244" s="232"/>
      <c r="K244" s="231">
        <f>ROUND(E244*J244,2)</f>
        <v>0</v>
      </c>
      <c r="L244" s="231">
        <v>21</v>
      </c>
      <c r="M244" s="231">
        <f>G244*(1+L244/100)</f>
        <v>0</v>
      </c>
      <c r="N244" s="230">
        <v>1.0500000000000001E-2</v>
      </c>
      <c r="O244" s="230">
        <f>ROUND(E244*N244,2)</f>
        <v>0.01</v>
      </c>
      <c r="P244" s="230">
        <v>0</v>
      </c>
      <c r="Q244" s="230">
        <f>ROUND(E244*P244,2)</f>
        <v>0</v>
      </c>
      <c r="R244" s="231"/>
      <c r="S244" s="231" t="s">
        <v>324</v>
      </c>
      <c r="T244" s="231" t="s">
        <v>325</v>
      </c>
      <c r="U244" s="231">
        <v>0</v>
      </c>
      <c r="V244" s="231">
        <f>ROUND(E244*U244,2)</f>
        <v>0</v>
      </c>
      <c r="W244" s="231"/>
      <c r="X244" s="231" t="s">
        <v>547</v>
      </c>
      <c r="Y244" s="231" t="s">
        <v>262</v>
      </c>
      <c r="Z244" s="210"/>
      <c r="AA244" s="210"/>
      <c r="AB244" s="210"/>
      <c r="AC244" s="210"/>
      <c r="AD244" s="210"/>
      <c r="AE244" s="210"/>
      <c r="AF244" s="210"/>
      <c r="AG244" s="210" t="s">
        <v>548</v>
      </c>
      <c r="AH244" s="210"/>
      <c r="AI244" s="210"/>
      <c r="AJ244" s="210"/>
      <c r="AK244" s="210"/>
      <c r="AL244" s="210"/>
      <c r="AM244" s="210"/>
      <c r="AN244" s="210"/>
      <c r="AO244" s="210"/>
      <c r="AP244" s="210"/>
      <c r="AQ244" s="210"/>
      <c r="AR244" s="210"/>
      <c r="AS244" s="210"/>
      <c r="AT244" s="210"/>
      <c r="AU244" s="210"/>
      <c r="AV244" s="210"/>
      <c r="AW244" s="210"/>
      <c r="AX244" s="210"/>
      <c r="AY244" s="210"/>
      <c r="AZ244" s="210"/>
      <c r="BA244" s="210"/>
      <c r="BB244" s="210"/>
      <c r="BC244" s="210"/>
      <c r="BD244" s="210"/>
      <c r="BE244" s="210"/>
      <c r="BF244" s="210"/>
      <c r="BG244" s="210"/>
      <c r="BH244" s="210"/>
    </row>
    <row r="245" spans="1:60" outlineLevel="1" x14ac:dyDescent="0.2">
      <c r="A245" s="250">
        <v>136</v>
      </c>
      <c r="B245" s="251" t="s">
        <v>1583</v>
      </c>
      <c r="C245" s="259" t="s">
        <v>1584</v>
      </c>
      <c r="D245" s="252" t="s">
        <v>345</v>
      </c>
      <c r="E245" s="253">
        <v>1</v>
      </c>
      <c r="F245" s="254"/>
      <c r="G245" s="255">
        <f>ROUND(E245*F245,2)</f>
        <v>0</v>
      </c>
      <c r="H245" s="232"/>
      <c r="I245" s="231">
        <f>ROUND(E245*H245,2)</f>
        <v>0</v>
      </c>
      <c r="J245" s="232"/>
      <c r="K245" s="231">
        <f>ROUND(E245*J245,2)</f>
        <v>0</v>
      </c>
      <c r="L245" s="231">
        <v>21</v>
      </c>
      <c r="M245" s="231">
        <f>G245*(1+L245/100)</f>
        <v>0</v>
      </c>
      <c r="N245" s="230">
        <v>2.8999999999999998E-3</v>
      </c>
      <c r="O245" s="230">
        <f>ROUND(E245*N245,2)</f>
        <v>0</v>
      </c>
      <c r="P245" s="230">
        <v>0</v>
      </c>
      <c r="Q245" s="230">
        <f>ROUND(E245*P245,2)</f>
        <v>0</v>
      </c>
      <c r="R245" s="231" t="s">
        <v>546</v>
      </c>
      <c r="S245" s="231" t="s">
        <v>1585</v>
      </c>
      <c r="T245" s="231" t="s">
        <v>325</v>
      </c>
      <c r="U245" s="231">
        <v>0</v>
      </c>
      <c r="V245" s="231">
        <f>ROUND(E245*U245,2)</f>
        <v>0</v>
      </c>
      <c r="W245" s="231"/>
      <c r="X245" s="231" t="s">
        <v>547</v>
      </c>
      <c r="Y245" s="231" t="s">
        <v>262</v>
      </c>
      <c r="Z245" s="210"/>
      <c r="AA245" s="210"/>
      <c r="AB245" s="210"/>
      <c r="AC245" s="210"/>
      <c r="AD245" s="210"/>
      <c r="AE245" s="210"/>
      <c r="AF245" s="210"/>
      <c r="AG245" s="210" t="s">
        <v>548</v>
      </c>
      <c r="AH245" s="210"/>
      <c r="AI245" s="210"/>
      <c r="AJ245" s="210"/>
      <c r="AK245" s="210"/>
      <c r="AL245" s="210"/>
      <c r="AM245" s="210"/>
      <c r="AN245" s="210"/>
      <c r="AO245" s="210"/>
      <c r="AP245" s="210"/>
      <c r="AQ245" s="210"/>
      <c r="AR245" s="210"/>
      <c r="AS245" s="210"/>
      <c r="AT245" s="210"/>
      <c r="AU245" s="210"/>
      <c r="AV245" s="210"/>
      <c r="AW245" s="210"/>
      <c r="AX245" s="210"/>
      <c r="AY245" s="210"/>
      <c r="AZ245" s="210"/>
      <c r="BA245" s="210"/>
      <c r="BB245" s="210"/>
      <c r="BC245" s="210"/>
      <c r="BD245" s="210"/>
      <c r="BE245" s="210"/>
      <c r="BF245" s="210"/>
      <c r="BG245" s="210"/>
      <c r="BH245" s="210"/>
    </row>
    <row r="246" spans="1:60" outlineLevel="1" x14ac:dyDescent="0.2">
      <c r="A246" s="244">
        <v>137</v>
      </c>
      <c r="B246" s="245" t="s">
        <v>1586</v>
      </c>
      <c r="C246" s="257" t="s">
        <v>1587</v>
      </c>
      <c r="D246" s="246" t="s">
        <v>311</v>
      </c>
      <c r="E246" s="247">
        <v>1.6500000000000001E-2</v>
      </c>
      <c r="F246" s="248"/>
      <c r="G246" s="249">
        <f>ROUND(E246*F246,2)</f>
        <v>0</v>
      </c>
      <c r="H246" s="232"/>
      <c r="I246" s="231">
        <f>ROUND(E246*H246,2)</f>
        <v>0</v>
      </c>
      <c r="J246" s="232"/>
      <c r="K246" s="231">
        <f>ROUND(E246*J246,2)</f>
        <v>0</v>
      </c>
      <c r="L246" s="231">
        <v>21</v>
      </c>
      <c r="M246" s="231">
        <f>G246*(1+L246/100)</f>
        <v>0</v>
      </c>
      <c r="N246" s="230">
        <v>0</v>
      </c>
      <c r="O246" s="230">
        <f>ROUND(E246*N246,2)</f>
        <v>0</v>
      </c>
      <c r="P246" s="230">
        <v>0</v>
      </c>
      <c r="Q246" s="230">
        <f>ROUND(E246*P246,2)</f>
        <v>0</v>
      </c>
      <c r="R246" s="231"/>
      <c r="S246" s="231" t="s">
        <v>259</v>
      </c>
      <c r="T246" s="231" t="s">
        <v>260</v>
      </c>
      <c r="U246" s="231">
        <v>4.0430000000000001</v>
      </c>
      <c r="V246" s="231">
        <f>ROUND(E246*U246,2)</f>
        <v>7.0000000000000007E-2</v>
      </c>
      <c r="W246" s="231"/>
      <c r="X246" s="231" t="s">
        <v>261</v>
      </c>
      <c r="Y246" s="231" t="s">
        <v>262</v>
      </c>
      <c r="Z246" s="210"/>
      <c r="AA246" s="210"/>
      <c r="AB246" s="210"/>
      <c r="AC246" s="210"/>
      <c r="AD246" s="210"/>
      <c r="AE246" s="210"/>
      <c r="AF246" s="210"/>
      <c r="AG246" s="210" t="s">
        <v>1333</v>
      </c>
      <c r="AH246" s="210"/>
      <c r="AI246" s="210"/>
      <c r="AJ246" s="210"/>
      <c r="AK246" s="210"/>
      <c r="AL246" s="210"/>
      <c r="AM246" s="210"/>
      <c r="AN246" s="210"/>
      <c r="AO246" s="210"/>
      <c r="AP246" s="210"/>
      <c r="AQ246" s="210"/>
      <c r="AR246" s="210"/>
      <c r="AS246" s="210"/>
      <c r="AT246" s="210"/>
      <c r="AU246" s="210"/>
      <c r="AV246" s="210"/>
      <c r="AW246" s="210"/>
      <c r="AX246" s="210"/>
      <c r="AY246" s="210"/>
      <c r="AZ246" s="210"/>
      <c r="BA246" s="210"/>
      <c r="BB246" s="210"/>
      <c r="BC246" s="210"/>
      <c r="BD246" s="210"/>
      <c r="BE246" s="210"/>
      <c r="BF246" s="210"/>
      <c r="BG246" s="210"/>
      <c r="BH246" s="210"/>
    </row>
    <row r="247" spans="1:60" outlineLevel="2" x14ac:dyDescent="0.2">
      <c r="A247" s="227"/>
      <c r="B247" s="228"/>
      <c r="C247" s="258" t="s">
        <v>1322</v>
      </c>
      <c r="D247" s="233"/>
      <c r="E247" s="234"/>
      <c r="F247" s="231"/>
      <c r="G247" s="231"/>
      <c r="H247" s="231"/>
      <c r="I247" s="231"/>
      <c r="J247" s="231"/>
      <c r="K247" s="231"/>
      <c r="L247" s="231"/>
      <c r="M247" s="231"/>
      <c r="N247" s="230"/>
      <c r="O247" s="230"/>
      <c r="P247" s="230"/>
      <c r="Q247" s="230"/>
      <c r="R247" s="231"/>
      <c r="S247" s="231"/>
      <c r="T247" s="231"/>
      <c r="U247" s="231"/>
      <c r="V247" s="231"/>
      <c r="W247" s="231"/>
      <c r="X247" s="231"/>
      <c r="Y247" s="231"/>
      <c r="Z247" s="210"/>
      <c r="AA247" s="210"/>
      <c r="AB247" s="210"/>
      <c r="AC247" s="210"/>
      <c r="AD247" s="210"/>
      <c r="AE247" s="210"/>
      <c r="AF247" s="210"/>
      <c r="AG247" s="210" t="s">
        <v>265</v>
      </c>
      <c r="AH247" s="210">
        <v>0</v>
      </c>
      <c r="AI247" s="210"/>
      <c r="AJ247" s="210"/>
      <c r="AK247" s="210"/>
      <c r="AL247" s="210"/>
      <c r="AM247" s="210"/>
      <c r="AN247" s="210"/>
      <c r="AO247" s="210"/>
      <c r="AP247" s="210"/>
      <c r="AQ247" s="210"/>
      <c r="AR247" s="210"/>
      <c r="AS247" s="210"/>
      <c r="AT247" s="210"/>
      <c r="AU247" s="210"/>
      <c r="AV247" s="210"/>
      <c r="AW247" s="210"/>
      <c r="AX247" s="210"/>
      <c r="AY247" s="210"/>
      <c r="AZ247" s="210"/>
      <c r="BA247" s="210"/>
      <c r="BB247" s="210"/>
      <c r="BC247" s="210"/>
      <c r="BD247" s="210"/>
      <c r="BE247" s="210"/>
      <c r="BF247" s="210"/>
      <c r="BG247" s="210"/>
      <c r="BH247" s="210"/>
    </row>
    <row r="248" spans="1:60" outlineLevel="3" x14ac:dyDescent="0.2">
      <c r="A248" s="227"/>
      <c r="B248" s="228"/>
      <c r="C248" s="258" t="s">
        <v>1588</v>
      </c>
      <c r="D248" s="233"/>
      <c r="E248" s="234"/>
      <c r="F248" s="231"/>
      <c r="G248" s="231"/>
      <c r="H248" s="231"/>
      <c r="I248" s="231"/>
      <c r="J248" s="231"/>
      <c r="K248" s="231"/>
      <c r="L248" s="231"/>
      <c r="M248" s="231"/>
      <c r="N248" s="230"/>
      <c r="O248" s="230"/>
      <c r="P248" s="230"/>
      <c r="Q248" s="230"/>
      <c r="R248" s="231"/>
      <c r="S248" s="231"/>
      <c r="T248" s="231"/>
      <c r="U248" s="231"/>
      <c r="V248" s="231"/>
      <c r="W248" s="231"/>
      <c r="X248" s="231"/>
      <c r="Y248" s="231"/>
      <c r="Z248" s="210"/>
      <c r="AA248" s="210"/>
      <c r="AB248" s="210"/>
      <c r="AC248" s="210"/>
      <c r="AD248" s="210"/>
      <c r="AE248" s="210"/>
      <c r="AF248" s="210"/>
      <c r="AG248" s="210" t="s">
        <v>265</v>
      </c>
      <c r="AH248" s="210">
        <v>0</v>
      </c>
      <c r="AI248" s="210"/>
      <c r="AJ248" s="210"/>
      <c r="AK248" s="210"/>
      <c r="AL248" s="210"/>
      <c r="AM248" s="210"/>
      <c r="AN248" s="210"/>
      <c r="AO248" s="210"/>
      <c r="AP248" s="210"/>
      <c r="AQ248" s="210"/>
      <c r="AR248" s="210"/>
      <c r="AS248" s="210"/>
      <c r="AT248" s="210"/>
      <c r="AU248" s="210"/>
      <c r="AV248" s="210"/>
      <c r="AW248" s="210"/>
      <c r="AX248" s="210"/>
      <c r="AY248" s="210"/>
      <c r="AZ248" s="210"/>
      <c r="BA248" s="210"/>
      <c r="BB248" s="210"/>
      <c r="BC248" s="210"/>
      <c r="BD248" s="210"/>
      <c r="BE248" s="210"/>
      <c r="BF248" s="210"/>
      <c r="BG248" s="210"/>
      <c r="BH248" s="210"/>
    </row>
    <row r="249" spans="1:60" outlineLevel="3" x14ac:dyDescent="0.2">
      <c r="A249" s="227"/>
      <c r="B249" s="228"/>
      <c r="C249" s="258" t="s">
        <v>1589</v>
      </c>
      <c r="D249" s="233"/>
      <c r="E249" s="234">
        <v>0.02</v>
      </c>
      <c r="F249" s="231"/>
      <c r="G249" s="231"/>
      <c r="H249" s="231"/>
      <c r="I249" s="231"/>
      <c r="J249" s="231"/>
      <c r="K249" s="231"/>
      <c r="L249" s="231"/>
      <c r="M249" s="231"/>
      <c r="N249" s="230"/>
      <c r="O249" s="230"/>
      <c r="P249" s="230"/>
      <c r="Q249" s="230"/>
      <c r="R249" s="231"/>
      <c r="S249" s="231"/>
      <c r="T249" s="231"/>
      <c r="U249" s="231"/>
      <c r="V249" s="231"/>
      <c r="W249" s="231"/>
      <c r="X249" s="231"/>
      <c r="Y249" s="231"/>
      <c r="Z249" s="210"/>
      <c r="AA249" s="210"/>
      <c r="AB249" s="210"/>
      <c r="AC249" s="210"/>
      <c r="AD249" s="210"/>
      <c r="AE249" s="210"/>
      <c r="AF249" s="210"/>
      <c r="AG249" s="210" t="s">
        <v>265</v>
      </c>
      <c r="AH249" s="210">
        <v>0</v>
      </c>
      <c r="AI249" s="210"/>
      <c r="AJ249" s="210"/>
      <c r="AK249" s="210"/>
      <c r="AL249" s="210"/>
      <c r="AM249" s="210"/>
      <c r="AN249" s="210"/>
      <c r="AO249" s="210"/>
      <c r="AP249" s="210"/>
      <c r="AQ249" s="210"/>
      <c r="AR249" s="210"/>
      <c r="AS249" s="210"/>
      <c r="AT249" s="210"/>
      <c r="AU249" s="210"/>
      <c r="AV249" s="210"/>
      <c r="AW249" s="210"/>
      <c r="AX249" s="210"/>
      <c r="AY249" s="210"/>
      <c r="AZ249" s="210"/>
      <c r="BA249" s="210"/>
      <c r="BB249" s="210"/>
      <c r="BC249" s="210"/>
      <c r="BD249" s="210"/>
      <c r="BE249" s="210"/>
      <c r="BF249" s="210"/>
      <c r="BG249" s="210"/>
      <c r="BH249" s="210"/>
    </row>
    <row r="250" spans="1:60" outlineLevel="1" x14ac:dyDescent="0.2">
      <c r="A250" s="244">
        <v>138</v>
      </c>
      <c r="B250" s="245" t="s">
        <v>1590</v>
      </c>
      <c r="C250" s="257" t="s">
        <v>1591</v>
      </c>
      <c r="D250" s="246" t="s">
        <v>311</v>
      </c>
      <c r="E250" s="247">
        <v>1.6500000000000001E-2</v>
      </c>
      <c r="F250" s="248"/>
      <c r="G250" s="249">
        <f>ROUND(E250*F250,2)</f>
        <v>0</v>
      </c>
      <c r="H250" s="232"/>
      <c r="I250" s="231">
        <f>ROUND(E250*H250,2)</f>
        <v>0</v>
      </c>
      <c r="J250" s="232"/>
      <c r="K250" s="231">
        <f>ROUND(E250*J250,2)</f>
        <v>0</v>
      </c>
      <c r="L250" s="231">
        <v>21</v>
      </c>
      <c r="M250" s="231">
        <f>G250*(1+L250/100)</f>
        <v>0</v>
      </c>
      <c r="N250" s="230">
        <v>0</v>
      </c>
      <c r="O250" s="230">
        <f>ROUND(E250*N250,2)</f>
        <v>0</v>
      </c>
      <c r="P250" s="230">
        <v>0</v>
      </c>
      <c r="Q250" s="230">
        <f>ROUND(E250*P250,2)</f>
        <v>0</v>
      </c>
      <c r="R250" s="231"/>
      <c r="S250" s="231" t="s">
        <v>259</v>
      </c>
      <c r="T250" s="231" t="s">
        <v>260</v>
      </c>
      <c r="U250" s="231">
        <v>0.48899999999999999</v>
      </c>
      <c r="V250" s="231">
        <f>ROUND(E250*U250,2)</f>
        <v>0.01</v>
      </c>
      <c r="W250" s="231"/>
      <c r="X250" s="231" t="s">
        <v>261</v>
      </c>
      <c r="Y250" s="231" t="s">
        <v>262</v>
      </c>
      <c r="Z250" s="210"/>
      <c r="AA250" s="210"/>
      <c r="AB250" s="210"/>
      <c r="AC250" s="210"/>
      <c r="AD250" s="210"/>
      <c r="AE250" s="210"/>
      <c r="AF250" s="210"/>
      <c r="AG250" s="210" t="s">
        <v>1333</v>
      </c>
      <c r="AH250" s="210"/>
      <c r="AI250" s="210"/>
      <c r="AJ250" s="210"/>
      <c r="AK250" s="210"/>
      <c r="AL250" s="210"/>
      <c r="AM250" s="210"/>
      <c r="AN250" s="210"/>
      <c r="AO250" s="210"/>
      <c r="AP250" s="210"/>
      <c r="AQ250" s="210"/>
      <c r="AR250" s="210"/>
      <c r="AS250" s="210"/>
      <c r="AT250" s="210"/>
      <c r="AU250" s="210"/>
      <c r="AV250" s="210"/>
      <c r="AW250" s="210"/>
      <c r="AX250" s="210"/>
      <c r="AY250" s="210"/>
      <c r="AZ250" s="210"/>
      <c r="BA250" s="210"/>
      <c r="BB250" s="210"/>
      <c r="BC250" s="210"/>
      <c r="BD250" s="210"/>
      <c r="BE250" s="210"/>
      <c r="BF250" s="210"/>
      <c r="BG250" s="210"/>
      <c r="BH250" s="210"/>
    </row>
    <row r="251" spans="1:60" outlineLevel="2" x14ac:dyDescent="0.2">
      <c r="A251" s="227"/>
      <c r="B251" s="228"/>
      <c r="C251" s="258" t="s">
        <v>1322</v>
      </c>
      <c r="D251" s="233"/>
      <c r="E251" s="234"/>
      <c r="F251" s="231"/>
      <c r="G251" s="231"/>
      <c r="H251" s="231"/>
      <c r="I251" s="231"/>
      <c r="J251" s="231"/>
      <c r="K251" s="231"/>
      <c r="L251" s="231"/>
      <c r="M251" s="231"/>
      <c r="N251" s="230"/>
      <c r="O251" s="230"/>
      <c r="P251" s="230"/>
      <c r="Q251" s="230"/>
      <c r="R251" s="231"/>
      <c r="S251" s="231"/>
      <c r="T251" s="231"/>
      <c r="U251" s="231"/>
      <c r="V251" s="231"/>
      <c r="W251" s="231"/>
      <c r="X251" s="231"/>
      <c r="Y251" s="231"/>
      <c r="Z251" s="210"/>
      <c r="AA251" s="210"/>
      <c r="AB251" s="210"/>
      <c r="AC251" s="210"/>
      <c r="AD251" s="210"/>
      <c r="AE251" s="210"/>
      <c r="AF251" s="210"/>
      <c r="AG251" s="210" t="s">
        <v>265</v>
      </c>
      <c r="AH251" s="210">
        <v>0</v>
      </c>
      <c r="AI251" s="210"/>
      <c r="AJ251" s="210"/>
      <c r="AK251" s="210"/>
      <c r="AL251" s="210"/>
      <c r="AM251" s="210"/>
      <c r="AN251" s="210"/>
      <c r="AO251" s="210"/>
      <c r="AP251" s="210"/>
      <c r="AQ251" s="210"/>
      <c r="AR251" s="210"/>
      <c r="AS251" s="210"/>
      <c r="AT251" s="210"/>
      <c r="AU251" s="210"/>
      <c r="AV251" s="210"/>
      <c r="AW251" s="210"/>
      <c r="AX251" s="210"/>
      <c r="AY251" s="210"/>
      <c r="AZ251" s="210"/>
      <c r="BA251" s="210"/>
      <c r="BB251" s="210"/>
      <c r="BC251" s="210"/>
      <c r="BD251" s="210"/>
      <c r="BE251" s="210"/>
      <c r="BF251" s="210"/>
      <c r="BG251" s="210"/>
      <c r="BH251" s="210"/>
    </row>
    <row r="252" spans="1:60" outlineLevel="3" x14ac:dyDescent="0.2">
      <c r="A252" s="227"/>
      <c r="B252" s="228"/>
      <c r="C252" s="258" t="s">
        <v>1588</v>
      </c>
      <c r="D252" s="233"/>
      <c r="E252" s="234"/>
      <c r="F252" s="231"/>
      <c r="G252" s="231"/>
      <c r="H252" s="231"/>
      <c r="I252" s="231"/>
      <c r="J252" s="231"/>
      <c r="K252" s="231"/>
      <c r="L252" s="231"/>
      <c r="M252" s="231"/>
      <c r="N252" s="230"/>
      <c r="O252" s="230"/>
      <c r="P252" s="230"/>
      <c r="Q252" s="230"/>
      <c r="R252" s="231"/>
      <c r="S252" s="231"/>
      <c r="T252" s="231"/>
      <c r="U252" s="231"/>
      <c r="V252" s="231"/>
      <c r="W252" s="231"/>
      <c r="X252" s="231"/>
      <c r="Y252" s="231"/>
      <c r="Z252" s="210"/>
      <c r="AA252" s="210"/>
      <c r="AB252" s="210"/>
      <c r="AC252" s="210"/>
      <c r="AD252" s="210"/>
      <c r="AE252" s="210"/>
      <c r="AF252" s="210"/>
      <c r="AG252" s="210" t="s">
        <v>265</v>
      </c>
      <c r="AH252" s="210">
        <v>0</v>
      </c>
      <c r="AI252" s="210"/>
      <c r="AJ252" s="210"/>
      <c r="AK252" s="210"/>
      <c r="AL252" s="210"/>
      <c r="AM252" s="210"/>
      <c r="AN252" s="210"/>
      <c r="AO252" s="210"/>
      <c r="AP252" s="210"/>
      <c r="AQ252" s="210"/>
      <c r="AR252" s="210"/>
      <c r="AS252" s="210"/>
      <c r="AT252" s="210"/>
      <c r="AU252" s="210"/>
      <c r="AV252" s="210"/>
      <c r="AW252" s="210"/>
      <c r="AX252" s="210"/>
      <c r="AY252" s="210"/>
      <c r="AZ252" s="210"/>
      <c r="BA252" s="210"/>
      <c r="BB252" s="210"/>
      <c r="BC252" s="210"/>
      <c r="BD252" s="210"/>
      <c r="BE252" s="210"/>
      <c r="BF252" s="210"/>
      <c r="BG252" s="210"/>
      <c r="BH252" s="210"/>
    </row>
    <row r="253" spans="1:60" outlineLevel="3" x14ac:dyDescent="0.2">
      <c r="A253" s="227"/>
      <c r="B253" s="228"/>
      <c r="C253" s="258" t="s">
        <v>1589</v>
      </c>
      <c r="D253" s="233"/>
      <c r="E253" s="234">
        <v>0.02</v>
      </c>
      <c r="F253" s="231"/>
      <c r="G253" s="231"/>
      <c r="H253" s="231"/>
      <c r="I253" s="231"/>
      <c r="J253" s="231"/>
      <c r="K253" s="231"/>
      <c r="L253" s="231"/>
      <c r="M253" s="231"/>
      <c r="N253" s="230"/>
      <c r="O253" s="230"/>
      <c r="P253" s="230"/>
      <c r="Q253" s="230"/>
      <c r="R253" s="231"/>
      <c r="S253" s="231"/>
      <c r="T253" s="231"/>
      <c r="U253" s="231"/>
      <c r="V253" s="231"/>
      <c r="W253" s="231"/>
      <c r="X253" s="231"/>
      <c r="Y253" s="231"/>
      <c r="Z253" s="210"/>
      <c r="AA253" s="210"/>
      <c r="AB253" s="210"/>
      <c r="AC253" s="210"/>
      <c r="AD253" s="210"/>
      <c r="AE253" s="210"/>
      <c r="AF253" s="210"/>
      <c r="AG253" s="210" t="s">
        <v>265</v>
      </c>
      <c r="AH253" s="210">
        <v>0</v>
      </c>
      <c r="AI253" s="210"/>
      <c r="AJ253" s="210"/>
      <c r="AK253" s="210"/>
      <c r="AL253" s="210"/>
      <c r="AM253" s="210"/>
      <c r="AN253" s="210"/>
      <c r="AO253" s="210"/>
      <c r="AP253" s="210"/>
      <c r="AQ253" s="210"/>
      <c r="AR253" s="210"/>
      <c r="AS253" s="210"/>
      <c r="AT253" s="210"/>
      <c r="AU253" s="210"/>
      <c r="AV253" s="210"/>
      <c r="AW253" s="210"/>
      <c r="AX253" s="210"/>
      <c r="AY253" s="210"/>
      <c r="AZ253" s="210"/>
      <c r="BA253" s="210"/>
      <c r="BB253" s="210"/>
      <c r="BC253" s="210"/>
      <c r="BD253" s="210"/>
      <c r="BE253" s="210"/>
      <c r="BF253" s="210"/>
      <c r="BG253" s="210"/>
      <c r="BH253" s="210"/>
    </row>
    <row r="254" spans="1:60" outlineLevel="1" x14ac:dyDescent="0.2">
      <c r="A254" s="244">
        <v>139</v>
      </c>
      <c r="B254" s="245" t="s">
        <v>1592</v>
      </c>
      <c r="C254" s="257" t="s">
        <v>1593</v>
      </c>
      <c r="D254" s="246" t="s">
        <v>311</v>
      </c>
      <c r="E254" s="247">
        <v>0.16500000000000001</v>
      </c>
      <c r="F254" s="248"/>
      <c r="G254" s="249">
        <f>ROUND(E254*F254,2)</f>
        <v>0</v>
      </c>
      <c r="H254" s="232"/>
      <c r="I254" s="231">
        <f>ROUND(E254*H254,2)</f>
        <v>0</v>
      </c>
      <c r="J254" s="232"/>
      <c r="K254" s="231">
        <f>ROUND(E254*J254,2)</f>
        <v>0</v>
      </c>
      <c r="L254" s="231">
        <v>21</v>
      </c>
      <c r="M254" s="231">
        <f>G254*(1+L254/100)</f>
        <v>0</v>
      </c>
      <c r="N254" s="230">
        <v>0</v>
      </c>
      <c r="O254" s="230">
        <f>ROUND(E254*N254,2)</f>
        <v>0</v>
      </c>
      <c r="P254" s="230">
        <v>0</v>
      </c>
      <c r="Q254" s="230">
        <f>ROUND(E254*P254,2)</f>
        <v>0</v>
      </c>
      <c r="R254" s="231"/>
      <c r="S254" s="231" t="s">
        <v>259</v>
      </c>
      <c r="T254" s="231" t="s">
        <v>260</v>
      </c>
      <c r="U254" s="231">
        <v>0</v>
      </c>
      <c r="V254" s="231">
        <f>ROUND(E254*U254,2)</f>
        <v>0</v>
      </c>
      <c r="W254" s="231"/>
      <c r="X254" s="231" t="s">
        <v>261</v>
      </c>
      <c r="Y254" s="231" t="s">
        <v>262</v>
      </c>
      <c r="Z254" s="210"/>
      <c r="AA254" s="210"/>
      <c r="AB254" s="210"/>
      <c r="AC254" s="210"/>
      <c r="AD254" s="210"/>
      <c r="AE254" s="210"/>
      <c r="AF254" s="210"/>
      <c r="AG254" s="210" t="s">
        <v>1333</v>
      </c>
      <c r="AH254" s="210"/>
      <c r="AI254" s="210"/>
      <c r="AJ254" s="210"/>
      <c r="AK254" s="210"/>
      <c r="AL254" s="210"/>
      <c r="AM254" s="210"/>
      <c r="AN254" s="210"/>
      <c r="AO254" s="210"/>
      <c r="AP254" s="210"/>
      <c r="AQ254" s="210"/>
      <c r="AR254" s="210"/>
      <c r="AS254" s="210"/>
      <c r="AT254" s="210"/>
      <c r="AU254" s="210"/>
      <c r="AV254" s="210"/>
      <c r="AW254" s="210"/>
      <c r="AX254" s="210"/>
      <c r="AY254" s="210"/>
      <c r="AZ254" s="210"/>
      <c r="BA254" s="210"/>
      <c r="BB254" s="210"/>
      <c r="BC254" s="210"/>
      <c r="BD254" s="210"/>
      <c r="BE254" s="210"/>
      <c r="BF254" s="210"/>
      <c r="BG254" s="210"/>
      <c r="BH254" s="210"/>
    </row>
    <row r="255" spans="1:60" outlineLevel="2" x14ac:dyDescent="0.2">
      <c r="A255" s="227"/>
      <c r="B255" s="228"/>
      <c r="C255" s="258" t="s">
        <v>1322</v>
      </c>
      <c r="D255" s="233"/>
      <c r="E255" s="234"/>
      <c r="F255" s="231"/>
      <c r="G255" s="231"/>
      <c r="H255" s="231"/>
      <c r="I255" s="231"/>
      <c r="J255" s="231"/>
      <c r="K255" s="231"/>
      <c r="L255" s="231"/>
      <c r="M255" s="231"/>
      <c r="N255" s="230"/>
      <c r="O255" s="230"/>
      <c r="P255" s="230"/>
      <c r="Q255" s="230"/>
      <c r="R255" s="231"/>
      <c r="S255" s="231"/>
      <c r="T255" s="231"/>
      <c r="U255" s="231"/>
      <c r="V255" s="231"/>
      <c r="W255" s="231"/>
      <c r="X255" s="231"/>
      <c r="Y255" s="231"/>
      <c r="Z255" s="210"/>
      <c r="AA255" s="210"/>
      <c r="AB255" s="210"/>
      <c r="AC255" s="210"/>
      <c r="AD255" s="210"/>
      <c r="AE255" s="210"/>
      <c r="AF255" s="210"/>
      <c r="AG255" s="210" t="s">
        <v>265</v>
      </c>
      <c r="AH255" s="210">
        <v>0</v>
      </c>
      <c r="AI255" s="210"/>
      <c r="AJ255" s="210"/>
      <c r="AK255" s="210"/>
      <c r="AL255" s="210"/>
      <c r="AM255" s="210"/>
      <c r="AN255" s="210"/>
      <c r="AO255" s="210"/>
      <c r="AP255" s="210"/>
      <c r="AQ255" s="210"/>
      <c r="AR255" s="210"/>
      <c r="AS255" s="210"/>
      <c r="AT255" s="210"/>
      <c r="AU255" s="210"/>
      <c r="AV255" s="210"/>
      <c r="AW255" s="210"/>
      <c r="AX255" s="210"/>
      <c r="AY255" s="210"/>
      <c r="AZ255" s="210"/>
      <c r="BA255" s="210"/>
      <c r="BB255" s="210"/>
      <c r="BC255" s="210"/>
      <c r="BD255" s="210"/>
      <c r="BE255" s="210"/>
      <c r="BF255" s="210"/>
      <c r="BG255" s="210"/>
      <c r="BH255" s="210"/>
    </row>
    <row r="256" spans="1:60" outlineLevel="3" x14ac:dyDescent="0.2">
      <c r="A256" s="227"/>
      <c r="B256" s="228"/>
      <c r="C256" s="258" t="s">
        <v>1588</v>
      </c>
      <c r="D256" s="233"/>
      <c r="E256" s="234"/>
      <c r="F256" s="231"/>
      <c r="G256" s="231"/>
      <c r="H256" s="231"/>
      <c r="I256" s="231"/>
      <c r="J256" s="231"/>
      <c r="K256" s="231"/>
      <c r="L256" s="231"/>
      <c r="M256" s="231"/>
      <c r="N256" s="230"/>
      <c r="O256" s="230"/>
      <c r="P256" s="230"/>
      <c r="Q256" s="230"/>
      <c r="R256" s="231"/>
      <c r="S256" s="231"/>
      <c r="T256" s="231"/>
      <c r="U256" s="231"/>
      <c r="V256" s="231"/>
      <c r="W256" s="231"/>
      <c r="X256" s="231"/>
      <c r="Y256" s="231"/>
      <c r="Z256" s="210"/>
      <c r="AA256" s="210"/>
      <c r="AB256" s="210"/>
      <c r="AC256" s="210"/>
      <c r="AD256" s="210"/>
      <c r="AE256" s="210"/>
      <c r="AF256" s="210"/>
      <c r="AG256" s="210" t="s">
        <v>265</v>
      </c>
      <c r="AH256" s="210">
        <v>0</v>
      </c>
      <c r="AI256" s="210"/>
      <c r="AJ256" s="210"/>
      <c r="AK256" s="210"/>
      <c r="AL256" s="210"/>
      <c r="AM256" s="210"/>
      <c r="AN256" s="210"/>
      <c r="AO256" s="210"/>
      <c r="AP256" s="210"/>
      <c r="AQ256" s="210"/>
      <c r="AR256" s="210"/>
      <c r="AS256" s="210"/>
      <c r="AT256" s="210"/>
      <c r="AU256" s="210"/>
      <c r="AV256" s="210"/>
      <c r="AW256" s="210"/>
      <c r="AX256" s="210"/>
      <c r="AY256" s="210"/>
      <c r="AZ256" s="210"/>
      <c r="BA256" s="210"/>
      <c r="BB256" s="210"/>
      <c r="BC256" s="210"/>
      <c r="BD256" s="210"/>
      <c r="BE256" s="210"/>
      <c r="BF256" s="210"/>
      <c r="BG256" s="210"/>
      <c r="BH256" s="210"/>
    </row>
    <row r="257" spans="1:60" outlineLevel="3" x14ac:dyDescent="0.2">
      <c r="A257" s="227"/>
      <c r="B257" s="228"/>
      <c r="C257" s="258" t="s">
        <v>1594</v>
      </c>
      <c r="D257" s="233"/>
      <c r="E257" s="234">
        <v>0.17</v>
      </c>
      <c r="F257" s="231"/>
      <c r="G257" s="231"/>
      <c r="H257" s="231"/>
      <c r="I257" s="231"/>
      <c r="J257" s="231"/>
      <c r="K257" s="231"/>
      <c r="L257" s="231"/>
      <c r="M257" s="231"/>
      <c r="N257" s="230"/>
      <c r="O257" s="230"/>
      <c r="P257" s="230"/>
      <c r="Q257" s="230"/>
      <c r="R257" s="231"/>
      <c r="S257" s="231"/>
      <c r="T257" s="231"/>
      <c r="U257" s="231"/>
      <c r="V257" s="231"/>
      <c r="W257" s="231"/>
      <c r="X257" s="231"/>
      <c r="Y257" s="231"/>
      <c r="Z257" s="210"/>
      <c r="AA257" s="210"/>
      <c r="AB257" s="210"/>
      <c r="AC257" s="210"/>
      <c r="AD257" s="210"/>
      <c r="AE257" s="210"/>
      <c r="AF257" s="210"/>
      <c r="AG257" s="210" t="s">
        <v>265</v>
      </c>
      <c r="AH257" s="210">
        <v>0</v>
      </c>
      <c r="AI257" s="210"/>
      <c r="AJ257" s="210"/>
      <c r="AK257" s="210"/>
      <c r="AL257" s="210"/>
      <c r="AM257" s="210"/>
      <c r="AN257" s="210"/>
      <c r="AO257" s="210"/>
      <c r="AP257" s="210"/>
      <c r="AQ257" s="210"/>
      <c r="AR257" s="210"/>
      <c r="AS257" s="210"/>
      <c r="AT257" s="210"/>
      <c r="AU257" s="210"/>
      <c r="AV257" s="210"/>
      <c r="AW257" s="210"/>
      <c r="AX257" s="210"/>
      <c r="AY257" s="210"/>
      <c r="AZ257" s="210"/>
      <c r="BA257" s="210"/>
      <c r="BB257" s="210"/>
      <c r="BC257" s="210"/>
      <c r="BD257" s="210"/>
      <c r="BE257" s="210"/>
      <c r="BF257" s="210"/>
      <c r="BG257" s="210"/>
      <c r="BH257" s="210"/>
    </row>
    <row r="258" spans="1:60" x14ac:dyDescent="0.2">
      <c r="A258" s="237" t="s">
        <v>254</v>
      </c>
      <c r="B258" s="238" t="s">
        <v>221</v>
      </c>
      <c r="C258" s="256" t="s">
        <v>222</v>
      </c>
      <c r="D258" s="239"/>
      <c r="E258" s="240"/>
      <c r="F258" s="241"/>
      <c r="G258" s="242">
        <f>SUMIF(AG259:AG261,"&lt;&gt;NOR",G259:G261)</f>
        <v>0</v>
      </c>
      <c r="H258" s="236"/>
      <c r="I258" s="236">
        <f>SUM(I259:I261)</f>
        <v>0</v>
      </c>
      <c r="J258" s="236"/>
      <c r="K258" s="236">
        <f>SUM(K259:K261)</f>
        <v>0</v>
      </c>
      <c r="L258" s="236"/>
      <c r="M258" s="236">
        <f>SUM(M259:M261)</f>
        <v>0</v>
      </c>
      <c r="N258" s="235"/>
      <c r="O258" s="235">
        <f>SUM(O259:O261)</f>
        <v>0</v>
      </c>
      <c r="P258" s="235"/>
      <c r="Q258" s="235">
        <f>SUM(Q259:Q261)</f>
        <v>0</v>
      </c>
      <c r="R258" s="236"/>
      <c r="S258" s="236"/>
      <c r="T258" s="236"/>
      <c r="U258" s="236"/>
      <c r="V258" s="236">
        <f>SUM(V259:V261)</f>
        <v>0.22</v>
      </c>
      <c r="W258" s="236"/>
      <c r="X258" s="236"/>
      <c r="Y258" s="236"/>
      <c r="AG258" t="s">
        <v>255</v>
      </c>
    </row>
    <row r="259" spans="1:60" outlineLevel="1" x14ac:dyDescent="0.2">
      <c r="A259" s="250">
        <v>140</v>
      </c>
      <c r="B259" s="251" t="s">
        <v>1595</v>
      </c>
      <c r="C259" s="259" t="s">
        <v>1596</v>
      </c>
      <c r="D259" s="252" t="s">
        <v>334</v>
      </c>
      <c r="E259" s="253">
        <v>8.3000000000000007</v>
      </c>
      <c r="F259" s="254"/>
      <c r="G259" s="255">
        <f>ROUND(E259*F259,2)</f>
        <v>0</v>
      </c>
      <c r="H259" s="232"/>
      <c r="I259" s="231">
        <f>ROUND(E259*H259,2)</f>
        <v>0</v>
      </c>
      <c r="J259" s="232"/>
      <c r="K259" s="231">
        <f>ROUND(E259*J259,2)</f>
        <v>0</v>
      </c>
      <c r="L259" s="231">
        <v>21</v>
      </c>
      <c r="M259" s="231">
        <f>G259*(1+L259/100)</f>
        <v>0</v>
      </c>
      <c r="N259" s="230">
        <v>6.0000000000000002E-5</v>
      </c>
      <c r="O259" s="230">
        <f>ROUND(E259*N259,2)</f>
        <v>0</v>
      </c>
      <c r="P259" s="230">
        <v>0</v>
      </c>
      <c r="Q259" s="230">
        <f>ROUND(E259*P259,2)</f>
        <v>0</v>
      </c>
      <c r="R259" s="231"/>
      <c r="S259" s="231" t="s">
        <v>259</v>
      </c>
      <c r="T259" s="231" t="s">
        <v>260</v>
      </c>
      <c r="U259" s="231">
        <v>2.5999999999999999E-2</v>
      </c>
      <c r="V259" s="231">
        <f>ROUND(E259*U259,2)</f>
        <v>0.22</v>
      </c>
      <c r="W259" s="231"/>
      <c r="X259" s="231" t="s">
        <v>261</v>
      </c>
      <c r="Y259" s="231" t="s">
        <v>262</v>
      </c>
      <c r="Z259" s="210"/>
      <c r="AA259" s="210"/>
      <c r="AB259" s="210"/>
      <c r="AC259" s="210"/>
      <c r="AD259" s="210"/>
      <c r="AE259" s="210"/>
      <c r="AF259" s="210"/>
      <c r="AG259" s="210" t="s">
        <v>1225</v>
      </c>
      <c r="AH259" s="210"/>
      <c r="AI259" s="210"/>
      <c r="AJ259" s="210"/>
      <c r="AK259" s="210"/>
      <c r="AL259" s="210"/>
      <c r="AM259" s="210"/>
      <c r="AN259" s="210"/>
      <c r="AO259" s="210"/>
      <c r="AP259" s="210"/>
      <c r="AQ259" s="210"/>
      <c r="AR259" s="210"/>
      <c r="AS259" s="210"/>
      <c r="AT259" s="210"/>
      <c r="AU259" s="210"/>
      <c r="AV259" s="210"/>
      <c r="AW259" s="210"/>
      <c r="AX259" s="210"/>
      <c r="AY259" s="210"/>
      <c r="AZ259" s="210"/>
      <c r="BA259" s="210"/>
      <c r="BB259" s="210"/>
      <c r="BC259" s="210"/>
      <c r="BD259" s="210"/>
      <c r="BE259" s="210"/>
      <c r="BF259" s="210"/>
      <c r="BG259" s="210"/>
      <c r="BH259" s="210"/>
    </row>
    <row r="260" spans="1:60" outlineLevel="1" x14ac:dyDescent="0.2">
      <c r="A260" s="244">
        <v>141</v>
      </c>
      <c r="B260" s="245" t="s">
        <v>1597</v>
      </c>
      <c r="C260" s="257" t="s">
        <v>1598</v>
      </c>
      <c r="D260" s="246" t="s">
        <v>334</v>
      </c>
      <c r="E260" s="247">
        <v>8.3000000000000007</v>
      </c>
      <c r="F260" s="248"/>
      <c r="G260" s="249">
        <f>ROUND(E260*F260,2)</f>
        <v>0</v>
      </c>
      <c r="H260" s="232"/>
      <c r="I260" s="231">
        <f>ROUND(E260*H260,2)</f>
        <v>0</v>
      </c>
      <c r="J260" s="232"/>
      <c r="K260" s="231">
        <f>ROUND(E260*J260,2)</f>
        <v>0</v>
      </c>
      <c r="L260" s="231">
        <v>21</v>
      </c>
      <c r="M260" s="231">
        <f>G260*(1+L260/100)</f>
        <v>0</v>
      </c>
      <c r="N260" s="230">
        <v>0</v>
      </c>
      <c r="O260" s="230">
        <f>ROUND(E260*N260,2)</f>
        <v>0</v>
      </c>
      <c r="P260" s="230">
        <v>0</v>
      </c>
      <c r="Q260" s="230">
        <f>ROUND(E260*P260,2)</f>
        <v>0</v>
      </c>
      <c r="R260" s="231" t="s">
        <v>546</v>
      </c>
      <c r="S260" s="231" t="s">
        <v>259</v>
      </c>
      <c r="T260" s="231" t="s">
        <v>260</v>
      </c>
      <c r="U260" s="231">
        <v>0</v>
      </c>
      <c r="V260" s="231">
        <f>ROUND(E260*U260,2)</f>
        <v>0</v>
      </c>
      <c r="W260" s="231"/>
      <c r="X260" s="231" t="s">
        <v>547</v>
      </c>
      <c r="Y260" s="231" t="s">
        <v>262</v>
      </c>
      <c r="Z260" s="210"/>
      <c r="AA260" s="210"/>
      <c r="AB260" s="210"/>
      <c r="AC260" s="210"/>
      <c r="AD260" s="210"/>
      <c r="AE260" s="210"/>
      <c r="AF260" s="210"/>
      <c r="AG260" s="210" t="s">
        <v>548</v>
      </c>
      <c r="AH260" s="210"/>
      <c r="AI260" s="210"/>
      <c r="AJ260" s="210"/>
      <c r="AK260" s="210"/>
      <c r="AL260" s="210"/>
      <c r="AM260" s="210"/>
      <c r="AN260" s="210"/>
      <c r="AO260" s="210"/>
      <c r="AP260" s="210"/>
      <c r="AQ260" s="210"/>
      <c r="AR260" s="210"/>
      <c r="AS260" s="210"/>
      <c r="AT260" s="210"/>
      <c r="AU260" s="210"/>
      <c r="AV260" s="210"/>
      <c r="AW260" s="210"/>
      <c r="AX260" s="210"/>
      <c r="AY260" s="210"/>
      <c r="AZ260" s="210"/>
      <c r="BA260" s="210"/>
      <c r="BB260" s="210"/>
      <c r="BC260" s="210"/>
      <c r="BD260" s="210"/>
      <c r="BE260" s="210"/>
      <c r="BF260" s="210"/>
      <c r="BG260" s="210"/>
      <c r="BH260" s="210"/>
    </row>
    <row r="261" spans="1:60" outlineLevel="2" x14ac:dyDescent="0.2">
      <c r="A261" s="227"/>
      <c r="B261" s="228"/>
      <c r="C261" s="258" t="s">
        <v>1599</v>
      </c>
      <c r="D261" s="233"/>
      <c r="E261" s="234">
        <v>8.3000000000000007</v>
      </c>
      <c r="F261" s="231"/>
      <c r="G261" s="231"/>
      <c r="H261" s="231"/>
      <c r="I261" s="231"/>
      <c r="J261" s="231"/>
      <c r="K261" s="231"/>
      <c r="L261" s="231"/>
      <c r="M261" s="231"/>
      <c r="N261" s="230"/>
      <c r="O261" s="230"/>
      <c r="P261" s="230"/>
      <c r="Q261" s="230"/>
      <c r="R261" s="231"/>
      <c r="S261" s="231"/>
      <c r="T261" s="231"/>
      <c r="U261" s="231"/>
      <c r="V261" s="231"/>
      <c r="W261" s="231"/>
      <c r="X261" s="231"/>
      <c r="Y261" s="231"/>
      <c r="Z261" s="210"/>
      <c r="AA261" s="210"/>
      <c r="AB261" s="210"/>
      <c r="AC261" s="210"/>
      <c r="AD261" s="210"/>
      <c r="AE261" s="210"/>
      <c r="AF261" s="210"/>
      <c r="AG261" s="210" t="s">
        <v>265</v>
      </c>
      <c r="AH261" s="210">
        <v>0</v>
      </c>
      <c r="AI261" s="210"/>
      <c r="AJ261" s="210"/>
      <c r="AK261" s="210"/>
      <c r="AL261" s="210"/>
      <c r="AM261" s="210"/>
      <c r="AN261" s="210"/>
      <c r="AO261" s="210"/>
      <c r="AP261" s="210"/>
      <c r="AQ261" s="210"/>
      <c r="AR261" s="210"/>
      <c r="AS261" s="210"/>
      <c r="AT261" s="210"/>
      <c r="AU261" s="210"/>
      <c r="AV261" s="210"/>
      <c r="AW261" s="210"/>
      <c r="AX261" s="210"/>
      <c r="AY261" s="210"/>
      <c r="AZ261" s="210"/>
      <c r="BA261" s="210"/>
      <c r="BB261" s="210"/>
      <c r="BC261" s="210"/>
      <c r="BD261" s="210"/>
      <c r="BE261" s="210"/>
      <c r="BF261" s="210"/>
      <c r="BG261" s="210"/>
      <c r="BH261" s="210"/>
    </row>
    <row r="262" spans="1:60" x14ac:dyDescent="0.2">
      <c r="A262" s="237" t="s">
        <v>254</v>
      </c>
      <c r="B262" s="238" t="s">
        <v>223</v>
      </c>
      <c r="C262" s="256" t="s">
        <v>224</v>
      </c>
      <c r="D262" s="239"/>
      <c r="E262" s="240"/>
      <c r="F262" s="241"/>
      <c r="G262" s="242">
        <f>SUMIF(AG263:AG278,"&lt;&gt;NOR",G263:G278)</f>
        <v>0</v>
      </c>
      <c r="H262" s="236"/>
      <c r="I262" s="236">
        <f>SUM(I263:I278)</f>
        <v>0</v>
      </c>
      <c r="J262" s="236"/>
      <c r="K262" s="236">
        <f>SUM(K263:K278)</f>
        <v>0</v>
      </c>
      <c r="L262" s="236"/>
      <c r="M262" s="236">
        <f>SUM(M263:M278)</f>
        <v>0</v>
      </c>
      <c r="N262" s="235"/>
      <c r="O262" s="235">
        <f>SUM(O263:O278)</f>
        <v>0</v>
      </c>
      <c r="P262" s="235"/>
      <c r="Q262" s="235">
        <f>SUM(Q263:Q278)</f>
        <v>0</v>
      </c>
      <c r="R262" s="236"/>
      <c r="S262" s="236"/>
      <c r="T262" s="236"/>
      <c r="U262" s="236"/>
      <c r="V262" s="236">
        <f>SUM(V263:V278)</f>
        <v>4.33</v>
      </c>
      <c r="W262" s="236"/>
      <c r="X262" s="236"/>
      <c r="Y262" s="236"/>
      <c r="AG262" t="s">
        <v>255</v>
      </c>
    </row>
    <row r="263" spans="1:60" outlineLevel="1" x14ac:dyDescent="0.2">
      <c r="A263" s="244">
        <v>142</v>
      </c>
      <c r="B263" s="245" t="s">
        <v>1600</v>
      </c>
      <c r="C263" s="257" t="s">
        <v>1601</v>
      </c>
      <c r="D263" s="246" t="s">
        <v>311</v>
      </c>
      <c r="E263" s="247">
        <v>1.6917199999999999</v>
      </c>
      <c r="F263" s="248"/>
      <c r="G263" s="249">
        <f>ROUND(E263*F263,2)</f>
        <v>0</v>
      </c>
      <c r="H263" s="232"/>
      <c r="I263" s="231">
        <f>ROUND(E263*H263,2)</f>
        <v>0</v>
      </c>
      <c r="J263" s="232"/>
      <c r="K263" s="231">
        <f>ROUND(E263*J263,2)</f>
        <v>0</v>
      </c>
      <c r="L263" s="231">
        <v>21</v>
      </c>
      <c r="M263" s="231">
        <f>G263*(1+L263/100)</f>
        <v>0</v>
      </c>
      <c r="N263" s="230">
        <v>0</v>
      </c>
      <c r="O263" s="230">
        <f>ROUND(E263*N263,2)</f>
        <v>0</v>
      </c>
      <c r="P263" s="230">
        <v>0</v>
      </c>
      <c r="Q263" s="230">
        <f>ROUND(E263*P263,2)</f>
        <v>0</v>
      </c>
      <c r="R263" s="231"/>
      <c r="S263" s="231" t="s">
        <v>259</v>
      </c>
      <c r="T263" s="231" t="s">
        <v>260</v>
      </c>
      <c r="U263" s="231">
        <v>2.0670000000000002</v>
      </c>
      <c r="V263" s="231">
        <f>ROUND(E263*U263,2)</f>
        <v>3.5</v>
      </c>
      <c r="W263" s="231"/>
      <c r="X263" s="231" t="s">
        <v>261</v>
      </c>
      <c r="Y263" s="231" t="s">
        <v>262</v>
      </c>
      <c r="Z263" s="210"/>
      <c r="AA263" s="210"/>
      <c r="AB263" s="210"/>
      <c r="AC263" s="210"/>
      <c r="AD263" s="210"/>
      <c r="AE263" s="210"/>
      <c r="AF263" s="210"/>
      <c r="AG263" s="210" t="s">
        <v>1225</v>
      </c>
      <c r="AH263" s="210"/>
      <c r="AI263" s="210"/>
      <c r="AJ263" s="210"/>
      <c r="AK263" s="210"/>
      <c r="AL263" s="210"/>
      <c r="AM263" s="210"/>
      <c r="AN263" s="210"/>
      <c r="AO263" s="210"/>
      <c r="AP263" s="210"/>
      <c r="AQ263" s="210"/>
      <c r="AR263" s="210"/>
      <c r="AS263" s="210"/>
      <c r="AT263" s="210"/>
      <c r="AU263" s="210"/>
      <c r="AV263" s="210"/>
      <c r="AW263" s="210"/>
      <c r="AX263" s="210"/>
      <c r="AY263" s="210"/>
      <c r="AZ263" s="210"/>
      <c r="BA263" s="210"/>
      <c r="BB263" s="210"/>
      <c r="BC263" s="210"/>
      <c r="BD263" s="210"/>
      <c r="BE263" s="210"/>
      <c r="BF263" s="210"/>
      <c r="BG263" s="210"/>
      <c r="BH263" s="210"/>
    </row>
    <row r="264" spans="1:60" ht="22.5" outlineLevel="2" x14ac:dyDescent="0.2">
      <c r="A264" s="227"/>
      <c r="B264" s="228"/>
      <c r="C264" s="258" t="s">
        <v>1602</v>
      </c>
      <c r="D264" s="233"/>
      <c r="E264" s="234"/>
      <c r="F264" s="231"/>
      <c r="G264" s="231"/>
      <c r="H264" s="231"/>
      <c r="I264" s="231"/>
      <c r="J264" s="231"/>
      <c r="K264" s="231"/>
      <c r="L264" s="231"/>
      <c r="M264" s="231"/>
      <c r="N264" s="230"/>
      <c r="O264" s="230"/>
      <c r="P264" s="230"/>
      <c r="Q264" s="230"/>
      <c r="R264" s="231"/>
      <c r="S264" s="231"/>
      <c r="T264" s="231"/>
      <c r="U264" s="231"/>
      <c r="V264" s="231"/>
      <c r="W264" s="231"/>
      <c r="X264" s="231"/>
      <c r="Y264" s="231"/>
      <c r="Z264" s="210"/>
      <c r="AA264" s="210"/>
      <c r="AB264" s="210"/>
      <c r="AC264" s="210"/>
      <c r="AD264" s="210"/>
      <c r="AE264" s="210"/>
      <c r="AF264" s="210"/>
      <c r="AG264" s="210" t="s">
        <v>265</v>
      </c>
      <c r="AH264" s="210">
        <v>0</v>
      </c>
      <c r="AI264" s="210"/>
      <c r="AJ264" s="210"/>
      <c r="AK264" s="210"/>
      <c r="AL264" s="210"/>
      <c r="AM264" s="210"/>
      <c r="AN264" s="210"/>
      <c r="AO264" s="210"/>
      <c r="AP264" s="210"/>
      <c r="AQ264" s="210"/>
      <c r="AR264" s="210"/>
      <c r="AS264" s="210"/>
      <c r="AT264" s="210"/>
      <c r="AU264" s="210"/>
      <c r="AV264" s="210"/>
      <c r="AW264" s="210"/>
      <c r="AX264" s="210"/>
      <c r="AY264" s="210"/>
      <c r="AZ264" s="210"/>
      <c r="BA264" s="210"/>
      <c r="BB264" s="210"/>
      <c r="BC264" s="210"/>
      <c r="BD264" s="210"/>
      <c r="BE264" s="210"/>
      <c r="BF264" s="210"/>
      <c r="BG264" s="210"/>
      <c r="BH264" s="210"/>
    </row>
    <row r="265" spans="1:60" outlineLevel="3" x14ac:dyDescent="0.2">
      <c r="A265" s="227"/>
      <c r="B265" s="228"/>
      <c r="C265" s="258" t="s">
        <v>1603</v>
      </c>
      <c r="D265" s="233"/>
      <c r="E265" s="234"/>
      <c r="F265" s="231"/>
      <c r="G265" s="231"/>
      <c r="H265" s="231"/>
      <c r="I265" s="231"/>
      <c r="J265" s="231"/>
      <c r="K265" s="231"/>
      <c r="L265" s="231"/>
      <c r="M265" s="231"/>
      <c r="N265" s="230"/>
      <c r="O265" s="230"/>
      <c r="P265" s="230"/>
      <c r="Q265" s="230"/>
      <c r="R265" s="231"/>
      <c r="S265" s="231"/>
      <c r="T265" s="231"/>
      <c r="U265" s="231"/>
      <c r="V265" s="231"/>
      <c r="W265" s="231"/>
      <c r="X265" s="231"/>
      <c r="Y265" s="231"/>
      <c r="Z265" s="210"/>
      <c r="AA265" s="210"/>
      <c r="AB265" s="210"/>
      <c r="AC265" s="210"/>
      <c r="AD265" s="210"/>
      <c r="AE265" s="210"/>
      <c r="AF265" s="210"/>
      <c r="AG265" s="210" t="s">
        <v>265</v>
      </c>
      <c r="AH265" s="210">
        <v>0</v>
      </c>
      <c r="AI265" s="210"/>
      <c r="AJ265" s="210"/>
      <c r="AK265" s="210"/>
      <c r="AL265" s="210"/>
      <c r="AM265" s="210"/>
      <c r="AN265" s="210"/>
      <c r="AO265" s="210"/>
      <c r="AP265" s="210"/>
      <c r="AQ265" s="210"/>
      <c r="AR265" s="210"/>
      <c r="AS265" s="210"/>
      <c r="AT265" s="210"/>
      <c r="AU265" s="210"/>
      <c r="AV265" s="210"/>
      <c r="AW265" s="210"/>
      <c r="AX265" s="210"/>
      <c r="AY265" s="210"/>
      <c r="AZ265" s="210"/>
      <c r="BA265" s="210"/>
      <c r="BB265" s="210"/>
      <c r="BC265" s="210"/>
      <c r="BD265" s="210"/>
      <c r="BE265" s="210"/>
      <c r="BF265" s="210"/>
      <c r="BG265" s="210"/>
      <c r="BH265" s="210"/>
    </row>
    <row r="266" spans="1:60" outlineLevel="3" x14ac:dyDescent="0.2">
      <c r="A266" s="227"/>
      <c r="B266" s="228"/>
      <c r="C266" s="258" t="s">
        <v>1604</v>
      </c>
      <c r="D266" s="233"/>
      <c r="E266" s="234">
        <v>1.69</v>
      </c>
      <c r="F266" s="231"/>
      <c r="G266" s="231"/>
      <c r="H266" s="231"/>
      <c r="I266" s="231"/>
      <c r="J266" s="231"/>
      <c r="K266" s="231"/>
      <c r="L266" s="231"/>
      <c r="M266" s="231"/>
      <c r="N266" s="230"/>
      <c r="O266" s="230"/>
      <c r="P266" s="230"/>
      <c r="Q266" s="230"/>
      <c r="R266" s="231"/>
      <c r="S266" s="231"/>
      <c r="T266" s="231"/>
      <c r="U266" s="231"/>
      <c r="V266" s="231"/>
      <c r="W266" s="231"/>
      <c r="X266" s="231"/>
      <c r="Y266" s="231"/>
      <c r="Z266" s="210"/>
      <c r="AA266" s="210"/>
      <c r="AB266" s="210"/>
      <c r="AC266" s="210"/>
      <c r="AD266" s="210"/>
      <c r="AE266" s="210"/>
      <c r="AF266" s="210"/>
      <c r="AG266" s="210" t="s">
        <v>265</v>
      </c>
      <c r="AH266" s="210">
        <v>0</v>
      </c>
      <c r="AI266" s="210"/>
      <c r="AJ266" s="210"/>
      <c r="AK266" s="210"/>
      <c r="AL266" s="210"/>
      <c r="AM266" s="210"/>
      <c r="AN266" s="210"/>
      <c r="AO266" s="210"/>
      <c r="AP266" s="210"/>
      <c r="AQ266" s="210"/>
      <c r="AR266" s="210"/>
      <c r="AS266" s="210"/>
      <c r="AT266" s="210"/>
      <c r="AU266" s="210"/>
      <c r="AV266" s="210"/>
      <c r="AW266" s="210"/>
      <c r="AX266" s="210"/>
      <c r="AY266" s="210"/>
      <c r="AZ266" s="210"/>
      <c r="BA266" s="210"/>
      <c r="BB266" s="210"/>
      <c r="BC266" s="210"/>
      <c r="BD266" s="210"/>
      <c r="BE266" s="210"/>
      <c r="BF266" s="210"/>
      <c r="BG266" s="210"/>
      <c r="BH266" s="210"/>
    </row>
    <row r="267" spans="1:60" outlineLevel="1" x14ac:dyDescent="0.2">
      <c r="A267" s="244">
        <v>143</v>
      </c>
      <c r="B267" s="245" t="s">
        <v>422</v>
      </c>
      <c r="C267" s="257" t="s">
        <v>423</v>
      </c>
      <c r="D267" s="246" t="s">
        <v>311</v>
      </c>
      <c r="E267" s="247">
        <v>1.6917199999999999</v>
      </c>
      <c r="F267" s="248"/>
      <c r="G267" s="249">
        <f>ROUND(E267*F267,2)</f>
        <v>0</v>
      </c>
      <c r="H267" s="232"/>
      <c r="I267" s="231">
        <f>ROUND(E267*H267,2)</f>
        <v>0</v>
      </c>
      <c r="J267" s="232"/>
      <c r="K267" s="231">
        <f>ROUND(E267*J267,2)</f>
        <v>0</v>
      </c>
      <c r="L267" s="231">
        <v>21</v>
      </c>
      <c r="M267" s="231">
        <f>G267*(1+L267/100)</f>
        <v>0</v>
      </c>
      <c r="N267" s="230">
        <v>0</v>
      </c>
      <c r="O267" s="230">
        <f>ROUND(E267*N267,2)</f>
        <v>0</v>
      </c>
      <c r="P267" s="230">
        <v>0</v>
      </c>
      <c r="Q267" s="230">
        <f>ROUND(E267*P267,2)</f>
        <v>0</v>
      </c>
      <c r="R267" s="231"/>
      <c r="S267" s="231" t="s">
        <v>259</v>
      </c>
      <c r="T267" s="231" t="s">
        <v>260</v>
      </c>
      <c r="U267" s="231">
        <v>0.49</v>
      </c>
      <c r="V267" s="231">
        <f>ROUND(E267*U267,2)</f>
        <v>0.83</v>
      </c>
      <c r="W267" s="231"/>
      <c r="X267" s="231" t="s">
        <v>261</v>
      </c>
      <c r="Y267" s="231" t="s">
        <v>262</v>
      </c>
      <c r="Z267" s="210"/>
      <c r="AA267" s="210"/>
      <c r="AB267" s="210"/>
      <c r="AC267" s="210"/>
      <c r="AD267" s="210"/>
      <c r="AE267" s="210"/>
      <c r="AF267" s="210"/>
      <c r="AG267" s="210" t="s">
        <v>1225</v>
      </c>
      <c r="AH267" s="210"/>
      <c r="AI267" s="210"/>
      <c r="AJ267" s="210"/>
      <c r="AK267" s="210"/>
      <c r="AL267" s="210"/>
      <c r="AM267" s="210"/>
      <c r="AN267" s="210"/>
      <c r="AO267" s="210"/>
      <c r="AP267" s="210"/>
      <c r="AQ267" s="210"/>
      <c r="AR267" s="210"/>
      <c r="AS267" s="210"/>
      <c r="AT267" s="210"/>
      <c r="AU267" s="210"/>
      <c r="AV267" s="210"/>
      <c r="AW267" s="210"/>
      <c r="AX267" s="210"/>
      <c r="AY267" s="210"/>
      <c r="AZ267" s="210"/>
      <c r="BA267" s="210"/>
      <c r="BB267" s="210"/>
      <c r="BC267" s="210"/>
      <c r="BD267" s="210"/>
      <c r="BE267" s="210"/>
      <c r="BF267" s="210"/>
      <c r="BG267" s="210"/>
      <c r="BH267" s="210"/>
    </row>
    <row r="268" spans="1:60" ht="22.5" outlineLevel="2" x14ac:dyDescent="0.2">
      <c r="A268" s="227"/>
      <c r="B268" s="228"/>
      <c r="C268" s="258" t="s">
        <v>1602</v>
      </c>
      <c r="D268" s="233"/>
      <c r="E268" s="234"/>
      <c r="F268" s="231"/>
      <c r="G268" s="231"/>
      <c r="H268" s="231"/>
      <c r="I268" s="231"/>
      <c r="J268" s="231"/>
      <c r="K268" s="231"/>
      <c r="L268" s="231"/>
      <c r="M268" s="231"/>
      <c r="N268" s="230"/>
      <c r="O268" s="230"/>
      <c r="P268" s="230"/>
      <c r="Q268" s="230"/>
      <c r="R268" s="231"/>
      <c r="S268" s="231"/>
      <c r="T268" s="231"/>
      <c r="U268" s="231"/>
      <c r="V268" s="231"/>
      <c r="W268" s="231"/>
      <c r="X268" s="231"/>
      <c r="Y268" s="231"/>
      <c r="Z268" s="210"/>
      <c r="AA268" s="210"/>
      <c r="AB268" s="210"/>
      <c r="AC268" s="210"/>
      <c r="AD268" s="210"/>
      <c r="AE268" s="210"/>
      <c r="AF268" s="210"/>
      <c r="AG268" s="210" t="s">
        <v>265</v>
      </c>
      <c r="AH268" s="210">
        <v>0</v>
      </c>
      <c r="AI268" s="210"/>
      <c r="AJ268" s="210"/>
      <c r="AK268" s="210"/>
      <c r="AL268" s="210"/>
      <c r="AM268" s="210"/>
      <c r="AN268" s="210"/>
      <c r="AO268" s="210"/>
      <c r="AP268" s="210"/>
      <c r="AQ268" s="210"/>
      <c r="AR268" s="210"/>
      <c r="AS268" s="210"/>
      <c r="AT268" s="210"/>
      <c r="AU268" s="210"/>
      <c r="AV268" s="210"/>
      <c r="AW268" s="210"/>
      <c r="AX268" s="210"/>
      <c r="AY268" s="210"/>
      <c r="AZ268" s="210"/>
      <c r="BA268" s="210"/>
      <c r="BB268" s="210"/>
      <c r="BC268" s="210"/>
      <c r="BD268" s="210"/>
      <c r="BE268" s="210"/>
      <c r="BF268" s="210"/>
      <c r="BG268" s="210"/>
      <c r="BH268" s="210"/>
    </row>
    <row r="269" spans="1:60" outlineLevel="3" x14ac:dyDescent="0.2">
      <c r="A269" s="227"/>
      <c r="B269" s="228"/>
      <c r="C269" s="258" t="s">
        <v>1603</v>
      </c>
      <c r="D269" s="233"/>
      <c r="E269" s="234"/>
      <c r="F269" s="231"/>
      <c r="G269" s="231"/>
      <c r="H269" s="231"/>
      <c r="I269" s="231"/>
      <c r="J269" s="231"/>
      <c r="K269" s="231"/>
      <c r="L269" s="231"/>
      <c r="M269" s="231"/>
      <c r="N269" s="230"/>
      <c r="O269" s="230"/>
      <c r="P269" s="230"/>
      <c r="Q269" s="230"/>
      <c r="R269" s="231"/>
      <c r="S269" s="231"/>
      <c r="T269" s="231"/>
      <c r="U269" s="231"/>
      <c r="V269" s="231"/>
      <c r="W269" s="231"/>
      <c r="X269" s="231"/>
      <c r="Y269" s="231"/>
      <c r="Z269" s="210"/>
      <c r="AA269" s="210"/>
      <c r="AB269" s="210"/>
      <c r="AC269" s="210"/>
      <c r="AD269" s="210"/>
      <c r="AE269" s="210"/>
      <c r="AF269" s="210"/>
      <c r="AG269" s="210" t="s">
        <v>265</v>
      </c>
      <c r="AH269" s="210">
        <v>0</v>
      </c>
      <c r="AI269" s="210"/>
      <c r="AJ269" s="210"/>
      <c r="AK269" s="210"/>
      <c r="AL269" s="210"/>
      <c r="AM269" s="210"/>
      <c r="AN269" s="210"/>
      <c r="AO269" s="210"/>
      <c r="AP269" s="210"/>
      <c r="AQ269" s="210"/>
      <c r="AR269" s="210"/>
      <c r="AS269" s="210"/>
      <c r="AT269" s="210"/>
      <c r="AU269" s="210"/>
      <c r="AV269" s="210"/>
      <c r="AW269" s="210"/>
      <c r="AX269" s="210"/>
      <c r="AY269" s="210"/>
      <c r="AZ269" s="210"/>
      <c r="BA269" s="210"/>
      <c r="BB269" s="210"/>
      <c r="BC269" s="210"/>
      <c r="BD269" s="210"/>
      <c r="BE269" s="210"/>
      <c r="BF269" s="210"/>
      <c r="BG269" s="210"/>
      <c r="BH269" s="210"/>
    </row>
    <row r="270" spans="1:60" outlineLevel="3" x14ac:dyDescent="0.2">
      <c r="A270" s="227"/>
      <c r="B270" s="228"/>
      <c r="C270" s="258" t="s">
        <v>1604</v>
      </c>
      <c r="D270" s="233"/>
      <c r="E270" s="234">
        <v>1.69</v>
      </c>
      <c r="F270" s="231"/>
      <c r="G270" s="231"/>
      <c r="H270" s="231"/>
      <c r="I270" s="231"/>
      <c r="J270" s="231"/>
      <c r="K270" s="231"/>
      <c r="L270" s="231"/>
      <c r="M270" s="231"/>
      <c r="N270" s="230"/>
      <c r="O270" s="230"/>
      <c r="P270" s="230"/>
      <c r="Q270" s="230"/>
      <c r="R270" s="231"/>
      <c r="S270" s="231"/>
      <c r="T270" s="231"/>
      <c r="U270" s="231"/>
      <c r="V270" s="231"/>
      <c r="W270" s="231"/>
      <c r="X270" s="231"/>
      <c r="Y270" s="231"/>
      <c r="Z270" s="210"/>
      <c r="AA270" s="210"/>
      <c r="AB270" s="210"/>
      <c r="AC270" s="210"/>
      <c r="AD270" s="210"/>
      <c r="AE270" s="210"/>
      <c r="AF270" s="210"/>
      <c r="AG270" s="210" t="s">
        <v>265</v>
      </c>
      <c r="AH270" s="210">
        <v>0</v>
      </c>
      <c r="AI270" s="210"/>
      <c r="AJ270" s="210"/>
      <c r="AK270" s="210"/>
      <c r="AL270" s="210"/>
      <c r="AM270" s="210"/>
      <c r="AN270" s="210"/>
      <c r="AO270" s="210"/>
      <c r="AP270" s="210"/>
      <c r="AQ270" s="210"/>
      <c r="AR270" s="210"/>
      <c r="AS270" s="210"/>
      <c r="AT270" s="210"/>
      <c r="AU270" s="210"/>
      <c r="AV270" s="210"/>
      <c r="AW270" s="210"/>
      <c r="AX270" s="210"/>
      <c r="AY270" s="210"/>
      <c r="AZ270" s="210"/>
      <c r="BA270" s="210"/>
      <c r="BB270" s="210"/>
      <c r="BC270" s="210"/>
      <c r="BD270" s="210"/>
      <c r="BE270" s="210"/>
      <c r="BF270" s="210"/>
      <c r="BG270" s="210"/>
      <c r="BH270" s="210"/>
    </row>
    <row r="271" spans="1:60" outlineLevel="1" x14ac:dyDescent="0.2">
      <c r="A271" s="244">
        <v>144</v>
      </c>
      <c r="B271" s="245" t="s">
        <v>424</v>
      </c>
      <c r="C271" s="257" t="s">
        <v>425</v>
      </c>
      <c r="D271" s="246" t="s">
        <v>311</v>
      </c>
      <c r="E271" s="247">
        <v>16.917159999999999</v>
      </c>
      <c r="F271" s="248"/>
      <c r="G271" s="249">
        <f>ROUND(E271*F271,2)</f>
        <v>0</v>
      </c>
      <c r="H271" s="232"/>
      <c r="I271" s="231">
        <f>ROUND(E271*H271,2)</f>
        <v>0</v>
      </c>
      <c r="J271" s="232"/>
      <c r="K271" s="231">
        <f>ROUND(E271*J271,2)</f>
        <v>0</v>
      </c>
      <c r="L271" s="231">
        <v>21</v>
      </c>
      <c r="M271" s="231">
        <f>G271*(1+L271/100)</f>
        <v>0</v>
      </c>
      <c r="N271" s="230">
        <v>0</v>
      </c>
      <c r="O271" s="230">
        <f>ROUND(E271*N271,2)</f>
        <v>0</v>
      </c>
      <c r="P271" s="230">
        <v>0</v>
      </c>
      <c r="Q271" s="230">
        <f>ROUND(E271*P271,2)</f>
        <v>0</v>
      </c>
      <c r="R271" s="231"/>
      <c r="S271" s="231" t="s">
        <v>259</v>
      </c>
      <c r="T271" s="231" t="s">
        <v>260</v>
      </c>
      <c r="U271" s="231">
        <v>0</v>
      </c>
      <c r="V271" s="231">
        <f>ROUND(E271*U271,2)</f>
        <v>0</v>
      </c>
      <c r="W271" s="231"/>
      <c r="X271" s="231" t="s">
        <v>261</v>
      </c>
      <c r="Y271" s="231" t="s">
        <v>262</v>
      </c>
      <c r="Z271" s="210"/>
      <c r="AA271" s="210"/>
      <c r="AB271" s="210"/>
      <c r="AC271" s="210"/>
      <c r="AD271" s="210"/>
      <c r="AE271" s="210"/>
      <c r="AF271" s="210"/>
      <c r="AG271" s="210" t="s">
        <v>1225</v>
      </c>
      <c r="AH271" s="210"/>
      <c r="AI271" s="210"/>
      <c r="AJ271" s="210"/>
      <c r="AK271" s="210"/>
      <c r="AL271" s="210"/>
      <c r="AM271" s="210"/>
      <c r="AN271" s="210"/>
      <c r="AO271" s="210"/>
      <c r="AP271" s="210"/>
      <c r="AQ271" s="210"/>
      <c r="AR271" s="210"/>
      <c r="AS271" s="210"/>
      <c r="AT271" s="210"/>
      <c r="AU271" s="210"/>
      <c r="AV271" s="210"/>
      <c r="AW271" s="210"/>
      <c r="AX271" s="210"/>
      <c r="AY271" s="210"/>
      <c r="AZ271" s="210"/>
      <c r="BA271" s="210"/>
      <c r="BB271" s="210"/>
      <c r="BC271" s="210"/>
      <c r="BD271" s="210"/>
      <c r="BE271" s="210"/>
      <c r="BF271" s="210"/>
      <c r="BG271" s="210"/>
      <c r="BH271" s="210"/>
    </row>
    <row r="272" spans="1:60" ht="22.5" outlineLevel="2" x14ac:dyDescent="0.2">
      <c r="A272" s="227"/>
      <c r="B272" s="228"/>
      <c r="C272" s="258" t="s">
        <v>1602</v>
      </c>
      <c r="D272" s="233"/>
      <c r="E272" s="234"/>
      <c r="F272" s="231"/>
      <c r="G272" s="231"/>
      <c r="H272" s="231"/>
      <c r="I272" s="231"/>
      <c r="J272" s="231"/>
      <c r="K272" s="231"/>
      <c r="L272" s="231"/>
      <c r="M272" s="231"/>
      <c r="N272" s="230"/>
      <c r="O272" s="230"/>
      <c r="P272" s="230"/>
      <c r="Q272" s="230"/>
      <c r="R272" s="231"/>
      <c r="S272" s="231"/>
      <c r="T272" s="231"/>
      <c r="U272" s="231"/>
      <c r="V272" s="231"/>
      <c r="W272" s="231"/>
      <c r="X272" s="231"/>
      <c r="Y272" s="231"/>
      <c r="Z272" s="210"/>
      <c r="AA272" s="210"/>
      <c r="AB272" s="210"/>
      <c r="AC272" s="210"/>
      <c r="AD272" s="210"/>
      <c r="AE272" s="210"/>
      <c r="AF272" s="210"/>
      <c r="AG272" s="210" t="s">
        <v>265</v>
      </c>
      <c r="AH272" s="210">
        <v>0</v>
      </c>
      <c r="AI272" s="210"/>
      <c r="AJ272" s="210"/>
      <c r="AK272" s="210"/>
      <c r="AL272" s="210"/>
      <c r="AM272" s="210"/>
      <c r="AN272" s="210"/>
      <c r="AO272" s="210"/>
      <c r="AP272" s="210"/>
      <c r="AQ272" s="210"/>
      <c r="AR272" s="210"/>
      <c r="AS272" s="210"/>
      <c r="AT272" s="210"/>
      <c r="AU272" s="210"/>
      <c r="AV272" s="210"/>
      <c r="AW272" s="210"/>
      <c r="AX272" s="210"/>
      <c r="AY272" s="210"/>
      <c r="AZ272" s="210"/>
      <c r="BA272" s="210"/>
      <c r="BB272" s="210"/>
      <c r="BC272" s="210"/>
      <c r="BD272" s="210"/>
      <c r="BE272" s="210"/>
      <c r="BF272" s="210"/>
      <c r="BG272" s="210"/>
      <c r="BH272" s="210"/>
    </row>
    <row r="273" spans="1:60" outlineLevel="3" x14ac:dyDescent="0.2">
      <c r="A273" s="227"/>
      <c r="B273" s="228"/>
      <c r="C273" s="258" t="s">
        <v>1603</v>
      </c>
      <c r="D273" s="233"/>
      <c r="E273" s="234"/>
      <c r="F273" s="231"/>
      <c r="G273" s="231"/>
      <c r="H273" s="231"/>
      <c r="I273" s="231"/>
      <c r="J273" s="231"/>
      <c r="K273" s="231"/>
      <c r="L273" s="231"/>
      <c r="M273" s="231"/>
      <c r="N273" s="230"/>
      <c r="O273" s="230"/>
      <c r="P273" s="230"/>
      <c r="Q273" s="230"/>
      <c r="R273" s="231"/>
      <c r="S273" s="231"/>
      <c r="T273" s="231"/>
      <c r="U273" s="231"/>
      <c r="V273" s="231"/>
      <c r="W273" s="231"/>
      <c r="X273" s="231"/>
      <c r="Y273" s="231"/>
      <c r="Z273" s="210"/>
      <c r="AA273" s="210"/>
      <c r="AB273" s="210"/>
      <c r="AC273" s="210"/>
      <c r="AD273" s="210"/>
      <c r="AE273" s="210"/>
      <c r="AF273" s="210"/>
      <c r="AG273" s="210" t="s">
        <v>265</v>
      </c>
      <c r="AH273" s="210">
        <v>0</v>
      </c>
      <c r="AI273" s="210"/>
      <c r="AJ273" s="210"/>
      <c r="AK273" s="210"/>
      <c r="AL273" s="210"/>
      <c r="AM273" s="210"/>
      <c r="AN273" s="210"/>
      <c r="AO273" s="210"/>
      <c r="AP273" s="210"/>
      <c r="AQ273" s="210"/>
      <c r="AR273" s="210"/>
      <c r="AS273" s="210"/>
      <c r="AT273" s="210"/>
      <c r="AU273" s="210"/>
      <c r="AV273" s="210"/>
      <c r="AW273" s="210"/>
      <c r="AX273" s="210"/>
      <c r="AY273" s="210"/>
      <c r="AZ273" s="210"/>
      <c r="BA273" s="210"/>
      <c r="BB273" s="210"/>
      <c r="BC273" s="210"/>
      <c r="BD273" s="210"/>
      <c r="BE273" s="210"/>
      <c r="BF273" s="210"/>
      <c r="BG273" s="210"/>
      <c r="BH273" s="210"/>
    </row>
    <row r="274" spans="1:60" outlineLevel="3" x14ac:dyDescent="0.2">
      <c r="A274" s="227"/>
      <c r="B274" s="228"/>
      <c r="C274" s="258" t="s">
        <v>1605</v>
      </c>
      <c r="D274" s="233"/>
      <c r="E274" s="234">
        <v>16.920000000000002</v>
      </c>
      <c r="F274" s="231"/>
      <c r="G274" s="231"/>
      <c r="H274" s="231"/>
      <c r="I274" s="231"/>
      <c r="J274" s="231"/>
      <c r="K274" s="231"/>
      <c r="L274" s="231"/>
      <c r="M274" s="231"/>
      <c r="N274" s="230"/>
      <c r="O274" s="230"/>
      <c r="P274" s="230"/>
      <c r="Q274" s="230"/>
      <c r="R274" s="231"/>
      <c r="S274" s="231"/>
      <c r="T274" s="231"/>
      <c r="U274" s="231"/>
      <c r="V274" s="231"/>
      <c r="W274" s="231"/>
      <c r="X274" s="231"/>
      <c r="Y274" s="231"/>
      <c r="Z274" s="210"/>
      <c r="AA274" s="210"/>
      <c r="AB274" s="210"/>
      <c r="AC274" s="210"/>
      <c r="AD274" s="210"/>
      <c r="AE274" s="210"/>
      <c r="AF274" s="210"/>
      <c r="AG274" s="210" t="s">
        <v>265</v>
      </c>
      <c r="AH274" s="210">
        <v>0</v>
      </c>
      <c r="AI274" s="210"/>
      <c r="AJ274" s="210"/>
      <c r="AK274" s="210"/>
      <c r="AL274" s="210"/>
      <c r="AM274" s="210"/>
      <c r="AN274" s="210"/>
      <c r="AO274" s="210"/>
      <c r="AP274" s="210"/>
      <c r="AQ274" s="210"/>
      <c r="AR274" s="210"/>
      <c r="AS274" s="210"/>
      <c r="AT274" s="210"/>
      <c r="AU274" s="210"/>
      <c r="AV274" s="210"/>
      <c r="AW274" s="210"/>
      <c r="AX274" s="210"/>
      <c r="AY274" s="210"/>
      <c r="AZ274" s="210"/>
      <c r="BA274" s="210"/>
      <c r="BB274" s="210"/>
      <c r="BC274" s="210"/>
      <c r="BD274" s="210"/>
      <c r="BE274" s="210"/>
      <c r="BF274" s="210"/>
      <c r="BG274" s="210"/>
      <c r="BH274" s="210"/>
    </row>
    <row r="275" spans="1:60" outlineLevel="1" x14ac:dyDescent="0.2">
      <c r="A275" s="244">
        <v>145</v>
      </c>
      <c r="B275" s="245" t="s">
        <v>1606</v>
      </c>
      <c r="C275" s="257" t="s">
        <v>1607</v>
      </c>
      <c r="D275" s="246" t="s">
        <v>311</v>
      </c>
      <c r="E275" s="247">
        <v>1.6917199999999999</v>
      </c>
      <c r="F275" s="248"/>
      <c r="G275" s="249">
        <f>ROUND(E275*F275,2)</f>
        <v>0</v>
      </c>
      <c r="H275" s="232"/>
      <c r="I275" s="231">
        <f>ROUND(E275*H275,2)</f>
        <v>0</v>
      </c>
      <c r="J275" s="232"/>
      <c r="K275" s="231">
        <f>ROUND(E275*J275,2)</f>
        <v>0</v>
      </c>
      <c r="L275" s="231">
        <v>21</v>
      </c>
      <c r="M275" s="231">
        <f>G275*(1+L275/100)</f>
        <v>0</v>
      </c>
      <c r="N275" s="230">
        <v>0</v>
      </c>
      <c r="O275" s="230">
        <f>ROUND(E275*N275,2)</f>
        <v>0</v>
      </c>
      <c r="P275" s="230">
        <v>0</v>
      </c>
      <c r="Q275" s="230">
        <f>ROUND(E275*P275,2)</f>
        <v>0</v>
      </c>
      <c r="R275" s="231"/>
      <c r="S275" s="231" t="s">
        <v>324</v>
      </c>
      <c r="T275" s="231" t="s">
        <v>325</v>
      </c>
      <c r="U275" s="231">
        <v>0</v>
      </c>
      <c r="V275" s="231">
        <f>ROUND(E275*U275,2)</f>
        <v>0</v>
      </c>
      <c r="W275" s="231"/>
      <c r="X275" s="231" t="s">
        <v>261</v>
      </c>
      <c r="Y275" s="231" t="s">
        <v>262</v>
      </c>
      <c r="Z275" s="210"/>
      <c r="AA275" s="210"/>
      <c r="AB275" s="210"/>
      <c r="AC275" s="210"/>
      <c r="AD275" s="210"/>
      <c r="AE275" s="210"/>
      <c r="AF275" s="210"/>
      <c r="AG275" s="210" t="s">
        <v>1225</v>
      </c>
      <c r="AH275" s="210"/>
      <c r="AI275" s="210"/>
      <c r="AJ275" s="210"/>
      <c r="AK275" s="210"/>
      <c r="AL275" s="210"/>
      <c r="AM275" s="210"/>
      <c r="AN275" s="210"/>
      <c r="AO275" s="210"/>
      <c r="AP275" s="210"/>
      <c r="AQ275" s="210"/>
      <c r="AR275" s="210"/>
      <c r="AS275" s="210"/>
      <c r="AT275" s="210"/>
      <c r="AU275" s="210"/>
      <c r="AV275" s="210"/>
      <c r="AW275" s="210"/>
      <c r="AX275" s="210"/>
      <c r="AY275" s="210"/>
      <c r="AZ275" s="210"/>
      <c r="BA275" s="210"/>
      <c r="BB275" s="210"/>
      <c r="BC275" s="210"/>
      <c r="BD275" s="210"/>
      <c r="BE275" s="210"/>
      <c r="BF275" s="210"/>
      <c r="BG275" s="210"/>
      <c r="BH275" s="210"/>
    </row>
    <row r="276" spans="1:60" ht="22.5" outlineLevel="2" x14ac:dyDescent="0.2">
      <c r="A276" s="227"/>
      <c r="B276" s="228"/>
      <c r="C276" s="258" t="s">
        <v>1602</v>
      </c>
      <c r="D276" s="233"/>
      <c r="E276" s="234"/>
      <c r="F276" s="231"/>
      <c r="G276" s="231"/>
      <c r="H276" s="231"/>
      <c r="I276" s="231"/>
      <c r="J276" s="231"/>
      <c r="K276" s="231"/>
      <c r="L276" s="231"/>
      <c r="M276" s="231"/>
      <c r="N276" s="230"/>
      <c r="O276" s="230"/>
      <c r="P276" s="230"/>
      <c r="Q276" s="230"/>
      <c r="R276" s="231"/>
      <c r="S276" s="231"/>
      <c r="T276" s="231"/>
      <c r="U276" s="231"/>
      <c r="V276" s="231"/>
      <c r="W276" s="231"/>
      <c r="X276" s="231"/>
      <c r="Y276" s="231"/>
      <c r="Z276" s="210"/>
      <c r="AA276" s="210"/>
      <c r="AB276" s="210"/>
      <c r="AC276" s="210"/>
      <c r="AD276" s="210"/>
      <c r="AE276" s="210"/>
      <c r="AF276" s="210"/>
      <c r="AG276" s="210" t="s">
        <v>265</v>
      </c>
      <c r="AH276" s="210">
        <v>0</v>
      </c>
      <c r="AI276" s="210"/>
      <c r="AJ276" s="210"/>
      <c r="AK276" s="210"/>
      <c r="AL276" s="210"/>
      <c r="AM276" s="210"/>
      <c r="AN276" s="210"/>
      <c r="AO276" s="210"/>
      <c r="AP276" s="210"/>
      <c r="AQ276" s="210"/>
      <c r="AR276" s="210"/>
      <c r="AS276" s="210"/>
      <c r="AT276" s="210"/>
      <c r="AU276" s="210"/>
      <c r="AV276" s="210"/>
      <c r="AW276" s="210"/>
      <c r="AX276" s="210"/>
      <c r="AY276" s="210"/>
      <c r="AZ276" s="210"/>
      <c r="BA276" s="210"/>
      <c r="BB276" s="210"/>
      <c r="BC276" s="210"/>
      <c r="BD276" s="210"/>
      <c r="BE276" s="210"/>
      <c r="BF276" s="210"/>
      <c r="BG276" s="210"/>
      <c r="BH276" s="210"/>
    </row>
    <row r="277" spans="1:60" outlineLevel="3" x14ac:dyDescent="0.2">
      <c r="A277" s="227"/>
      <c r="B277" s="228"/>
      <c r="C277" s="258" t="s">
        <v>1603</v>
      </c>
      <c r="D277" s="233"/>
      <c r="E277" s="234"/>
      <c r="F277" s="231"/>
      <c r="G277" s="231"/>
      <c r="H277" s="231"/>
      <c r="I277" s="231"/>
      <c r="J277" s="231"/>
      <c r="K277" s="231"/>
      <c r="L277" s="231"/>
      <c r="M277" s="231"/>
      <c r="N277" s="230"/>
      <c r="O277" s="230"/>
      <c r="P277" s="230"/>
      <c r="Q277" s="230"/>
      <c r="R277" s="231"/>
      <c r="S277" s="231"/>
      <c r="T277" s="231"/>
      <c r="U277" s="231"/>
      <c r="V277" s="231"/>
      <c r="W277" s="231"/>
      <c r="X277" s="231"/>
      <c r="Y277" s="231"/>
      <c r="Z277" s="210"/>
      <c r="AA277" s="210"/>
      <c r="AB277" s="210"/>
      <c r="AC277" s="210"/>
      <c r="AD277" s="210"/>
      <c r="AE277" s="210"/>
      <c r="AF277" s="210"/>
      <c r="AG277" s="210" t="s">
        <v>265</v>
      </c>
      <c r="AH277" s="210">
        <v>0</v>
      </c>
      <c r="AI277" s="210"/>
      <c r="AJ277" s="210"/>
      <c r="AK277" s="210"/>
      <c r="AL277" s="210"/>
      <c r="AM277" s="210"/>
      <c r="AN277" s="210"/>
      <c r="AO277" s="210"/>
      <c r="AP277" s="210"/>
      <c r="AQ277" s="210"/>
      <c r="AR277" s="210"/>
      <c r="AS277" s="210"/>
      <c r="AT277" s="210"/>
      <c r="AU277" s="210"/>
      <c r="AV277" s="210"/>
      <c r="AW277" s="210"/>
      <c r="AX277" s="210"/>
      <c r="AY277" s="210"/>
      <c r="AZ277" s="210"/>
      <c r="BA277" s="210"/>
      <c r="BB277" s="210"/>
      <c r="BC277" s="210"/>
      <c r="BD277" s="210"/>
      <c r="BE277" s="210"/>
      <c r="BF277" s="210"/>
      <c r="BG277" s="210"/>
      <c r="BH277" s="210"/>
    </row>
    <row r="278" spans="1:60" outlineLevel="3" x14ac:dyDescent="0.2">
      <c r="A278" s="227"/>
      <c r="B278" s="228"/>
      <c r="C278" s="258" t="s">
        <v>1604</v>
      </c>
      <c r="D278" s="233"/>
      <c r="E278" s="234">
        <v>1.69</v>
      </c>
      <c r="F278" s="231"/>
      <c r="G278" s="231"/>
      <c r="H278" s="231"/>
      <c r="I278" s="231"/>
      <c r="J278" s="231"/>
      <c r="K278" s="231"/>
      <c r="L278" s="231"/>
      <c r="M278" s="231"/>
      <c r="N278" s="230"/>
      <c r="O278" s="230"/>
      <c r="P278" s="230"/>
      <c r="Q278" s="230"/>
      <c r="R278" s="231"/>
      <c r="S278" s="231"/>
      <c r="T278" s="231"/>
      <c r="U278" s="231"/>
      <c r="V278" s="231"/>
      <c r="W278" s="231"/>
      <c r="X278" s="231"/>
      <c r="Y278" s="231"/>
      <c r="Z278" s="210"/>
      <c r="AA278" s="210"/>
      <c r="AB278" s="210"/>
      <c r="AC278" s="210"/>
      <c r="AD278" s="210"/>
      <c r="AE278" s="210"/>
      <c r="AF278" s="210"/>
      <c r="AG278" s="210" t="s">
        <v>265</v>
      </c>
      <c r="AH278" s="210">
        <v>0</v>
      </c>
      <c r="AI278" s="210"/>
      <c r="AJ278" s="210"/>
      <c r="AK278" s="210"/>
      <c r="AL278" s="210"/>
      <c r="AM278" s="210"/>
      <c r="AN278" s="210"/>
      <c r="AO278" s="210"/>
      <c r="AP278" s="210"/>
      <c r="AQ278" s="210"/>
      <c r="AR278" s="210"/>
      <c r="AS278" s="210"/>
      <c r="AT278" s="210"/>
      <c r="AU278" s="210"/>
      <c r="AV278" s="210"/>
      <c r="AW278" s="210"/>
      <c r="AX278" s="210"/>
      <c r="AY278" s="210"/>
      <c r="AZ278" s="210"/>
      <c r="BA278" s="210"/>
      <c r="BB278" s="210"/>
      <c r="BC278" s="210"/>
      <c r="BD278" s="210"/>
      <c r="BE278" s="210"/>
      <c r="BF278" s="210"/>
      <c r="BG278" s="210"/>
      <c r="BH278" s="210"/>
    </row>
    <row r="279" spans="1:60" x14ac:dyDescent="0.2">
      <c r="A279" s="3"/>
      <c r="B279" s="4"/>
      <c r="C279" s="260"/>
      <c r="D279" s="6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AE279">
        <v>12</v>
      </c>
      <c r="AF279">
        <v>21</v>
      </c>
      <c r="AG279" t="s">
        <v>240</v>
      </c>
    </row>
    <row r="280" spans="1:60" x14ac:dyDescent="0.2">
      <c r="A280" s="213"/>
      <c r="B280" s="214" t="s">
        <v>31</v>
      </c>
      <c r="C280" s="261"/>
      <c r="D280" s="215"/>
      <c r="E280" s="216"/>
      <c r="F280" s="216"/>
      <c r="G280" s="243">
        <f>G8+G27+G32+G35+G38+G47+G62+G67+G75+G100+G139+G205+G239+G258+G262</f>
        <v>0</v>
      </c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AE280">
        <f>SUMIF(L7:L278,AE279,G7:G278)</f>
        <v>0</v>
      </c>
      <c r="AF280">
        <f>SUMIF(L7:L278,AF279,G7:G278)</f>
        <v>0</v>
      </c>
      <c r="AG280" t="s">
        <v>432</v>
      </c>
    </row>
    <row r="281" spans="1:60" x14ac:dyDescent="0.2">
      <c r="A281" s="3"/>
      <c r="B281" s="4"/>
      <c r="C281" s="260"/>
      <c r="D281" s="6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</row>
    <row r="282" spans="1:60" x14ac:dyDescent="0.2">
      <c r="A282" s="3"/>
      <c r="B282" s="4"/>
      <c r="C282" s="260"/>
      <c r="D282" s="6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</row>
    <row r="283" spans="1:60" x14ac:dyDescent="0.2">
      <c r="A283" s="217" t="s">
        <v>433</v>
      </c>
      <c r="B283" s="217"/>
      <c r="C283" s="262"/>
      <c r="D283" s="6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</row>
    <row r="284" spans="1:60" x14ac:dyDescent="0.2">
      <c r="A284" s="218"/>
      <c r="B284" s="219"/>
      <c r="C284" s="263"/>
      <c r="D284" s="219"/>
      <c r="E284" s="219"/>
      <c r="F284" s="219"/>
      <c r="G284" s="220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AG284" t="s">
        <v>434</v>
      </c>
    </row>
    <row r="285" spans="1:60" x14ac:dyDescent="0.2">
      <c r="A285" s="221"/>
      <c r="B285" s="222"/>
      <c r="C285" s="264"/>
      <c r="D285" s="222"/>
      <c r="E285" s="222"/>
      <c r="F285" s="222"/>
      <c r="G285" s="22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</row>
    <row r="286" spans="1:60" x14ac:dyDescent="0.2">
      <c r="A286" s="221"/>
      <c r="B286" s="222"/>
      <c r="C286" s="264"/>
      <c r="D286" s="222"/>
      <c r="E286" s="222"/>
      <c r="F286" s="222"/>
      <c r="G286" s="22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</row>
    <row r="287" spans="1:60" x14ac:dyDescent="0.2">
      <c r="A287" s="221"/>
      <c r="B287" s="222"/>
      <c r="C287" s="264"/>
      <c r="D287" s="222"/>
      <c r="E287" s="222"/>
      <c r="F287" s="222"/>
      <c r="G287" s="22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</row>
    <row r="288" spans="1:60" x14ac:dyDescent="0.2">
      <c r="A288" s="224"/>
      <c r="B288" s="225"/>
      <c r="C288" s="265"/>
      <c r="D288" s="225"/>
      <c r="E288" s="225"/>
      <c r="F288" s="225"/>
      <c r="G288" s="226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</row>
    <row r="289" spans="1:33" x14ac:dyDescent="0.2">
      <c r="A289" s="3"/>
      <c r="B289" s="4"/>
      <c r="C289" s="260"/>
      <c r="D289" s="6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</row>
    <row r="290" spans="1:33" x14ac:dyDescent="0.2">
      <c r="C290" s="266"/>
      <c r="D290" s="10"/>
      <c r="AG290" t="s">
        <v>435</v>
      </c>
    </row>
    <row r="291" spans="1:33" x14ac:dyDescent="0.2">
      <c r="D291" s="10"/>
    </row>
    <row r="292" spans="1:33" x14ac:dyDescent="0.2">
      <c r="D292" s="10"/>
    </row>
    <row r="293" spans="1:33" x14ac:dyDescent="0.2">
      <c r="D293" s="10"/>
    </row>
    <row r="294" spans="1:33" x14ac:dyDescent="0.2">
      <c r="D294" s="10"/>
    </row>
    <row r="295" spans="1:33" x14ac:dyDescent="0.2">
      <c r="D295" s="10"/>
    </row>
    <row r="296" spans="1:33" x14ac:dyDescent="0.2">
      <c r="D296" s="10"/>
    </row>
    <row r="297" spans="1:33" x14ac:dyDescent="0.2">
      <c r="D297" s="10"/>
    </row>
    <row r="298" spans="1:33" x14ac:dyDescent="0.2">
      <c r="D298" s="10"/>
    </row>
    <row r="299" spans="1:33" x14ac:dyDescent="0.2">
      <c r="D299" s="10"/>
    </row>
    <row r="300" spans="1:33" x14ac:dyDescent="0.2">
      <c r="D300" s="10"/>
    </row>
    <row r="301" spans="1:33" x14ac:dyDescent="0.2">
      <c r="D301" s="10"/>
    </row>
    <row r="302" spans="1:33" x14ac:dyDescent="0.2">
      <c r="D302" s="10"/>
    </row>
    <row r="303" spans="1:33" x14ac:dyDescent="0.2">
      <c r="D303" s="10"/>
    </row>
    <row r="304" spans="1:33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:G1"/>
    <mergeCell ref="C2:G2"/>
    <mergeCell ref="C3:G3"/>
    <mergeCell ref="C4:G4"/>
    <mergeCell ref="A283:C283"/>
    <mergeCell ref="A284:G288"/>
  </mergeCells>
  <pageMargins left="0.59055118110236204" right="0.196850393700787" top="0.78740157499999996" bottom="0.78740157499999996" header="0.3" footer="0.3"/>
  <pageSetup paperSize="9" orientation="portrait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CE0CA-48F1-44BD-B868-2BECE8431CB5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2" x14ac:dyDescent="0.2"/>
  <cols>
    <col min="1" max="1" width="3.42578125" customWidth="1"/>
    <col min="2" max="2" width="12.5703125" style="174" customWidth="1"/>
    <col min="3" max="3" width="38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228</v>
      </c>
    </row>
    <row r="2" spans="1:60" ht="24.95" customHeight="1" x14ac:dyDescent="0.2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229</v>
      </c>
    </row>
    <row r="3" spans="1:60" ht="24.95" customHeight="1" x14ac:dyDescent="0.2">
      <c r="A3" s="196" t="s">
        <v>9</v>
      </c>
      <c r="B3" s="49" t="s">
        <v>46</v>
      </c>
      <c r="C3" s="199" t="s">
        <v>47</v>
      </c>
      <c r="D3" s="197"/>
      <c r="E3" s="197"/>
      <c r="F3" s="197"/>
      <c r="G3" s="198"/>
      <c r="AC3" s="174" t="s">
        <v>229</v>
      </c>
      <c r="AG3" t="s">
        <v>230</v>
      </c>
    </row>
    <row r="4" spans="1:60" ht="24.95" customHeight="1" x14ac:dyDescent="0.2">
      <c r="A4" s="200" t="s">
        <v>10</v>
      </c>
      <c r="B4" s="201" t="s">
        <v>60</v>
      </c>
      <c r="C4" s="202" t="s">
        <v>61</v>
      </c>
      <c r="D4" s="203"/>
      <c r="E4" s="203"/>
      <c r="F4" s="203"/>
      <c r="G4" s="204"/>
      <c r="AG4" t="s">
        <v>231</v>
      </c>
    </row>
    <row r="5" spans="1:60" x14ac:dyDescent="0.2">
      <c r="D5" s="10"/>
    </row>
    <row r="6" spans="1:60" ht="38.25" x14ac:dyDescent="0.2">
      <c r="A6" s="206" t="s">
        <v>232</v>
      </c>
      <c r="B6" s="208" t="s">
        <v>233</v>
      </c>
      <c r="C6" s="208" t="s">
        <v>234</v>
      </c>
      <c r="D6" s="207" t="s">
        <v>235</v>
      </c>
      <c r="E6" s="206" t="s">
        <v>236</v>
      </c>
      <c r="F6" s="205" t="s">
        <v>237</v>
      </c>
      <c r="G6" s="206" t="s">
        <v>31</v>
      </c>
      <c r="H6" s="209" t="s">
        <v>32</v>
      </c>
      <c r="I6" s="209" t="s">
        <v>238</v>
      </c>
      <c r="J6" s="209" t="s">
        <v>33</v>
      </c>
      <c r="K6" s="209" t="s">
        <v>239</v>
      </c>
      <c r="L6" s="209" t="s">
        <v>240</v>
      </c>
      <c r="M6" s="209" t="s">
        <v>241</v>
      </c>
      <c r="N6" s="209" t="s">
        <v>242</v>
      </c>
      <c r="O6" s="209" t="s">
        <v>243</v>
      </c>
      <c r="P6" s="209" t="s">
        <v>244</v>
      </c>
      <c r="Q6" s="209" t="s">
        <v>245</v>
      </c>
      <c r="R6" s="209" t="s">
        <v>246</v>
      </c>
      <c r="S6" s="209" t="s">
        <v>247</v>
      </c>
      <c r="T6" s="209" t="s">
        <v>248</v>
      </c>
      <c r="U6" s="209" t="s">
        <v>249</v>
      </c>
      <c r="V6" s="209" t="s">
        <v>250</v>
      </c>
      <c r="W6" s="209" t="s">
        <v>251</v>
      </c>
      <c r="X6" s="209" t="s">
        <v>252</v>
      </c>
      <c r="Y6" s="209" t="s">
        <v>253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37" t="s">
        <v>254</v>
      </c>
      <c r="B8" s="238" t="s">
        <v>170</v>
      </c>
      <c r="C8" s="256" t="s">
        <v>171</v>
      </c>
      <c r="D8" s="239"/>
      <c r="E8" s="240"/>
      <c r="F8" s="241"/>
      <c r="G8" s="242">
        <f>SUMIF(AG9:AG10,"&lt;&gt;NOR",G9:G10)</f>
        <v>0</v>
      </c>
      <c r="H8" s="236"/>
      <c r="I8" s="236">
        <f>SUM(I9:I10)</f>
        <v>0</v>
      </c>
      <c r="J8" s="236"/>
      <c r="K8" s="236">
        <f>SUM(K9:K10)</f>
        <v>0</v>
      </c>
      <c r="L8" s="236"/>
      <c r="M8" s="236">
        <f>SUM(M9:M10)</f>
        <v>0</v>
      </c>
      <c r="N8" s="235"/>
      <c r="O8" s="235">
        <f>SUM(O9:O10)</f>
        <v>0.01</v>
      </c>
      <c r="P8" s="235"/>
      <c r="Q8" s="235">
        <f>SUM(Q9:Q10)</f>
        <v>0.48</v>
      </c>
      <c r="R8" s="236"/>
      <c r="S8" s="236"/>
      <c r="T8" s="236"/>
      <c r="U8" s="236"/>
      <c r="V8" s="236">
        <f>SUM(V9:V10)</f>
        <v>8.02</v>
      </c>
      <c r="W8" s="236"/>
      <c r="X8" s="236"/>
      <c r="Y8" s="236"/>
      <c r="AG8" t="s">
        <v>255</v>
      </c>
    </row>
    <row r="9" spans="1:60" outlineLevel="1" x14ac:dyDescent="0.2">
      <c r="A9" s="244">
        <v>1</v>
      </c>
      <c r="B9" s="245" t="s">
        <v>1608</v>
      </c>
      <c r="C9" s="257" t="s">
        <v>1609</v>
      </c>
      <c r="D9" s="246" t="s">
        <v>334</v>
      </c>
      <c r="E9" s="247">
        <v>12</v>
      </c>
      <c r="F9" s="248"/>
      <c r="G9" s="249">
        <f>ROUND(E9*F9,2)</f>
        <v>0</v>
      </c>
      <c r="H9" s="232"/>
      <c r="I9" s="231">
        <f>ROUND(E9*H9,2)</f>
        <v>0</v>
      </c>
      <c r="J9" s="232"/>
      <c r="K9" s="231">
        <f>ROUND(E9*J9,2)</f>
        <v>0</v>
      </c>
      <c r="L9" s="231">
        <v>21</v>
      </c>
      <c r="M9" s="231">
        <f>G9*(1+L9/100)</f>
        <v>0</v>
      </c>
      <c r="N9" s="230">
        <v>4.8999999999999998E-4</v>
      </c>
      <c r="O9" s="230">
        <f>ROUND(E9*N9,2)</f>
        <v>0.01</v>
      </c>
      <c r="P9" s="230">
        <v>0.04</v>
      </c>
      <c r="Q9" s="230">
        <f>ROUND(E9*P9,2)</f>
        <v>0.48</v>
      </c>
      <c r="R9" s="231"/>
      <c r="S9" s="231" t="s">
        <v>259</v>
      </c>
      <c r="T9" s="231" t="s">
        <v>260</v>
      </c>
      <c r="U9" s="231">
        <v>0.66800000000000004</v>
      </c>
      <c r="V9" s="231">
        <f>ROUND(E9*U9,2)</f>
        <v>8.02</v>
      </c>
      <c r="W9" s="231"/>
      <c r="X9" s="231" t="s">
        <v>261</v>
      </c>
      <c r="Y9" s="231" t="s">
        <v>262</v>
      </c>
      <c r="Z9" s="210"/>
      <c r="AA9" s="210"/>
      <c r="AB9" s="210"/>
      <c r="AC9" s="210"/>
      <c r="AD9" s="210"/>
      <c r="AE9" s="210"/>
      <c r="AF9" s="210"/>
      <c r="AG9" s="210" t="s">
        <v>263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">
      <c r="A10" s="227"/>
      <c r="B10" s="228"/>
      <c r="C10" s="258" t="s">
        <v>1610</v>
      </c>
      <c r="D10" s="233"/>
      <c r="E10" s="234">
        <v>12</v>
      </c>
      <c r="F10" s="231"/>
      <c r="G10" s="231"/>
      <c r="H10" s="231"/>
      <c r="I10" s="231"/>
      <c r="J10" s="231"/>
      <c r="K10" s="231"/>
      <c r="L10" s="231"/>
      <c r="M10" s="231"/>
      <c r="N10" s="230"/>
      <c r="O10" s="230"/>
      <c r="P10" s="230"/>
      <c r="Q10" s="230"/>
      <c r="R10" s="231"/>
      <c r="S10" s="231"/>
      <c r="T10" s="231"/>
      <c r="U10" s="231"/>
      <c r="V10" s="231"/>
      <c r="W10" s="231"/>
      <c r="X10" s="231"/>
      <c r="Y10" s="231"/>
      <c r="Z10" s="210"/>
      <c r="AA10" s="210"/>
      <c r="AB10" s="210"/>
      <c r="AC10" s="210"/>
      <c r="AD10" s="210"/>
      <c r="AE10" s="210"/>
      <c r="AF10" s="210"/>
      <c r="AG10" s="210" t="s">
        <v>265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x14ac:dyDescent="0.2">
      <c r="A11" s="237" t="s">
        <v>254</v>
      </c>
      <c r="B11" s="238" t="s">
        <v>177</v>
      </c>
      <c r="C11" s="256" t="s">
        <v>178</v>
      </c>
      <c r="D11" s="239"/>
      <c r="E11" s="240"/>
      <c r="F11" s="241"/>
      <c r="G11" s="242">
        <f>SUMIF(AG12:AG17,"&lt;&gt;NOR",G12:G17)</f>
        <v>0</v>
      </c>
      <c r="H11" s="236"/>
      <c r="I11" s="236">
        <f>SUM(I12:I17)</f>
        <v>0</v>
      </c>
      <c r="J11" s="236"/>
      <c r="K11" s="236">
        <f>SUM(K12:K17)</f>
        <v>0</v>
      </c>
      <c r="L11" s="236"/>
      <c r="M11" s="236">
        <f>SUM(M12:M17)</f>
        <v>0</v>
      </c>
      <c r="N11" s="235"/>
      <c r="O11" s="235">
        <f>SUM(O12:O17)</f>
        <v>0.02</v>
      </c>
      <c r="P11" s="235"/>
      <c r="Q11" s="235">
        <f>SUM(Q12:Q17)</f>
        <v>0</v>
      </c>
      <c r="R11" s="236"/>
      <c r="S11" s="236"/>
      <c r="T11" s="236"/>
      <c r="U11" s="236"/>
      <c r="V11" s="236">
        <f>SUM(V12:V17)</f>
        <v>2.25</v>
      </c>
      <c r="W11" s="236"/>
      <c r="X11" s="236"/>
      <c r="Y11" s="236"/>
      <c r="AG11" t="s">
        <v>255</v>
      </c>
    </row>
    <row r="12" spans="1:60" outlineLevel="1" x14ac:dyDescent="0.2">
      <c r="A12" s="244">
        <v>2</v>
      </c>
      <c r="B12" s="245" t="s">
        <v>1336</v>
      </c>
      <c r="C12" s="257" t="s">
        <v>1337</v>
      </c>
      <c r="D12" s="246" t="s">
        <v>303</v>
      </c>
      <c r="E12" s="247">
        <v>7.1089599999999997</v>
      </c>
      <c r="F12" s="248"/>
      <c r="G12" s="249">
        <f>ROUND(E12*F12,2)</f>
        <v>0</v>
      </c>
      <c r="H12" s="232"/>
      <c r="I12" s="231">
        <f>ROUND(E12*H12,2)</f>
        <v>0</v>
      </c>
      <c r="J12" s="232"/>
      <c r="K12" s="231">
        <f>ROUND(E12*J12,2)</f>
        <v>0</v>
      </c>
      <c r="L12" s="231">
        <v>21</v>
      </c>
      <c r="M12" s="231">
        <f>G12*(1+L12/100)</f>
        <v>0</v>
      </c>
      <c r="N12" s="230">
        <v>6.2E-4</v>
      </c>
      <c r="O12" s="230">
        <f>ROUND(E12*N12,2)</f>
        <v>0</v>
      </c>
      <c r="P12" s="230">
        <v>0</v>
      </c>
      <c r="Q12" s="230">
        <f>ROUND(E12*P12,2)</f>
        <v>0</v>
      </c>
      <c r="R12" s="231"/>
      <c r="S12" s="231" t="s">
        <v>259</v>
      </c>
      <c r="T12" s="231" t="s">
        <v>260</v>
      </c>
      <c r="U12" s="231">
        <v>0.316</v>
      </c>
      <c r="V12" s="231">
        <f>ROUND(E12*U12,2)</f>
        <v>2.25</v>
      </c>
      <c r="W12" s="231"/>
      <c r="X12" s="231" t="s">
        <v>261</v>
      </c>
      <c r="Y12" s="231" t="s">
        <v>262</v>
      </c>
      <c r="Z12" s="210"/>
      <c r="AA12" s="210"/>
      <c r="AB12" s="210"/>
      <c r="AC12" s="210"/>
      <c r="AD12" s="210"/>
      <c r="AE12" s="210"/>
      <c r="AF12" s="210"/>
      <c r="AG12" s="210" t="s">
        <v>1333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2" x14ac:dyDescent="0.2">
      <c r="A13" s="227"/>
      <c r="B13" s="228"/>
      <c r="C13" s="258" t="s">
        <v>1611</v>
      </c>
      <c r="D13" s="233"/>
      <c r="E13" s="234">
        <v>7.1089599999999997</v>
      </c>
      <c r="F13" s="231"/>
      <c r="G13" s="231"/>
      <c r="H13" s="231"/>
      <c r="I13" s="231"/>
      <c r="J13" s="231"/>
      <c r="K13" s="231"/>
      <c r="L13" s="231"/>
      <c r="M13" s="231"/>
      <c r="N13" s="230"/>
      <c r="O13" s="230"/>
      <c r="P13" s="230"/>
      <c r="Q13" s="230"/>
      <c r="R13" s="231"/>
      <c r="S13" s="231"/>
      <c r="T13" s="231"/>
      <c r="U13" s="231"/>
      <c r="V13" s="231"/>
      <c r="W13" s="231"/>
      <c r="X13" s="231"/>
      <c r="Y13" s="231"/>
      <c r="Z13" s="210"/>
      <c r="AA13" s="210"/>
      <c r="AB13" s="210"/>
      <c r="AC13" s="210"/>
      <c r="AD13" s="210"/>
      <c r="AE13" s="210"/>
      <c r="AF13" s="210"/>
      <c r="AG13" s="210" t="s">
        <v>265</v>
      </c>
      <c r="AH13" s="210">
        <v>0</v>
      </c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44">
        <v>3</v>
      </c>
      <c r="B14" s="245" t="s">
        <v>1612</v>
      </c>
      <c r="C14" s="257" t="s">
        <v>1613</v>
      </c>
      <c r="D14" s="246" t="s">
        <v>334</v>
      </c>
      <c r="E14" s="247">
        <v>7.5</v>
      </c>
      <c r="F14" s="248"/>
      <c r="G14" s="249">
        <f>ROUND(E14*F14,2)</f>
        <v>0</v>
      </c>
      <c r="H14" s="232"/>
      <c r="I14" s="231">
        <f>ROUND(E14*H14,2)</f>
        <v>0</v>
      </c>
      <c r="J14" s="232"/>
      <c r="K14" s="231">
        <f>ROUND(E14*J14,2)</f>
        <v>0</v>
      </c>
      <c r="L14" s="231">
        <v>21</v>
      </c>
      <c r="M14" s="231">
        <f>G14*(1+L14/100)</f>
        <v>0</v>
      </c>
      <c r="N14" s="230">
        <v>7.7999999999999999E-4</v>
      </c>
      <c r="O14" s="230">
        <f>ROUND(E14*N14,2)</f>
        <v>0.01</v>
      </c>
      <c r="P14" s="230">
        <v>0</v>
      </c>
      <c r="Q14" s="230">
        <f>ROUND(E14*P14,2)</f>
        <v>0</v>
      </c>
      <c r="R14" s="231"/>
      <c r="S14" s="231" t="s">
        <v>324</v>
      </c>
      <c r="T14" s="231" t="s">
        <v>325</v>
      </c>
      <c r="U14" s="231">
        <v>0</v>
      </c>
      <c r="V14" s="231">
        <f>ROUND(E14*U14,2)</f>
        <v>0</v>
      </c>
      <c r="W14" s="231"/>
      <c r="X14" s="231" t="s">
        <v>547</v>
      </c>
      <c r="Y14" s="231" t="s">
        <v>262</v>
      </c>
      <c r="Z14" s="210"/>
      <c r="AA14" s="210"/>
      <c r="AB14" s="210"/>
      <c r="AC14" s="210"/>
      <c r="AD14" s="210"/>
      <c r="AE14" s="210"/>
      <c r="AF14" s="210"/>
      <c r="AG14" s="210" t="s">
        <v>548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2" x14ac:dyDescent="0.2">
      <c r="A15" s="227"/>
      <c r="B15" s="228"/>
      <c r="C15" s="258" t="s">
        <v>1614</v>
      </c>
      <c r="D15" s="233"/>
      <c r="E15" s="234">
        <v>7.5</v>
      </c>
      <c r="F15" s="231"/>
      <c r="G15" s="231"/>
      <c r="H15" s="231"/>
      <c r="I15" s="231"/>
      <c r="J15" s="231"/>
      <c r="K15" s="231"/>
      <c r="L15" s="231"/>
      <c r="M15" s="231"/>
      <c r="N15" s="230"/>
      <c r="O15" s="230"/>
      <c r="P15" s="230"/>
      <c r="Q15" s="230"/>
      <c r="R15" s="231"/>
      <c r="S15" s="231"/>
      <c r="T15" s="231"/>
      <c r="U15" s="231"/>
      <c r="V15" s="231"/>
      <c r="W15" s="231"/>
      <c r="X15" s="231"/>
      <c r="Y15" s="231"/>
      <c r="Z15" s="210"/>
      <c r="AA15" s="210"/>
      <c r="AB15" s="210"/>
      <c r="AC15" s="210"/>
      <c r="AD15" s="210"/>
      <c r="AE15" s="210"/>
      <c r="AF15" s="210"/>
      <c r="AG15" s="210" t="s">
        <v>265</v>
      </c>
      <c r="AH15" s="210">
        <v>0</v>
      </c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44">
        <v>4</v>
      </c>
      <c r="B16" s="245" t="s">
        <v>1615</v>
      </c>
      <c r="C16" s="257" t="s">
        <v>1616</v>
      </c>
      <c r="D16" s="246" t="s">
        <v>334</v>
      </c>
      <c r="E16" s="247">
        <v>5.6</v>
      </c>
      <c r="F16" s="248"/>
      <c r="G16" s="249">
        <f>ROUND(E16*F16,2)</f>
        <v>0</v>
      </c>
      <c r="H16" s="232"/>
      <c r="I16" s="231">
        <f>ROUND(E16*H16,2)</f>
        <v>0</v>
      </c>
      <c r="J16" s="232"/>
      <c r="K16" s="231">
        <f>ROUND(E16*J16,2)</f>
        <v>0</v>
      </c>
      <c r="L16" s="231">
        <v>21</v>
      </c>
      <c r="M16" s="231">
        <f>G16*(1+L16/100)</f>
        <v>0</v>
      </c>
      <c r="N16" s="230">
        <v>1.3699999999999999E-3</v>
      </c>
      <c r="O16" s="230">
        <f>ROUND(E16*N16,2)</f>
        <v>0.01</v>
      </c>
      <c r="P16" s="230">
        <v>0</v>
      </c>
      <c r="Q16" s="230">
        <f>ROUND(E16*P16,2)</f>
        <v>0</v>
      </c>
      <c r="R16" s="231"/>
      <c r="S16" s="231" t="s">
        <v>324</v>
      </c>
      <c r="T16" s="231" t="s">
        <v>325</v>
      </c>
      <c r="U16" s="231">
        <v>0</v>
      </c>
      <c r="V16" s="231">
        <f>ROUND(E16*U16,2)</f>
        <v>0</v>
      </c>
      <c r="W16" s="231"/>
      <c r="X16" s="231" t="s">
        <v>547</v>
      </c>
      <c r="Y16" s="231" t="s">
        <v>262</v>
      </c>
      <c r="Z16" s="210"/>
      <c r="AA16" s="210"/>
      <c r="AB16" s="210"/>
      <c r="AC16" s="210"/>
      <c r="AD16" s="210"/>
      <c r="AE16" s="210"/>
      <c r="AF16" s="210"/>
      <c r="AG16" s="210" t="s">
        <v>1353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2" x14ac:dyDescent="0.2">
      <c r="A17" s="227"/>
      <c r="B17" s="228"/>
      <c r="C17" s="258" t="s">
        <v>1617</v>
      </c>
      <c r="D17" s="233"/>
      <c r="E17" s="234">
        <v>5.6</v>
      </c>
      <c r="F17" s="231"/>
      <c r="G17" s="231"/>
      <c r="H17" s="231"/>
      <c r="I17" s="231"/>
      <c r="J17" s="231"/>
      <c r="K17" s="231"/>
      <c r="L17" s="231"/>
      <c r="M17" s="231"/>
      <c r="N17" s="230"/>
      <c r="O17" s="230"/>
      <c r="P17" s="230"/>
      <c r="Q17" s="230"/>
      <c r="R17" s="231"/>
      <c r="S17" s="231"/>
      <c r="T17" s="231"/>
      <c r="U17" s="231"/>
      <c r="V17" s="231"/>
      <c r="W17" s="231"/>
      <c r="X17" s="231"/>
      <c r="Y17" s="231"/>
      <c r="Z17" s="210"/>
      <c r="AA17" s="210"/>
      <c r="AB17" s="210"/>
      <c r="AC17" s="210"/>
      <c r="AD17" s="210"/>
      <c r="AE17" s="210"/>
      <c r="AF17" s="210"/>
      <c r="AG17" s="210" t="s">
        <v>265</v>
      </c>
      <c r="AH17" s="210">
        <v>0</v>
      </c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x14ac:dyDescent="0.2">
      <c r="A18" s="237" t="s">
        <v>254</v>
      </c>
      <c r="B18" s="238" t="s">
        <v>179</v>
      </c>
      <c r="C18" s="256" t="s">
        <v>180</v>
      </c>
      <c r="D18" s="239"/>
      <c r="E18" s="240"/>
      <c r="F18" s="241"/>
      <c r="G18" s="242">
        <f>SUMIF(AG19:AG25,"&lt;&gt;NOR",G19:G25)</f>
        <v>0</v>
      </c>
      <c r="H18" s="236"/>
      <c r="I18" s="236">
        <f>SUM(I19:I25)</f>
        <v>0</v>
      </c>
      <c r="J18" s="236"/>
      <c r="K18" s="236">
        <f>SUM(K19:K25)</f>
        <v>0</v>
      </c>
      <c r="L18" s="236"/>
      <c r="M18" s="236">
        <f>SUM(M19:M25)</f>
        <v>0</v>
      </c>
      <c r="N18" s="235"/>
      <c r="O18" s="235">
        <f>SUM(O19:O25)</f>
        <v>0.03</v>
      </c>
      <c r="P18" s="235"/>
      <c r="Q18" s="235">
        <f>SUM(Q19:Q25)</f>
        <v>0</v>
      </c>
      <c r="R18" s="236"/>
      <c r="S18" s="236"/>
      <c r="T18" s="236"/>
      <c r="U18" s="236"/>
      <c r="V18" s="236">
        <f>SUM(V19:V25)</f>
        <v>23.96</v>
      </c>
      <c r="W18" s="236"/>
      <c r="X18" s="236"/>
      <c r="Y18" s="236"/>
      <c r="AG18" t="s">
        <v>255</v>
      </c>
    </row>
    <row r="19" spans="1:60" outlineLevel="1" x14ac:dyDescent="0.2">
      <c r="A19" s="244">
        <v>5</v>
      </c>
      <c r="B19" s="245" t="s">
        <v>1618</v>
      </c>
      <c r="C19" s="257" t="s">
        <v>1619</v>
      </c>
      <c r="D19" s="246" t="s">
        <v>334</v>
      </c>
      <c r="E19" s="247">
        <v>1.1000000000000001</v>
      </c>
      <c r="F19" s="248"/>
      <c r="G19" s="249">
        <f>ROUND(E19*F19,2)</f>
        <v>0</v>
      </c>
      <c r="H19" s="232"/>
      <c r="I19" s="231">
        <f>ROUND(E19*H19,2)</f>
        <v>0</v>
      </c>
      <c r="J19" s="232"/>
      <c r="K19" s="231">
        <f>ROUND(E19*J19,2)</f>
        <v>0</v>
      </c>
      <c r="L19" s="231">
        <v>21</v>
      </c>
      <c r="M19" s="231">
        <f>G19*(1+L19/100)</f>
        <v>0</v>
      </c>
      <c r="N19" s="230">
        <v>7.7999999999999999E-4</v>
      </c>
      <c r="O19" s="230">
        <f>ROUND(E19*N19,2)</f>
        <v>0</v>
      </c>
      <c r="P19" s="230">
        <v>0</v>
      </c>
      <c r="Q19" s="230">
        <f>ROUND(E19*P19,2)</f>
        <v>0</v>
      </c>
      <c r="R19" s="231"/>
      <c r="S19" s="231" t="s">
        <v>259</v>
      </c>
      <c r="T19" s="231" t="s">
        <v>260</v>
      </c>
      <c r="U19" s="231">
        <v>0.81899999999999995</v>
      </c>
      <c r="V19" s="231">
        <f>ROUND(E19*U19,2)</f>
        <v>0.9</v>
      </c>
      <c r="W19" s="231"/>
      <c r="X19" s="231" t="s">
        <v>261</v>
      </c>
      <c r="Y19" s="231" t="s">
        <v>262</v>
      </c>
      <c r="Z19" s="210"/>
      <c r="AA19" s="210"/>
      <c r="AB19" s="210"/>
      <c r="AC19" s="210"/>
      <c r="AD19" s="210"/>
      <c r="AE19" s="210"/>
      <c r="AF19" s="210"/>
      <c r="AG19" s="210" t="s">
        <v>1333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2" x14ac:dyDescent="0.2">
      <c r="A20" s="227"/>
      <c r="B20" s="228"/>
      <c r="C20" s="258" t="s">
        <v>1620</v>
      </c>
      <c r="D20" s="233"/>
      <c r="E20" s="234">
        <v>1.1000000000000001</v>
      </c>
      <c r="F20" s="231"/>
      <c r="G20" s="231"/>
      <c r="H20" s="231"/>
      <c r="I20" s="231"/>
      <c r="J20" s="231"/>
      <c r="K20" s="231"/>
      <c r="L20" s="231"/>
      <c r="M20" s="231"/>
      <c r="N20" s="230"/>
      <c r="O20" s="230"/>
      <c r="P20" s="230"/>
      <c r="Q20" s="230"/>
      <c r="R20" s="231"/>
      <c r="S20" s="231"/>
      <c r="T20" s="231"/>
      <c r="U20" s="231"/>
      <c r="V20" s="231"/>
      <c r="W20" s="231"/>
      <c r="X20" s="231"/>
      <c r="Y20" s="231"/>
      <c r="Z20" s="210"/>
      <c r="AA20" s="210"/>
      <c r="AB20" s="210"/>
      <c r="AC20" s="210"/>
      <c r="AD20" s="210"/>
      <c r="AE20" s="210"/>
      <c r="AF20" s="210"/>
      <c r="AG20" s="210" t="s">
        <v>265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44">
        <v>6</v>
      </c>
      <c r="B21" s="245" t="s">
        <v>1621</v>
      </c>
      <c r="C21" s="257" t="s">
        <v>1622</v>
      </c>
      <c r="D21" s="246" t="s">
        <v>334</v>
      </c>
      <c r="E21" s="247">
        <v>25.7</v>
      </c>
      <c r="F21" s="248"/>
      <c r="G21" s="249">
        <f>ROUND(E21*F21,2)</f>
        <v>0</v>
      </c>
      <c r="H21" s="232"/>
      <c r="I21" s="231">
        <f>ROUND(E21*H21,2)</f>
        <v>0</v>
      </c>
      <c r="J21" s="232"/>
      <c r="K21" s="231">
        <f>ROUND(E21*J21,2)</f>
        <v>0</v>
      </c>
      <c r="L21" s="231">
        <v>21</v>
      </c>
      <c r="M21" s="231">
        <f>G21*(1+L21/100)</f>
        <v>0</v>
      </c>
      <c r="N21" s="230">
        <v>1.31E-3</v>
      </c>
      <c r="O21" s="230">
        <f>ROUND(E21*N21,2)</f>
        <v>0.03</v>
      </c>
      <c r="P21" s="230">
        <v>0</v>
      </c>
      <c r="Q21" s="230">
        <f>ROUND(E21*P21,2)</f>
        <v>0</v>
      </c>
      <c r="R21" s="231"/>
      <c r="S21" s="231" t="s">
        <v>259</v>
      </c>
      <c r="T21" s="231" t="s">
        <v>260</v>
      </c>
      <c r="U21" s="231">
        <v>0.79700000000000004</v>
      </c>
      <c r="V21" s="231">
        <f>ROUND(E21*U21,2)</f>
        <v>20.48</v>
      </c>
      <c r="W21" s="231"/>
      <c r="X21" s="231" t="s">
        <v>261</v>
      </c>
      <c r="Y21" s="231" t="s">
        <v>262</v>
      </c>
      <c r="Z21" s="210"/>
      <c r="AA21" s="210"/>
      <c r="AB21" s="210"/>
      <c r="AC21" s="210"/>
      <c r="AD21" s="210"/>
      <c r="AE21" s="210"/>
      <c r="AF21" s="210"/>
      <c r="AG21" s="210" t="s">
        <v>1333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2" x14ac:dyDescent="0.2">
      <c r="A22" s="227"/>
      <c r="B22" s="228"/>
      <c r="C22" s="258" t="s">
        <v>1623</v>
      </c>
      <c r="D22" s="233"/>
      <c r="E22" s="234">
        <v>25.7</v>
      </c>
      <c r="F22" s="231"/>
      <c r="G22" s="231"/>
      <c r="H22" s="231"/>
      <c r="I22" s="231"/>
      <c r="J22" s="231"/>
      <c r="K22" s="231"/>
      <c r="L22" s="231"/>
      <c r="M22" s="231"/>
      <c r="N22" s="230"/>
      <c r="O22" s="230"/>
      <c r="P22" s="230"/>
      <c r="Q22" s="230"/>
      <c r="R22" s="231"/>
      <c r="S22" s="231"/>
      <c r="T22" s="231"/>
      <c r="U22" s="231"/>
      <c r="V22" s="231"/>
      <c r="W22" s="231"/>
      <c r="X22" s="231"/>
      <c r="Y22" s="231"/>
      <c r="Z22" s="210"/>
      <c r="AA22" s="210"/>
      <c r="AB22" s="210"/>
      <c r="AC22" s="210"/>
      <c r="AD22" s="210"/>
      <c r="AE22" s="210"/>
      <c r="AF22" s="210"/>
      <c r="AG22" s="210" t="s">
        <v>265</v>
      </c>
      <c r="AH22" s="210">
        <v>0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ht="22.5" outlineLevel="1" x14ac:dyDescent="0.2">
      <c r="A23" s="250">
        <v>7</v>
      </c>
      <c r="B23" s="251" t="s">
        <v>1624</v>
      </c>
      <c r="C23" s="259" t="s">
        <v>1625</v>
      </c>
      <c r="D23" s="252" t="s">
        <v>345</v>
      </c>
      <c r="E23" s="253">
        <v>3</v>
      </c>
      <c r="F23" s="254"/>
      <c r="G23" s="255">
        <f>ROUND(E23*F23,2)</f>
        <v>0</v>
      </c>
      <c r="H23" s="232"/>
      <c r="I23" s="231">
        <f>ROUND(E23*H23,2)</f>
        <v>0</v>
      </c>
      <c r="J23" s="232"/>
      <c r="K23" s="231">
        <f>ROUND(E23*J23,2)</f>
        <v>0</v>
      </c>
      <c r="L23" s="231">
        <v>21</v>
      </c>
      <c r="M23" s="231">
        <f>G23*(1+L23/100)</f>
        <v>0</v>
      </c>
      <c r="N23" s="230">
        <v>2.7E-4</v>
      </c>
      <c r="O23" s="230">
        <f>ROUND(E23*N23,2)</f>
        <v>0</v>
      </c>
      <c r="P23" s="230">
        <v>0</v>
      </c>
      <c r="Q23" s="230">
        <f>ROUND(E23*P23,2)</f>
        <v>0</v>
      </c>
      <c r="R23" s="231"/>
      <c r="S23" s="231" t="s">
        <v>259</v>
      </c>
      <c r="T23" s="231" t="s">
        <v>260</v>
      </c>
      <c r="U23" s="231">
        <v>0.33300000000000002</v>
      </c>
      <c r="V23" s="231">
        <f>ROUND(E23*U23,2)</f>
        <v>1</v>
      </c>
      <c r="W23" s="231"/>
      <c r="X23" s="231" t="s">
        <v>261</v>
      </c>
      <c r="Y23" s="231" t="s">
        <v>262</v>
      </c>
      <c r="Z23" s="210"/>
      <c r="AA23" s="210"/>
      <c r="AB23" s="210"/>
      <c r="AC23" s="210"/>
      <c r="AD23" s="210"/>
      <c r="AE23" s="210"/>
      <c r="AF23" s="210"/>
      <c r="AG23" s="210" t="s">
        <v>1333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44">
        <v>8</v>
      </c>
      <c r="B24" s="245" t="s">
        <v>1408</v>
      </c>
      <c r="C24" s="257" t="s">
        <v>1409</v>
      </c>
      <c r="D24" s="246" t="s">
        <v>334</v>
      </c>
      <c r="E24" s="247">
        <v>26.8</v>
      </c>
      <c r="F24" s="248"/>
      <c r="G24" s="249">
        <f>ROUND(E24*F24,2)</f>
        <v>0</v>
      </c>
      <c r="H24" s="232"/>
      <c r="I24" s="231">
        <f>ROUND(E24*H24,2)</f>
        <v>0</v>
      </c>
      <c r="J24" s="232"/>
      <c r="K24" s="231">
        <f>ROUND(E24*J24,2)</f>
        <v>0</v>
      </c>
      <c r="L24" s="231">
        <v>21</v>
      </c>
      <c r="M24" s="231">
        <f>G24*(1+L24/100)</f>
        <v>0</v>
      </c>
      <c r="N24" s="230">
        <v>0</v>
      </c>
      <c r="O24" s="230">
        <f>ROUND(E24*N24,2)</f>
        <v>0</v>
      </c>
      <c r="P24" s="230">
        <v>0</v>
      </c>
      <c r="Q24" s="230">
        <f>ROUND(E24*P24,2)</f>
        <v>0</v>
      </c>
      <c r="R24" s="231"/>
      <c r="S24" s="231" t="s">
        <v>259</v>
      </c>
      <c r="T24" s="231" t="s">
        <v>260</v>
      </c>
      <c r="U24" s="231">
        <v>5.8999999999999997E-2</v>
      </c>
      <c r="V24" s="231">
        <f>ROUND(E24*U24,2)</f>
        <v>1.58</v>
      </c>
      <c r="W24" s="231"/>
      <c r="X24" s="231" t="s">
        <v>261</v>
      </c>
      <c r="Y24" s="231" t="s">
        <v>262</v>
      </c>
      <c r="Z24" s="210"/>
      <c r="AA24" s="210"/>
      <c r="AB24" s="210"/>
      <c r="AC24" s="210"/>
      <c r="AD24" s="210"/>
      <c r="AE24" s="210"/>
      <c r="AF24" s="210"/>
      <c r="AG24" s="210" t="s">
        <v>1333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2" x14ac:dyDescent="0.2">
      <c r="A25" s="227"/>
      <c r="B25" s="228"/>
      <c r="C25" s="258" t="s">
        <v>1626</v>
      </c>
      <c r="D25" s="233"/>
      <c r="E25" s="234">
        <v>26.8</v>
      </c>
      <c r="F25" s="231"/>
      <c r="G25" s="231"/>
      <c r="H25" s="231"/>
      <c r="I25" s="231"/>
      <c r="J25" s="231"/>
      <c r="K25" s="231"/>
      <c r="L25" s="231"/>
      <c r="M25" s="231"/>
      <c r="N25" s="230"/>
      <c r="O25" s="230"/>
      <c r="P25" s="230"/>
      <c r="Q25" s="230"/>
      <c r="R25" s="231"/>
      <c r="S25" s="231"/>
      <c r="T25" s="231"/>
      <c r="U25" s="231"/>
      <c r="V25" s="231"/>
      <c r="W25" s="231"/>
      <c r="X25" s="231"/>
      <c r="Y25" s="231"/>
      <c r="Z25" s="210"/>
      <c r="AA25" s="210"/>
      <c r="AB25" s="210"/>
      <c r="AC25" s="210"/>
      <c r="AD25" s="210"/>
      <c r="AE25" s="210"/>
      <c r="AF25" s="210"/>
      <c r="AG25" s="210" t="s">
        <v>265</v>
      </c>
      <c r="AH25" s="210">
        <v>0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x14ac:dyDescent="0.2">
      <c r="A26" s="237" t="s">
        <v>254</v>
      </c>
      <c r="B26" s="238" t="s">
        <v>181</v>
      </c>
      <c r="C26" s="256" t="s">
        <v>182</v>
      </c>
      <c r="D26" s="239"/>
      <c r="E26" s="240"/>
      <c r="F26" s="241"/>
      <c r="G26" s="242">
        <f>SUMIF(AG27:AG27,"&lt;&gt;NOR",G27:G27)</f>
        <v>0</v>
      </c>
      <c r="H26" s="236"/>
      <c r="I26" s="236">
        <f>SUM(I27:I27)</f>
        <v>0</v>
      </c>
      <c r="J26" s="236"/>
      <c r="K26" s="236">
        <f>SUM(K27:K27)</f>
        <v>0</v>
      </c>
      <c r="L26" s="236"/>
      <c r="M26" s="236">
        <f>SUM(M27:M27)</f>
        <v>0</v>
      </c>
      <c r="N26" s="235"/>
      <c r="O26" s="235">
        <f>SUM(O27:O27)</f>
        <v>0</v>
      </c>
      <c r="P26" s="235"/>
      <c r="Q26" s="235">
        <f>SUM(Q27:Q27)</f>
        <v>0</v>
      </c>
      <c r="R26" s="236"/>
      <c r="S26" s="236"/>
      <c r="T26" s="236"/>
      <c r="U26" s="236"/>
      <c r="V26" s="236">
        <f>SUM(V27:V27)</f>
        <v>0.33</v>
      </c>
      <c r="W26" s="236"/>
      <c r="X26" s="236"/>
      <c r="Y26" s="236"/>
      <c r="AG26" t="s">
        <v>255</v>
      </c>
    </row>
    <row r="27" spans="1:60" outlineLevel="1" x14ac:dyDescent="0.2">
      <c r="A27" s="250">
        <v>9</v>
      </c>
      <c r="B27" s="251" t="s">
        <v>1481</v>
      </c>
      <c r="C27" s="259" t="s">
        <v>1482</v>
      </c>
      <c r="D27" s="252" t="s">
        <v>345</v>
      </c>
      <c r="E27" s="253">
        <v>2</v>
      </c>
      <c r="F27" s="254"/>
      <c r="G27" s="255">
        <f>ROUND(E27*F27,2)</f>
        <v>0</v>
      </c>
      <c r="H27" s="232"/>
      <c r="I27" s="231">
        <f>ROUND(E27*H27,2)</f>
        <v>0</v>
      </c>
      <c r="J27" s="232"/>
      <c r="K27" s="231">
        <f>ROUND(E27*J27,2)</f>
        <v>0</v>
      </c>
      <c r="L27" s="231">
        <v>21</v>
      </c>
      <c r="M27" s="231">
        <f>G27*(1+L27/100)</f>
        <v>0</v>
      </c>
      <c r="N27" s="230">
        <v>2.5999999999999998E-4</v>
      </c>
      <c r="O27" s="230">
        <f>ROUND(E27*N27,2)</f>
        <v>0</v>
      </c>
      <c r="P27" s="230">
        <v>0</v>
      </c>
      <c r="Q27" s="230">
        <f>ROUND(E27*P27,2)</f>
        <v>0</v>
      </c>
      <c r="R27" s="231"/>
      <c r="S27" s="231" t="s">
        <v>324</v>
      </c>
      <c r="T27" s="231" t="s">
        <v>325</v>
      </c>
      <c r="U27" s="231">
        <v>0.16600000000000001</v>
      </c>
      <c r="V27" s="231">
        <f>ROUND(E27*U27,2)</f>
        <v>0.33</v>
      </c>
      <c r="W27" s="231"/>
      <c r="X27" s="231" t="s">
        <v>261</v>
      </c>
      <c r="Y27" s="231" t="s">
        <v>262</v>
      </c>
      <c r="Z27" s="210"/>
      <c r="AA27" s="210"/>
      <c r="AB27" s="210"/>
      <c r="AC27" s="210"/>
      <c r="AD27" s="210"/>
      <c r="AE27" s="210"/>
      <c r="AF27" s="210"/>
      <c r="AG27" s="210" t="s">
        <v>263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x14ac:dyDescent="0.2">
      <c r="A28" s="237" t="s">
        <v>254</v>
      </c>
      <c r="B28" s="238" t="s">
        <v>183</v>
      </c>
      <c r="C28" s="256" t="s">
        <v>184</v>
      </c>
      <c r="D28" s="239"/>
      <c r="E28" s="240"/>
      <c r="F28" s="241"/>
      <c r="G28" s="242">
        <f>SUMIF(AG29:AG32,"&lt;&gt;NOR",G29:G32)</f>
        <v>0</v>
      </c>
      <c r="H28" s="236"/>
      <c r="I28" s="236">
        <f>SUM(I29:I32)</f>
        <v>0</v>
      </c>
      <c r="J28" s="236"/>
      <c r="K28" s="236">
        <f>SUM(K29:K32)</f>
        <v>0</v>
      </c>
      <c r="L28" s="236"/>
      <c r="M28" s="236">
        <f>SUM(M29:M32)</f>
        <v>0</v>
      </c>
      <c r="N28" s="235"/>
      <c r="O28" s="235">
        <f>SUM(O29:O32)</f>
        <v>0</v>
      </c>
      <c r="P28" s="235"/>
      <c r="Q28" s="235">
        <f>SUM(Q29:Q32)</f>
        <v>0</v>
      </c>
      <c r="R28" s="236"/>
      <c r="S28" s="236"/>
      <c r="T28" s="236"/>
      <c r="U28" s="236"/>
      <c r="V28" s="236">
        <f>SUM(V29:V32)</f>
        <v>1.21</v>
      </c>
      <c r="W28" s="236"/>
      <c r="X28" s="236"/>
      <c r="Y28" s="236"/>
      <c r="AG28" t="s">
        <v>255</v>
      </c>
    </row>
    <row r="29" spans="1:60" outlineLevel="1" x14ac:dyDescent="0.2">
      <c r="A29" s="250">
        <v>10</v>
      </c>
      <c r="B29" s="251" t="s">
        <v>1627</v>
      </c>
      <c r="C29" s="259" t="s">
        <v>1628</v>
      </c>
      <c r="D29" s="252" t="s">
        <v>804</v>
      </c>
      <c r="E29" s="253">
        <v>1</v>
      </c>
      <c r="F29" s="254"/>
      <c r="G29" s="255">
        <f>ROUND(E29*F29,2)</f>
        <v>0</v>
      </c>
      <c r="H29" s="232"/>
      <c r="I29" s="231">
        <f>ROUND(E29*H29,2)</f>
        <v>0</v>
      </c>
      <c r="J29" s="232"/>
      <c r="K29" s="231">
        <f>ROUND(E29*J29,2)</f>
        <v>0</v>
      </c>
      <c r="L29" s="231">
        <v>21</v>
      </c>
      <c r="M29" s="231">
        <f>G29*(1+L29/100)</f>
        <v>0</v>
      </c>
      <c r="N29" s="230">
        <v>7.2000000000000005E-4</v>
      </c>
      <c r="O29" s="230">
        <f>ROUND(E29*N29,2)</f>
        <v>0</v>
      </c>
      <c r="P29" s="230">
        <v>0</v>
      </c>
      <c r="Q29" s="230">
        <f>ROUND(E29*P29,2)</f>
        <v>0</v>
      </c>
      <c r="R29" s="231"/>
      <c r="S29" s="231" t="s">
        <v>259</v>
      </c>
      <c r="T29" s="231" t="s">
        <v>260</v>
      </c>
      <c r="U29" s="231">
        <v>0.50600000000000001</v>
      </c>
      <c r="V29" s="231">
        <f>ROUND(E29*U29,2)</f>
        <v>0.51</v>
      </c>
      <c r="W29" s="231"/>
      <c r="X29" s="231" t="s">
        <v>261</v>
      </c>
      <c r="Y29" s="231" t="s">
        <v>262</v>
      </c>
      <c r="Z29" s="210"/>
      <c r="AA29" s="210"/>
      <c r="AB29" s="210"/>
      <c r="AC29" s="210"/>
      <c r="AD29" s="210"/>
      <c r="AE29" s="210"/>
      <c r="AF29" s="210"/>
      <c r="AG29" s="210" t="s">
        <v>263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ht="22.5" outlineLevel="1" x14ac:dyDescent="0.2">
      <c r="A30" s="250">
        <v>11</v>
      </c>
      <c r="B30" s="251" t="s">
        <v>1542</v>
      </c>
      <c r="C30" s="259" t="s">
        <v>1543</v>
      </c>
      <c r="D30" s="252" t="s">
        <v>345</v>
      </c>
      <c r="E30" s="253">
        <v>1</v>
      </c>
      <c r="F30" s="254"/>
      <c r="G30" s="255">
        <f>ROUND(E30*F30,2)</f>
        <v>0</v>
      </c>
      <c r="H30" s="232"/>
      <c r="I30" s="231">
        <f>ROUND(E30*H30,2)</f>
        <v>0</v>
      </c>
      <c r="J30" s="232"/>
      <c r="K30" s="231">
        <f>ROUND(E30*J30,2)</f>
        <v>0</v>
      </c>
      <c r="L30" s="231">
        <v>21</v>
      </c>
      <c r="M30" s="231">
        <f>G30*(1+L30/100)</f>
        <v>0</v>
      </c>
      <c r="N30" s="230">
        <v>1.64E-3</v>
      </c>
      <c r="O30" s="230">
        <f>ROUND(E30*N30,2)</f>
        <v>0</v>
      </c>
      <c r="P30" s="230">
        <v>0</v>
      </c>
      <c r="Q30" s="230">
        <f>ROUND(E30*P30,2)</f>
        <v>0</v>
      </c>
      <c r="R30" s="231"/>
      <c r="S30" s="231" t="s">
        <v>259</v>
      </c>
      <c r="T30" s="231" t="s">
        <v>260</v>
      </c>
      <c r="U30" s="231">
        <v>0.44500000000000001</v>
      </c>
      <c r="V30" s="231">
        <f>ROUND(E30*U30,2)</f>
        <v>0.45</v>
      </c>
      <c r="W30" s="231"/>
      <c r="X30" s="231" t="s">
        <v>261</v>
      </c>
      <c r="Y30" s="231" t="s">
        <v>262</v>
      </c>
      <c r="Z30" s="210"/>
      <c r="AA30" s="210"/>
      <c r="AB30" s="210"/>
      <c r="AC30" s="210"/>
      <c r="AD30" s="210"/>
      <c r="AE30" s="210"/>
      <c r="AF30" s="210"/>
      <c r="AG30" s="210" t="s">
        <v>263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50">
        <v>12</v>
      </c>
      <c r="B31" s="251" t="s">
        <v>1548</v>
      </c>
      <c r="C31" s="259" t="s">
        <v>1549</v>
      </c>
      <c r="D31" s="252" t="s">
        <v>345</v>
      </c>
      <c r="E31" s="253">
        <v>1</v>
      </c>
      <c r="F31" s="254"/>
      <c r="G31" s="255">
        <f>ROUND(E31*F31,2)</f>
        <v>0</v>
      </c>
      <c r="H31" s="232"/>
      <c r="I31" s="231">
        <f>ROUND(E31*H31,2)</f>
        <v>0</v>
      </c>
      <c r="J31" s="232"/>
      <c r="K31" s="231">
        <f>ROUND(E31*J31,2)</f>
        <v>0</v>
      </c>
      <c r="L31" s="231">
        <v>21</v>
      </c>
      <c r="M31" s="231">
        <f>G31*(1+L31/100)</f>
        <v>0</v>
      </c>
      <c r="N31" s="230">
        <v>2.2000000000000001E-4</v>
      </c>
      <c r="O31" s="230">
        <f>ROUND(E31*N31,2)</f>
        <v>0</v>
      </c>
      <c r="P31" s="230">
        <v>0</v>
      </c>
      <c r="Q31" s="230">
        <f>ROUND(E31*P31,2)</f>
        <v>0</v>
      </c>
      <c r="R31" s="231"/>
      <c r="S31" s="231" t="s">
        <v>259</v>
      </c>
      <c r="T31" s="231" t="s">
        <v>260</v>
      </c>
      <c r="U31" s="231">
        <v>0.246</v>
      </c>
      <c r="V31" s="231">
        <f>ROUND(E31*U31,2)</f>
        <v>0.25</v>
      </c>
      <c r="W31" s="231"/>
      <c r="X31" s="231" t="s">
        <v>261</v>
      </c>
      <c r="Y31" s="231" t="s">
        <v>262</v>
      </c>
      <c r="Z31" s="210"/>
      <c r="AA31" s="210"/>
      <c r="AB31" s="210"/>
      <c r="AC31" s="210"/>
      <c r="AD31" s="210"/>
      <c r="AE31" s="210"/>
      <c r="AF31" s="210"/>
      <c r="AG31" s="210" t="s">
        <v>263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44">
        <v>13</v>
      </c>
      <c r="B32" s="245" t="s">
        <v>1629</v>
      </c>
      <c r="C32" s="257" t="s">
        <v>1630</v>
      </c>
      <c r="D32" s="246" t="s">
        <v>345</v>
      </c>
      <c r="E32" s="247">
        <v>1</v>
      </c>
      <c r="F32" s="248"/>
      <c r="G32" s="249">
        <f>ROUND(E32*F32,2)</f>
        <v>0</v>
      </c>
      <c r="H32" s="232"/>
      <c r="I32" s="231">
        <f>ROUND(E32*H32,2)</f>
        <v>0</v>
      </c>
      <c r="J32" s="232"/>
      <c r="K32" s="231">
        <f>ROUND(E32*J32,2)</f>
        <v>0</v>
      </c>
      <c r="L32" s="231">
        <v>21</v>
      </c>
      <c r="M32" s="231">
        <f>G32*(1+L32/100)</f>
        <v>0</v>
      </c>
      <c r="N32" s="230">
        <v>4.4999999999999997E-3</v>
      </c>
      <c r="O32" s="230">
        <f>ROUND(E32*N32,2)</f>
        <v>0</v>
      </c>
      <c r="P32" s="230">
        <v>0</v>
      </c>
      <c r="Q32" s="230">
        <f>ROUND(E32*P32,2)</f>
        <v>0</v>
      </c>
      <c r="R32" s="231" t="s">
        <v>546</v>
      </c>
      <c r="S32" s="231" t="s">
        <v>1585</v>
      </c>
      <c r="T32" s="231" t="s">
        <v>325</v>
      </c>
      <c r="U32" s="231">
        <v>0</v>
      </c>
      <c r="V32" s="231">
        <f>ROUND(E32*U32,2)</f>
        <v>0</v>
      </c>
      <c r="W32" s="231"/>
      <c r="X32" s="231" t="s">
        <v>547</v>
      </c>
      <c r="Y32" s="231" t="s">
        <v>262</v>
      </c>
      <c r="Z32" s="210"/>
      <c r="AA32" s="210"/>
      <c r="AB32" s="210"/>
      <c r="AC32" s="210"/>
      <c r="AD32" s="210"/>
      <c r="AE32" s="210"/>
      <c r="AF32" s="210"/>
      <c r="AG32" s="210" t="s">
        <v>548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33" x14ac:dyDescent="0.2">
      <c r="A33" s="3"/>
      <c r="B33" s="4"/>
      <c r="C33" s="260"/>
      <c r="D33" s="6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AE33">
        <v>12</v>
      </c>
      <c r="AF33">
        <v>21</v>
      </c>
      <c r="AG33" t="s">
        <v>240</v>
      </c>
    </row>
    <row r="34" spans="1:33" x14ac:dyDescent="0.2">
      <c r="A34" s="213"/>
      <c r="B34" s="214" t="s">
        <v>31</v>
      </c>
      <c r="C34" s="261"/>
      <c r="D34" s="215"/>
      <c r="E34" s="216"/>
      <c r="F34" s="216"/>
      <c r="G34" s="243">
        <f>G8+G11+G18+G26+G28</f>
        <v>0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AE34">
        <f>SUMIF(L7:L32,AE33,G7:G32)</f>
        <v>0</v>
      </c>
      <c r="AF34">
        <f>SUMIF(L7:L32,AF33,G7:G32)</f>
        <v>0</v>
      </c>
      <c r="AG34" t="s">
        <v>432</v>
      </c>
    </row>
    <row r="35" spans="1:33" x14ac:dyDescent="0.2">
      <c r="A35" s="3"/>
      <c r="B35" s="4"/>
      <c r="C35" s="260"/>
      <c r="D35" s="6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33" x14ac:dyDescent="0.2">
      <c r="A36" s="3"/>
      <c r="B36" s="4"/>
      <c r="C36" s="260"/>
      <c r="D36" s="6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33" x14ac:dyDescent="0.2">
      <c r="A37" s="217" t="s">
        <v>433</v>
      </c>
      <c r="B37" s="217"/>
      <c r="C37" s="262"/>
      <c r="D37" s="6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33" x14ac:dyDescent="0.2">
      <c r="A38" s="218"/>
      <c r="B38" s="219"/>
      <c r="C38" s="263"/>
      <c r="D38" s="219"/>
      <c r="E38" s="219"/>
      <c r="F38" s="219"/>
      <c r="G38" s="220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AG38" t="s">
        <v>434</v>
      </c>
    </row>
    <row r="39" spans="1:33" x14ac:dyDescent="0.2">
      <c r="A39" s="221"/>
      <c r="B39" s="222"/>
      <c r="C39" s="264"/>
      <c r="D39" s="222"/>
      <c r="E39" s="222"/>
      <c r="F39" s="222"/>
      <c r="G39" s="22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33" x14ac:dyDescent="0.2">
      <c r="A40" s="221"/>
      <c r="B40" s="222"/>
      <c r="C40" s="264"/>
      <c r="D40" s="222"/>
      <c r="E40" s="222"/>
      <c r="F40" s="222"/>
      <c r="G40" s="22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33" x14ac:dyDescent="0.2">
      <c r="A41" s="221"/>
      <c r="B41" s="222"/>
      <c r="C41" s="264"/>
      <c r="D41" s="222"/>
      <c r="E41" s="222"/>
      <c r="F41" s="222"/>
      <c r="G41" s="22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33" x14ac:dyDescent="0.2">
      <c r="A42" s="224"/>
      <c r="B42" s="225"/>
      <c r="C42" s="265"/>
      <c r="D42" s="225"/>
      <c r="E42" s="225"/>
      <c r="F42" s="225"/>
      <c r="G42" s="226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33" x14ac:dyDescent="0.2">
      <c r="A43" s="3"/>
      <c r="B43" s="4"/>
      <c r="C43" s="260"/>
      <c r="D43" s="6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33" x14ac:dyDescent="0.2">
      <c r="C44" s="266"/>
      <c r="D44" s="10"/>
      <c r="AG44" t="s">
        <v>435</v>
      </c>
    </row>
    <row r="45" spans="1:33" x14ac:dyDescent="0.2">
      <c r="D45" s="10"/>
    </row>
    <row r="46" spans="1:33" x14ac:dyDescent="0.2">
      <c r="D46" s="10"/>
    </row>
    <row r="47" spans="1:33" x14ac:dyDescent="0.2">
      <c r="D47" s="10"/>
    </row>
    <row r="48" spans="1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:G1"/>
    <mergeCell ref="C2:G2"/>
    <mergeCell ref="C3:G3"/>
    <mergeCell ref="C4:G4"/>
    <mergeCell ref="A37:C37"/>
    <mergeCell ref="A38:G42"/>
  </mergeCells>
  <pageMargins left="0.59055118110236204" right="0.196850393700787" top="0.78740157499999996" bottom="0.78740157499999996" header="0.3" footer="0.3"/>
  <pageSetup paperSize="9" orientation="portrait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68FF7-5FE2-4A50-999E-64981AF35B91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4" customWidth="1"/>
    <col min="3" max="3" width="38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228</v>
      </c>
    </row>
    <row r="2" spans="1:60" ht="24.95" customHeight="1" x14ac:dyDescent="0.2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229</v>
      </c>
    </row>
    <row r="3" spans="1:60" ht="24.95" customHeight="1" x14ac:dyDescent="0.2">
      <c r="A3" s="196" t="s">
        <v>9</v>
      </c>
      <c r="B3" s="49" t="s">
        <v>46</v>
      </c>
      <c r="C3" s="199" t="s">
        <v>47</v>
      </c>
      <c r="D3" s="197"/>
      <c r="E3" s="197"/>
      <c r="F3" s="197"/>
      <c r="G3" s="198"/>
      <c r="AC3" s="174" t="s">
        <v>229</v>
      </c>
      <c r="AG3" t="s">
        <v>230</v>
      </c>
    </row>
    <row r="4" spans="1:60" ht="24.95" customHeight="1" x14ac:dyDescent="0.2">
      <c r="A4" s="200" t="s">
        <v>10</v>
      </c>
      <c r="B4" s="201" t="s">
        <v>62</v>
      </c>
      <c r="C4" s="202" t="s">
        <v>63</v>
      </c>
      <c r="D4" s="203"/>
      <c r="E4" s="203"/>
      <c r="F4" s="203"/>
      <c r="G4" s="204"/>
      <c r="AG4" t="s">
        <v>231</v>
      </c>
    </row>
    <row r="5" spans="1:60" x14ac:dyDescent="0.2">
      <c r="D5" s="10"/>
    </row>
    <row r="6" spans="1:60" ht="38.25" x14ac:dyDescent="0.2">
      <c r="A6" s="206" t="s">
        <v>232</v>
      </c>
      <c r="B6" s="208" t="s">
        <v>233</v>
      </c>
      <c r="C6" s="208" t="s">
        <v>234</v>
      </c>
      <c r="D6" s="207" t="s">
        <v>235</v>
      </c>
      <c r="E6" s="206" t="s">
        <v>236</v>
      </c>
      <c r="F6" s="205" t="s">
        <v>237</v>
      </c>
      <c r="G6" s="206" t="s">
        <v>31</v>
      </c>
      <c r="H6" s="209" t="s">
        <v>32</v>
      </c>
      <c r="I6" s="209" t="s">
        <v>238</v>
      </c>
      <c r="J6" s="209" t="s">
        <v>33</v>
      </c>
      <c r="K6" s="209" t="s">
        <v>239</v>
      </c>
      <c r="L6" s="209" t="s">
        <v>240</v>
      </c>
      <c r="M6" s="209" t="s">
        <v>241</v>
      </c>
      <c r="N6" s="209" t="s">
        <v>242</v>
      </c>
      <c r="O6" s="209" t="s">
        <v>243</v>
      </c>
      <c r="P6" s="209" t="s">
        <v>244</v>
      </c>
      <c r="Q6" s="209" t="s">
        <v>245</v>
      </c>
      <c r="R6" s="209" t="s">
        <v>246</v>
      </c>
      <c r="S6" s="209" t="s">
        <v>247</v>
      </c>
      <c r="T6" s="209" t="s">
        <v>248</v>
      </c>
      <c r="U6" s="209" t="s">
        <v>249</v>
      </c>
      <c r="V6" s="209" t="s">
        <v>250</v>
      </c>
      <c r="W6" s="209" t="s">
        <v>251</v>
      </c>
      <c r="X6" s="209" t="s">
        <v>252</v>
      </c>
      <c r="Y6" s="209" t="s">
        <v>253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37" t="s">
        <v>254</v>
      </c>
      <c r="B8" s="238" t="s">
        <v>177</v>
      </c>
      <c r="C8" s="256" t="s">
        <v>178</v>
      </c>
      <c r="D8" s="239"/>
      <c r="E8" s="240"/>
      <c r="F8" s="241"/>
      <c r="G8" s="242">
        <f>SUMIF(AG9:AG14,"&lt;&gt;NOR",G9:G14)</f>
        <v>0</v>
      </c>
      <c r="H8" s="236"/>
      <c r="I8" s="236">
        <f>SUM(I9:I14)</f>
        <v>0</v>
      </c>
      <c r="J8" s="236"/>
      <c r="K8" s="236">
        <f>SUM(K9:K14)</f>
        <v>0</v>
      </c>
      <c r="L8" s="236"/>
      <c r="M8" s="236">
        <f>SUM(M9:M14)</f>
        <v>0</v>
      </c>
      <c r="N8" s="235"/>
      <c r="O8" s="235">
        <f>SUM(O9:O14)</f>
        <v>0</v>
      </c>
      <c r="P8" s="235"/>
      <c r="Q8" s="235">
        <f>SUM(Q9:Q14)</f>
        <v>0</v>
      </c>
      <c r="R8" s="236"/>
      <c r="S8" s="236"/>
      <c r="T8" s="236"/>
      <c r="U8" s="236"/>
      <c r="V8" s="236">
        <f>SUM(V9:V14)</f>
        <v>5.86</v>
      </c>
      <c r="W8" s="236"/>
      <c r="X8" s="236"/>
      <c r="Y8" s="236"/>
      <c r="AG8" t="s">
        <v>255</v>
      </c>
    </row>
    <row r="9" spans="1:60" ht="22.5" outlineLevel="1" x14ac:dyDescent="0.2">
      <c r="A9" s="250">
        <v>1</v>
      </c>
      <c r="B9" s="251" t="s">
        <v>1631</v>
      </c>
      <c r="C9" s="259" t="s">
        <v>1632</v>
      </c>
      <c r="D9" s="252" t="s">
        <v>334</v>
      </c>
      <c r="E9" s="253">
        <v>8</v>
      </c>
      <c r="F9" s="254"/>
      <c r="G9" s="255">
        <f>ROUND(E9*F9,2)</f>
        <v>0</v>
      </c>
      <c r="H9" s="232"/>
      <c r="I9" s="231">
        <f>ROUND(E9*H9,2)</f>
        <v>0</v>
      </c>
      <c r="J9" s="232"/>
      <c r="K9" s="231">
        <f>ROUND(E9*J9,2)</f>
        <v>0</v>
      </c>
      <c r="L9" s="231">
        <v>21</v>
      </c>
      <c r="M9" s="231">
        <f>G9*(1+L9/100)</f>
        <v>0</v>
      </c>
      <c r="N9" s="230">
        <v>9.0000000000000006E-5</v>
      </c>
      <c r="O9" s="230">
        <f>ROUND(E9*N9,2)</f>
        <v>0</v>
      </c>
      <c r="P9" s="230">
        <v>0</v>
      </c>
      <c r="Q9" s="230">
        <f>ROUND(E9*P9,2)</f>
        <v>0</v>
      </c>
      <c r="R9" s="231"/>
      <c r="S9" s="231" t="s">
        <v>259</v>
      </c>
      <c r="T9" s="231" t="s">
        <v>260</v>
      </c>
      <c r="U9" s="231">
        <v>0.129</v>
      </c>
      <c r="V9" s="231">
        <f>ROUND(E9*U9,2)</f>
        <v>1.03</v>
      </c>
      <c r="W9" s="231"/>
      <c r="X9" s="231" t="s">
        <v>261</v>
      </c>
      <c r="Y9" s="231" t="s">
        <v>262</v>
      </c>
      <c r="Z9" s="210"/>
      <c r="AA9" s="210"/>
      <c r="AB9" s="210"/>
      <c r="AC9" s="210"/>
      <c r="AD9" s="210"/>
      <c r="AE9" s="210"/>
      <c r="AF9" s="210"/>
      <c r="AG9" s="210" t="s">
        <v>263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ht="22.5" outlineLevel="1" x14ac:dyDescent="0.2">
      <c r="A10" s="250">
        <v>2</v>
      </c>
      <c r="B10" s="251" t="s">
        <v>1633</v>
      </c>
      <c r="C10" s="259" t="s">
        <v>1634</v>
      </c>
      <c r="D10" s="252" t="s">
        <v>334</v>
      </c>
      <c r="E10" s="253">
        <v>34</v>
      </c>
      <c r="F10" s="254"/>
      <c r="G10" s="255">
        <f>ROUND(E10*F10,2)</f>
        <v>0</v>
      </c>
      <c r="H10" s="232"/>
      <c r="I10" s="231">
        <f>ROUND(E10*H10,2)</f>
        <v>0</v>
      </c>
      <c r="J10" s="232"/>
      <c r="K10" s="231">
        <f>ROUND(E10*J10,2)</f>
        <v>0</v>
      </c>
      <c r="L10" s="231">
        <v>21</v>
      </c>
      <c r="M10" s="231">
        <f>G10*(1+L10/100)</f>
        <v>0</v>
      </c>
      <c r="N10" s="230">
        <v>6.9999999999999994E-5</v>
      </c>
      <c r="O10" s="230">
        <f>ROUND(E10*N10,2)</f>
        <v>0</v>
      </c>
      <c r="P10" s="230">
        <v>0</v>
      </c>
      <c r="Q10" s="230">
        <f>ROUND(E10*P10,2)</f>
        <v>0</v>
      </c>
      <c r="R10" s="231"/>
      <c r="S10" s="231" t="s">
        <v>259</v>
      </c>
      <c r="T10" s="231" t="s">
        <v>260</v>
      </c>
      <c r="U10" s="231">
        <v>0.14199999999999999</v>
      </c>
      <c r="V10" s="231">
        <f>ROUND(E10*U10,2)</f>
        <v>4.83</v>
      </c>
      <c r="W10" s="231"/>
      <c r="X10" s="231" t="s">
        <v>261</v>
      </c>
      <c r="Y10" s="231" t="s">
        <v>262</v>
      </c>
      <c r="Z10" s="210"/>
      <c r="AA10" s="210"/>
      <c r="AB10" s="210"/>
      <c r="AC10" s="210"/>
      <c r="AD10" s="210"/>
      <c r="AE10" s="210"/>
      <c r="AF10" s="210"/>
      <c r="AG10" s="210" t="s">
        <v>263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50">
        <v>3</v>
      </c>
      <c r="B11" s="251" t="s">
        <v>1635</v>
      </c>
      <c r="C11" s="259" t="s">
        <v>1636</v>
      </c>
      <c r="D11" s="252" t="s">
        <v>1212</v>
      </c>
      <c r="E11" s="253">
        <v>13</v>
      </c>
      <c r="F11" s="254"/>
      <c r="G11" s="255">
        <f>ROUND(E11*F11,2)</f>
        <v>0</v>
      </c>
      <c r="H11" s="232"/>
      <c r="I11" s="231">
        <f>ROUND(E11*H11,2)</f>
        <v>0</v>
      </c>
      <c r="J11" s="232"/>
      <c r="K11" s="231">
        <f>ROUND(E11*J11,2)</f>
        <v>0</v>
      </c>
      <c r="L11" s="231">
        <v>21</v>
      </c>
      <c r="M11" s="231">
        <f>G11*(1+L11/100)</f>
        <v>0</v>
      </c>
      <c r="N11" s="230">
        <v>0</v>
      </c>
      <c r="O11" s="230">
        <f>ROUND(E11*N11,2)</f>
        <v>0</v>
      </c>
      <c r="P11" s="230">
        <v>0</v>
      </c>
      <c r="Q11" s="230">
        <f>ROUND(E11*P11,2)</f>
        <v>0</v>
      </c>
      <c r="R11" s="231"/>
      <c r="S11" s="231" t="s">
        <v>324</v>
      </c>
      <c r="T11" s="231" t="s">
        <v>325</v>
      </c>
      <c r="U11" s="231">
        <v>0</v>
      </c>
      <c r="V11" s="231">
        <f>ROUND(E11*U11,2)</f>
        <v>0</v>
      </c>
      <c r="W11" s="231"/>
      <c r="X11" s="231" t="s">
        <v>261</v>
      </c>
      <c r="Y11" s="231" t="s">
        <v>262</v>
      </c>
      <c r="Z11" s="210"/>
      <c r="AA11" s="210"/>
      <c r="AB11" s="210"/>
      <c r="AC11" s="210"/>
      <c r="AD11" s="210"/>
      <c r="AE11" s="210"/>
      <c r="AF11" s="210"/>
      <c r="AG11" s="210" t="s">
        <v>263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50">
        <v>4</v>
      </c>
      <c r="B12" s="251" t="s">
        <v>1637</v>
      </c>
      <c r="C12" s="259" t="s">
        <v>1638</v>
      </c>
      <c r="D12" s="252" t="s">
        <v>334</v>
      </c>
      <c r="E12" s="253">
        <v>3</v>
      </c>
      <c r="F12" s="254"/>
      <c r="G12" s="255">
        <f>ROUND(E12*F12,2)</f>
        <v>0</v>
      </c>
      <c r="H12" s="232"/>
      <c r="I12" s="231">
        <f>ROUND(E12*H12,2)</f>
        <v>0</v>
      </c>
      <c r="J12" s="232"/>
      <c r="K12" s="231">
        <f>ROUND(E12*J12,2)</f>
        <v>0</v>
      </c>
      <c r="L12" s="231">
        <v>21</v>
      </c>
      <c r="M12" s="231">
        <f>G12*(1+L12/100)</f>
        <v>0</v>
      </c>
      <c r="N12" s="230">
        <v>3.4000000000000002E-4</v>
      </c>
      <c r="O12" s="230">
        <f>ROUND(E12*N12,2)</f>
        <v>0</v>
      </c>
      <c r="P12" s="230">
        <v>0</v>
      </c>
      <c r="Q12" s="230">
        <f>ROUND(E12*P12,2)</f>
        <v>0</v>
      </c>
      <c r="R12" s="231" t="s">
        <v>546</v>
      </c>
      <c r="S12" s="231" t="s">
        <v>259</v>
      </c>
      <c r="T12" s="231" t="s">
        <v>260</v>
      </c>
      <c r="U12" s="231">
        <v>0</v>
      </c>
      <c r="V12" s="231">
        <f>ROUND(E12*U12,2)</f>
        <v>0</v>
      </c>
      <c r="W12" s="231"/>
      <c r="X12" s="231" t="s">
        <v>547</v>
      </c>
      <c r="Y12" s="231" t="s">
        <v>262</v>
      </c>
      <c r="Z12" s="210"/>
      <c r="AA12" s="210"/>
      <c r="AB12" s="210"/>
      <c r="AC12" s="210"/>
      <c r="AD12" s="210"/>
      <c r="AE12" s="210"/>
      <c r="AF12" s="210"/>
      <c r="AG12" s="210" t="s">
        <v>548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50">
        <v>5</v>
      </c>
      <c r="B13" s="251" t="s">
        <v>1639</v>
      </c>
      <c r="C13" s="259" t="s">
        <v>1640</v>
      </c>
      <c r="D13" s="252" t="s">
        <v>334</v>
      </c>
      <c r="E13" s="253">
        <v>10</v>
      </c>
      <c r="F13" s="254"/>
      <c r="G13" s="255">
        <f>ROUND(E13*F13,2)</f>
        <v>0</v>
      </c>
      <c r="H13" s="232"/>
      <c r="I13" s="231">
        <f>ROUND(E13*H13,2)</f>
        <v>0</v>
      </c>
      <c r="J13" s="232"/>
      <c r="K13" s="231">
        <f>ROUND(E13*J13,2)</f>
        <v>0</v>
      </c>
      <c r="L13" s="231">
        <v>21</v>
      </c>
      <c r="M13" s="231">
        <f>G13*(1+L13/100)</f>
        <v>0</v>
      </c>
      <c r="N13" s="230">
        <v>3.8999999999999999E-4</v>
      </c>
      <c r="O13" s="230">
        <f>ROUND(E13*N13,2)</f>
        <v>0</v>
      </c>
      <c r="P13" s="230">
        <v>0</v>
      </c>
      <c r="Q13" s="230">
        <f>ROUND(E13*P13,2)</f>
        <v>0</v>
      </c>
      <c r="R13" s="231" t="s">
        <v>546</v>
      </c>
      <c r="S13" s="231" t="s">
        <v>259</v>
      </c>
      <c r="T13" s="231" t="s">
        <v>260</v>
      </c>
      <c r="U13" s="231">
        <v>0</v>
      </c>
      <c r="V13" s="231">
        <f>ROUND(E13*U13,2)</f>
        <v>0</v>
      </c>
      <c r="W13" s="231"/>
      <c r="X13" s="231" t="s">
        <v>547</v>
      </c>
      <c r="Y13" s="231" t="s">
        <v>262</v>
      </c>
      <c r="Z13" s="210"/>
      <c r="AA13" s="210"/>
      <c r="AB13" s="210"/>
      <c r="AC13" s="210"/>
      <c r="AD13" s="210"/>
      <c r="AE13" s="210"/>
      <c r="AF13" s="210"/>
      <c r="AG13" s="210" t="s">
        <v>548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50">
        <v>6</v>
      </c>
      <c r="B14" s="251" t="s">
        <v>1641</v>
      </c>
      <c r="C14" s="259" t="s">
        <v>1642</v>
      </c>
      <c r="D14" s="252" t="s">
        <v>0</v>
      </c>
      <c r="E14" s="253">
        <v>92.438000000000002</v>
      </c>
      <c r="F14" s="254"/>
      <c r="G14" s="255">
        <f>ROUND(E14*F14,2)</f>
        <v>0</v>
      </c>
      <c r="H14" s="232"/>
      <c r="I14" s="231">
        <f>ROUND(E14*H14,2)</f>
        <v>0</v>
      </c>
      <c r="J14" s="232"/>
      <c r="K14" s="231">
        <f>ROUND(E14*J14,2)</f>
        <v>0</v>
      </c>
      <c r="L14" s="231">
        <v>21</v>
      </c>
      <c r="M14" s="231">
        <f>G14*(1+L14/100)</f>
        <v>0</v>
      </c>
      <c r="N14" s="230">
        <v>0</v>
      </c>
      <c r="O14" s="230">
        <f>ROUND(E14*N14,2)</f>
        <v>0</v>
      </c>
      <c r="P14" s="230">
        <v>0</v>
      </c>
      <c r="Q14" s="230">
        <f>ROUND(E14*P14,2)</f>
        <v>0</v>
      </c>
      <c r="R14" s="231"/>
      <c r="S14" s="231" t="s">
        <v>259</v>
      </c>
      <c r="T14" s="231" t="s">
        <v>260</v>
      </c>
      <c r="U14" s="231">
        <v>0</v>
      </c>
      <c r="V14" s="231">
        <f>ROUND(E14*U14,2)</f>
        <v>0</v>
      </c>
      <c r="W14" s="231"/>
      <c r="X14" s="231" t="s">
        <v>261</v>
      </c>
      <c r="Y14" s="231" t="s">
        <v>262</v>
      </c>
      <c r="Z14" s="210"/>
      <c r="AA14" s="210"/>
      <c r="AB14" s="210"/>
      <c r="AC14" s="210"/>
      <c r="AD14" s="210"/>
      <c r="AE14" s="210"/>
      <c r="AF14" s="210"/>
      <c r="AG14" s="210" t="s">
        <v>1333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x14ac:dyDescent="0.2">
      <c r="A15" s="237" t="s">
        <v>254</v>
      </c>
      <c r="B15" s="238" t="s">
        <v>185</v>
      </c>
      <c r="C15" s="256" t="s">
        <v>186</v>
      </c>
      <c r="D15" s="239"/>
      <c r="E15" s="240"/>
      <c r="F15" s="241"/>
      <c r="G15" s="242">
        <f>SUMIF(AG16:AG17,"&lt;&gt;NOR",G16:G17)</f>
        <v>0</v>
      </c>
      <c r="H15" s="236"/>
      <c r="I15" s="236">
        <f>SUM(I16:I17)</f>
        <v>0</v>
      </c>
      <c r="J15" s="236"/>
      <c r="K15" s="236">
        <f>SUM(K16:K17)</f>
        <v>0</v>
      </c>
      <c r="L15" s="236"/>
      <c r="M15" s="236">
        <f>SUM(M16:M17)</f>
        <v>0</v>
      </c>
      <c r="N15" s="235"/>
      <c r="O15" s="235">
        <f>SUM(O16:O17)</f>
        <v>0</v>
      </c>
      <c r="P15" s="235"/>
      <c r="Q15" s="235">
        <f>SUM(Q16:Q17)</f>
        <v>0</v>
      </c>
      <c r="R15" s="236"/>
      <c r="S15" s="236"/>
      <c r="T15" s="236"/>
      <c r="U15" s="236"/>
      <c r="V15" s="236">
        <f>SUM(V16:V17)</f>
        <v>34</v>
      </c>
      <c r="W15" s="236"/>
      <c r="X15" s="236"/>
      <c r="Y15" s="236"/>
      <c r="AG15" t="s">
        <v>255</v>
      </c>
    </row>
    <row r="16" spans="1:60" outlineLevel="1" x14ac:dyDescent="0.2">
      <c r="A16" s="250">
        <v>7</v>
      </c>
      <c r="B16" s="251" t="s">
        <v>1643</v>
      </c>
      <c r="C16" s="259" t="s">
        <v>1644</v>
      </c>
      <c r="D16" s="252" t="s">
        <v>1577</v>
      </c>
      <c r="E16" s="253">
        <v>24</v>
      </c>
      <c r="F16" s="254"/>
      <c r="G16" s="255">
        <f>ROUND(E16*F16,2)</f>
        <v>0</v>
      </c>
      <c r="H16" s="232"/>
      <c r="I16" s="231">
        <f>ROUND(E16*H16,2)</f>
        <v>0</v>
      </c>
      <c r="J16" s="232"/>
      <c r="K16" s="231">
        <f>ROUND(E16*J16,2)</f>
        <v>0</v>
      </c>
      <c r="L16" s="231">
        <v>21</v>
      </c>
      <c r="M16" s="231">
        <f>G16*(1+L16/100)</f>
        <v>0</v>
      </c>
      <c r="N16" s="230">
        <v>0</v>
      </c>
      <c r="O16" s="230">
        <f>ROUND(E16*N16,2)</f>
        <v>0</v>
      </c>
      <c r="P16" s="230">
        <v>0</v>
      </c>
      <c r="Q16" s="230">
        <f>ROUND(E16*P16,2)</f>
        <v>0</v>
      </c>
      <c r="R16" s="231" t="s">
        <v>1578</v>
      </c>
      <c r="S16" s="231" t="s">
        <v>259</v>
      </c>
      <c r="T16" s="231" t="s">
        <v>260</v>
      </c>
      <c r="U16" s="231">
        <v>1</v>
      </c>
      <c r="V16" s="231">
        <f>ROUND(E16*U16,2)</f>
        <v>24</v>
      </c>
      <c r="W16" s="231"/>
      <c r="X16" s="231" t="s">
        <v>1579</v>
      </c>
      <c r="Y16" s="231" t="s">
        <v>262</v>
      </c>
      <c r="Z16" s="210"/>
      <c r="AA16" s="210"/>
      <c r="AB16" s="210"/>
      <c r="AC16" s="210"/>
      <c r="AD16" s="210"/>
      <c r="AE16" s="210"/>
      <c r="AF16" s="210"/>
      <c r="AG16" s="210" t="s">
        <v>1580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50">
        <v>8</v>
      </c>
      <c r="B17" s="251" t="s">
        <v>1645</v>
      </c>
      <c r="C17" s="259" t="s">
        <v>1646</v>
      </c>
      <c r="D17" s="252" t="s">
        <v>1577</v>
      </c>
      <c r="E17" s="253">
        <v>10</v>
      </c>
      <c r="F17" s="254"/>
      <c r="G17" s="255">
        <f>ROUND(E17*F17,2)</f>
        <v>0</v>
      </c>
      <c r="H17" s="232"/>
      <c r="I17" s="231">
        <f>ROUND(E17*H17,2)</f>
        <v>0</v>
      </c>
      <c r="J17" s="232"/>
      <c r="K17" s="231">
        <f>ROUND(E17*J17,2)</f>
        <v>0</v>
      </c>
      <c r="L17" s="231">
        <v>21</v>
      </c>
      <c r="M17" s="231">
        <f>G17*(1+L17/100)</f>
        <v>0</v>
      </c>
      <c r="N17" s="230">
        <v>0</v>
      </c>
      <c r="O17" s="230">
        <f>ROUND(E17*N17,2)</f>
        <v>0</v>
      </c>
      <c r="P17" s="230">
        <v>0</v>
      </c>
      <c r="Q17" s="230">
        <f>ROUND(E17*P17,2)</f>
        <v>0</v>
      </c>
      <c r="R17" s="231" t="s">
        <v>1578</v>
      </c>
      <c r="S17" s="231" t="s">
        <v>259</v>
      </c>
      <c r="T17" s="231" t="s">
        <v>260</v>
      </c>
      <c r="U17" s="231">
        <v>1</v>
      </c>
      <c r="V17" s="231">
        <f>ROUND(E17*U17,2)</f>
        <v>10</v>
      </c>
      <c r="W17" s="231"/>
      <c r="X17" s="231" t="s">
        <v>1579</v>
      </c>
      <c r="Y17" s="231" t="s">
        <v>262</v>
      </c>
      <c r="Z17" s="210"/>
      <c r="AA17" s="210"/>
      <c r="AB17" s="210"/>
      <c r="AC17" s="210"/>
      <c r="AD17" s="210"/>
      <c r="AE17" s="210"/>
      <c r="AF17" s="210"/>
      <c r="AG17" s="210" t="s">
        <v>1580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x14ac:dyDescent="0.2">
      <c r="A18" s="237" t="s">
        <v>254</v>
      </c>
      <c r="B18" s="238" t="s">
        <v>187</v>
      </c>
      <c r="C18" s="256" t="s">
        <v>188</v>
      </c>
      <c r="D18" s="239"/>
      <c r="E18" s="240"/>
      <c r="F18" s="241"/>
      <c r="G18" s="242">
        <f>SUMIF(AG19:AG25,"&lt;&gt;NOR",G19:G25)</f>
        <v>0</v>
      </c>
      <c r="H18" s="236"/>
      <c r="I18" s="236">
        <f>SUM(I19:I25)</f>
        <v>0</v>
      </c>
      <c r="J18" s="236"/>
      <c r="K18" s="236">
        <f>SUM(K19:K25)</f>
        <v>0</v>
      </c>
      <c r="L18" s="236"/>
      <c r="M18" s="236">
        <f>SUM(M19:M25)</f>
        <v>0</v>
      </c>
      <c r="N18" s="235"/>
      <c r="O18" s="235">
        <f>SUM(O19:O25)</f>
        <v>7.0000000000000007E-2</v>
      </c>
      <c r="P18" s="235"/>
      <c r="Q18" s="235">
        <f>SUM(Q19:Q25)</f>
        <v>0</v>
      </c>
      <c r="R18" s="236"/>
      <c r="S18" s="236"/>
      <c r="T18" s="236"/>
      <c r="U18" s="236"/>
      <c r="V18" s="236">
        <f>SUM(V19:V25)</f>
        <v>1.36</v>
      </c>
      <c r="W18" s="236"/>
      <c r="X18" s="236"/>
      <c r="Y18" s="236"/>
      <c r="AG18" t="s">
        <v>255</v>
      </c>
    </row>
    <row r="19" spans="1:60" outlineLevel="1" x14ac:dyDescent="0.2">
      <c r="A19" s="250">
        <v>9</v>
      </c>
      <c r="B19" s="251" t="s">
        <v>1647</v>
      </c>
      <c r="C19" s="259" t="s">
        <v>1648</v>
      </c>
      <c r="D19" s="252" t="s">
        <v>345</v>
      </c>
      <c r="E19" s="253">
        <v>1</v>
      </c>
      <c r="F19" s="254"/>
      <c r="G19" s="255">
        <f>ROUND(E19*F19,2)</f>
        <v>0</v>
      </c>
      <c r="H19" s="232"/>
      <c r="I19" s="231">
        <f>ROUND(E19*H19,2)</f>
        <v>0</v>
      </c>
      <c r="J19" s="232"/>
      <c r="K19" s="231">
        <f>ROUND(E19*J19,2)</f>
        <v>0</v>
      </c>
      <c r="L19" s="231">
        <v>21</v>
      </c>
      <c r="M19" s="231">
        <f>G19*(1+L19/100)</f>
        <v>0</v>
      </c>
      <c r="N19" s="230">
        <v>6.6629999999999995E-2</v>
      </c>
      <c r="O19" s="230">
        <f>ROUND(E19*N19,2)</f>
        <v>7.0000000000000007E-2</v>
      </c>
      <c r="P19" s="230">
        <v>0</v>
      </c>
      <c r="Q19" s="230">
        <f>ROUND(E19*P19,2)</f>
        <v>0</v>
      </c>
      <c r="R19" s="231"/>
      <c r="S19" s="231" t="s">
        <v>259</v>
      </c>
      <c r="T19" s="231" t="s">
        <v>260</v>
      </c>
      <c r="U19" s="231">
        <v>0.9</v>
      </c>
      <c r="V19" s="231">
        <f>ROUND(E19*U19,2)</f>
        <v>0.9</v>
      </c>
      <c r="W19" s="231"/>
      <c r="X19" s="231" t="s">
        <v>261</v>
      </c>
      <c r="Y19" s="231" t="s">
        <v>262</v>
      </c>
      <c r="Z19" s="210"/>
      <c r="AA19" s="210"/>
      <c r="AB19" s="210"/>
      <c r="AC19" s="210"/>
      <c r="AD19" s="210"/>
      <c r="AE19" s="210"/>
      <c r="AF19" s="210"/>
      <c r="AG19" s="210" t="s">
        <v>263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50">
        <v>10</v>
      </c>
      <c r="B20" s="251" t="s">
        <v>1649</v>
      </c>
      <c r="C20" s="259" t="s">
        <v>1650</v>
      </c>
      <c r="D20" s="252" t="s">
        <v>804</v>
      </c>
      <c r="E20" s="253">
        <v>4</v>
      </c>
      <c r="F20" s="254"/>
      <c r="G20" s="255">
        <f>ROUND(E20*F20,2)</f>
        <v>0</v>
      </c>
      <c r="H20" s="232"/>
      <c r="I20" s="231">
        <f>ROUND(E20*H20,2)</f>
        <v>0</v>
      </c>
      <c r="J20" s="232"/>
      <c r="K20" s="231">
        <f>ROUND(E20*J20,2)</f>
        <v>0</v>
      </c>
      <c r="L20" s="231">
        <v>21</v>
      </c>
      <c r="M20" s="231">
        <f>G20*(1+L20/100)</f>
        <v>0</v>
      </c>
      <c r="N20" s="230">
        <v>1.15E-3</v>
      </c>
      <c r="O20" s="230">
        <f>ROUND(E20*N20,2)</f>
        <v>0</v>
      </c>
      <c r="P20" s="230">
        <v>0</v>
      </c>
      <c r="Q20" s="230">
        <f>ROUND(E20*P20,2)</f>
        <v>0</v>
      </c>
      <c r="R20" s="231"/>
      <c r="S20" s="231" t="s">
        <v>259</v>
      </c>
      <c r="T20" s="231" t="s">
        <v>260</v>
      </c>
      <c r="U20" s="231">
        <v>0.114</v>
      </c>
      <c r="V20" s="231">
        <f>ROUND(E20*U20,2)</f>
        <v>0.46</v>
      </c>
      <c r="W20" s="231"/>
      <c r="X20" s="231" t="s">
        <v>261</v>
      </c>
      <c r="Y20" s="231" t="s">
        <v>262</v>
      </c>
      <c r="Z20" s="210"/>
      <c r="AA20" s="210"/>
      <c r="AB20" s="210"/>
      <c r="AC20" s="210"/>
      <c r="AD20" s="210"/>
      <c r="AE20" s="210"/>
      <c r="AF20" s="210"/>
      <c r="AG20" s="210" t="s">
        <v>263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ht="22.5" outlineLevel="1" x14ac:dyDescent="0.2">
      <c r="A21" s="250">
        <v>11</v>
      </c>
      <c r="B21" s="251" t="s">
        <v>1651</v>
      </c>
      <c r="C21" s="259" t="s">
        <v>1652</v>
      </c>
      <c r="D21" s="252" t="s">
        <v>745</v>
      </c>
      <c r="E21" s="253">
        <v>1</v>
      </c>
      <c r="F21" s="254"/>
      <c r="G21" s="255">
        <f>ROUND(E21*F21,2)</f>
        <v>0</v>
      </c>
      <c r="H21" s="232"/>
      <c r="I21" s="231">
        <f>ROUND(E21*H21,2)</f>
        <v>0</v>
      </c>
      <c r="J21" s="232"/>
      <c r="K21" s="231">
        <f>ROUND(E21*J21,2)</f>
        <v>0</v>
      </c>
      <c r="L21" s="231">
        <v>21</v>
      </c>
      <c r="M21" s="231">
        <f>G21*(1+L21/100)</f>
        <v>0</v>
      </c>
      <c r="N21" s="230">
        <v>0</v>
      </c>
      <c r="O21" s="230">
        <f>ROUND(E21*N21,2)</f>
        <v>0</v>
      </c>
      <c r="P21" s="230">
        <v>0</v>
      </c>
      <c r="Q21" s="230">
        <f>ROUND(E21*P21,2)</f>
        <v>0</v>
      </c>
      <c r="R21" s="231"/>
      <c r="S21" s="231" t="s">
        <v>324</v>
      </c>
      <c r="T21" s="231" t="s">
        <v>325</v>
      </c>
      <c r="U21" s="231">
        <v>0</v>
      </c>
      <c r="V21" s="231">
        <f>ROUND(E21*U21,2)</f>
        <v>0</v>
      </c>
      <c r="W21" s="231"/>
      <c r="X21" s="231" t="s">
        <v>261</v>
      </c>
      <c r="Y21" s="231" t="s">
        <v>262</v>
      </c>
      <c r="Z21" s="210"/>
      <c r="AA21" s="210"/>
      <c r="AB21" s="210"/>
      <c r="AC21" s="210"/>
      <c r="AD21" s="210"/>
      <c r="AE21" s="210"/>
      <c r="AF21" s="210"/>
      <c r="AG21" s="210" t="s">
        <v>263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ht="22.5" outlineLevel="1" x14ac:dyDescent="0.2">
      <c r="A22" s="250">
        <v>12</v>
      </c>
      <c r="B22" s="251" t="s">
        <v>1653</v>
      </c>
      <c r="C22" s="259" t="s">
        <v>1654</v>
      </c>
      <c r="D22" s="252" t="s">
        <v>745</v>
      </c>
      <c r="E22" s="253">
        <v>1</v>
      </c>
      <c r="F22" s="254"/>
      <c r="G22" s="255">
        <f>ROUND(E22*F22,2)</f>
        <v>0</v>
      </c>
      <c r="H22" s="232"/>
      <c r="I22" s="231">
        <f>ROUND(E22*H22,2)</f>
        <v>0</v>
      </c>
      <c r="J22" s="232"/>
      <c r="K22" s="231">
        <f>ROUND(E22*J22,2)</f>
        <v>0</v>
      </c>
      <c r="L22" s="231">
        <v>21</v>
      </c>
      <c r="M22" s="231">
        <f>G22*(1+L22/100)</f>
        <v>0</v>
      </c>
      <c r="N22" s="230">
        <v>0</v>
      </c>
      <c r="O22" s="230">
        <f>ROUND(E22*N22,2)</f>
        <v>0</v>
      </c>
      <c r="P22" s="230">
        <v>0</v>
      </c>
      <c r="Q22" s="230">
        <f>ROUND(E22*P22,2)</f>
        <v>0</v>
      </c>
      <c r="R22" s="231"/>
      <c r="S22" s="231" t="s">
        <v>324</v>
      </c>
      <c r="T22" s="231" t="s">
        <v>325</v>
      </c>
      <c r="U22" s="231">
        <v>0</v>
      </c>
      <c r="V22" s="231">
        <f>ROUND(E22*U22,2)</f>
        <v>0</v>
      </c>
      <c r="W22" s="231"/>
      <c r="X22" s="231" t="s">
        <v>261</v>
      </c>
      <c r="Y22" s="231" t="s">
        <v>262</v>
      </c>
      <c r="Z22" s="210"/>
      <c r="AA22" s="210"/>
      <c r="AB22" s="210"/>
      <c r="AC22" s="210"/>
      <c r="AD22" s="210"/>
      <c r="AE22" s="210"/>
      <c r="AF22" s="210"/>
      <c r="AG22" s="210" t="s">
        <v>263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ht="22.5" outlineLevel="1" x14ac:dyDescent="0.2">
      <c r="A23" s="250">
        <v>13</v>
      </c>
      <c r="B23" s="251" t="s">
        <v>1655</v>
      </c>
      <c r="C23" s="259" t="s">
        <v>1656</v>
      </c>
      <c r="D23" s="252" t="s">
        <v>745</v>
      </c>
      <c r="E23" s="253">
        <v>1</v>
      </c>
      <c r="F23" s="254"/>
      <c r="G23" s="255">
        <f>ROUND(E23*F23,2)</f>
        <v>0</v>
      </c>
      <c r="H23" s="232"/>
      <c r="I23" s="231">
        <f>ROUND(E23*H23,2)</f>
        <v>0</v>
      </c>
      <c r="J23" s="232"/>
      <c r="K23" s="231">
        <f>ROUND(E23*J23,2)</f>
        <v>0</v>
      </c>
      <c r="L23" s="231">
        <v>21</v>
      </c>
      <c r="M23" s="231">
        <f>G23*(1+L23/100)</f>
        <v>0</v>
      </c>
      <c r="N23" s="230">
        <v>0</v>
      </c>
      <c r="O23" s="230">
        <f>ROUND(E23*N23,2)</f>
        <v>0</v>
      </c>
      <c r="P23" s="230">
        <v>0</v>
      </c>
      <c r="Q23" s="230">
        <f>ROUND(E23*P23,2)</f>
        <v>0</v>
      </c>
      <c r="R23" s="231"/>
      <c r="S23" s="231" t="s">
        <v>324</v>
      </c>
      <c r="T23" s="231" t="s">
        <v>325</v>
      </c>
      <c r="U23" s="231">
        <v>0</v>
      </c>
      <c r="V23" s="231">
        <f>ROUND(E23*U23,2)</f>
        <v>0</v>
      </c>
      <c r="W23" s="231"/>
      <c r="X23" s="231" t="s">
        <v>261</v>
      </c>
      <c r="Y23" s="231" t="s">
        <v>262</v>
      </c>
      <c r="Z23" s="210"/>
      <c r="AA23" s="210"/>
      <c r="AB23" s="210"/>
      <c r="AC23" s="210"/>
      <c r="AD23" s="210"/>
      <c r="AE23" s="210"/>
      <c r="AF23" s="210"/>
      <c r="AG23" s="210" t="s">
        <v>263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ht="22.5" outlineLevel="1" x14ac:dyDescent="0.2">
      <c r="A24" s="250">
        <v>14</v>
      </c>
      <c r="B24" s="251" t="s">
        <v>1657</v>
      </c>
      <c r="C24" s="259" t="s">
        <v>1658</v>
      </c>
      <c r="D24" s="252" t="s">
        <v>745</v>
      </c>
      <c r="E24" s="253">
        <v>1</v>
      </c>
      <c r="F24" s="254"/>
      <c r="G24" s="255">
        <f>ROUND(E24*F24,2)</f>
        <v>0</v>
      </c>
      <c r="H24" s="232"/>
      <c r="I24" s="231">
        <f>ROUND(E24*H24,2)</f>
        <v>0</v>
      </c>
      <c r="J24" s="232"/>
      <c r="K24" s="231">
        <f>ROUND(E24*J24,2)</f>
        <v>0</v>
      </c>
      <c r="L24" s="231">
        <v>21</v>
      </c>
      <c r="M24" s="231">
        <f>G24*(1+L24/100)</f>
        <v>0</v>
      </c>
      <c r="N24" s="230">
        <v>0</v>
      </c>
      <c r="O24" s="230">
        <f>ROUND(E24*N24,2)</f>
        <v>0</v>
      </c>
      <c r="P24" s="230">
        <v>0</v>
      </c>
      <c r="Q24" s="230">
        <f>ROUND(E24*P24,2)</f>
        <v>0</v>
      </c>
      <c r="R24" s="231"/>
      <c r="S24" s="231" t="s">
        <v>324</v>
      </c>
      <c r="T24" s="231" t="s">
        <v>325</v>
      </c>
      <c r="U24" s="231">
        <v>0</v>
      </c>
      <c r="V24" s="231">
        <f>ROUND(E24*U24,2)</f>
        <v>0</v>
      </c>
      <c r="W24" s="231"/>
      <c r="X24" s="231" t="s">
        <v>261</v>
      </c>
      <c r="Y24" s="231" t="s">
        <v>262</v>
      </c>
      <c r="Z24" s="210"/>
      <c r="AA24" s="210"/>
      <c r="AB24" s="210"/>
      <c r="AC24" s="210"/>
      <c r="AD24" s="210"/>
      <c r="AE24" s="210"/>
      <c r="AF24" s="210"/>
      <c r="AG24" s="210" t="s">
        <v>263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50">
        <v>15</v>
      </c>
      <c r="B25" s="251" t="s">
        <v>1659</v>
      </c>
      <c r="C25" s="259" t="s">
        <v>1587</v>
      </c>
      <c r="D25" s="252" t="s">
        <v>0</v>
      </c>
      <c r="E25" s="253">
        <v>455.16</v>
      </c>
      <c r="F25" s="254"/>
      <c r="G25" s="255">
        <f>ROUND(E25*F25,2)</f>
        <v>0</v>
      </c>
      <c r="H25" s="232"/>
      <c r="I25" s="231">
        <f>ROUND(E25*H25,2)</f>
        <v>0</v>
      </c>
      <c r="J25" s="232"/>
      <c r="K25" s="231">
        <f>ROUND(E25*J25,2)</f>
        <v>0</v>
      </c>
      <c r="L25" s="231">
        <v>21</v>
      </c>
      <c r="M25" s="231">
        <f>G25*(1+L25/100)</f>
        <v>0</v>
      </c>
      <c r="N25" s="230">
        <v>0</v>
      </c>
      <c r="O25" s="230">
        <f>ROUND(E25*N25,2)</f>
        <v>0</v>
      </c>
      <c r="P25" s="230">
        <v>0</v>
      </c>
      <c r="Q25" s="230">
        <f>ROUND(E25*P25,2)</f>
        <v>0</v>
      </c>
      <c r="R25" s="231"/>
      <c r="S25" s="231" t="s">
        <v>259</v>
      </c>
      <c r="T25" s="231" t="s">
        <v>260</v>
      </c>
      <c r="U25" s="231">
        <v>0</v>
      </c>
      <c r="V25" s="231">
        <f>ROUND(E25*U25,2)</f>
        <v>0</v>
      </c>
      <c r="W25" s="231"/>
      <c r="X25" s="231" t="s">
        <v>261</v>
      </c>
      <c r="Y25" s="231" t="s">
        <v>262</v>
      </c>
      <c r="Z25" s="210"/>
      <c r="AA25" s="210"/>
      <c r="AB25" s="210"/>
      <c r="AC25" s="210"/>
      <c r="AD25" s="210"/>
      <c r="AE25" s="210"/>
      <c r="AF25" s="210"/>
      <c r="AG25" s="210" t="s">
        <v>1333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x14ac:dyDescent="0.2">
      <c r="A26" s="237" t="s">
        <v>254</v>
      </c>
      <c r="B26" s="238" t="s">
        <v>189</v>
      </c>
      <c r="C26" s="256" t="s">
        <v>190</v>
      </c>
      <c r="D26" s="239"/>
      <c r="E26" s="240"/>
      <c r="F26" s="241"/>
      <c r="G26" s="242">
        <f>SUMIF(AG27:AG36,"&lt;&gt;NOR",G27:G36)</f>
        <v>0</v>
      </c>
      <c r="H26" s="236"/>
      <c r="I26" s="236">
        <f>SUM(I27:I36)</f>
        <v>0</v>
      </c>
      <c r="J26" s="236"/>
      <c r="K26" s="236">
        <f>SUM(K27:K36)</f>
        <v>0</v>
      </c>
      <c r="L26" s="236"/>
      <c r="M26" s="236">
        <f>SUM(M27:M36)</f>
        <v>0</v>
      </c>
      <c r="N26" s="235"/>
      <c r="O26" s="235">
        <f>SUM(O27:O36)</f>
        <v>0.1</v>
      </c>
      <c r="P26" s="235"/>
      <c r="Q26" s="235">
        <f>SUM(Q27:Q36)</f>
        <v>0.58000000000000007</v>
      </c>
      <c r="R26" s="236"/>
      <c r="S26" s="236"/>
      <c r="T26" s="236"/>
      <c r="U26" s="236"/>
      <c r="V26" s="236">
        <f>SUM(V27:V36)</f>
        <v>32.89</v>
      </c>
      <c r="W26" s="236"/>
      <c r="X26" s="236"/>
      <c r="Y26" s="236"/>
      <c r="AG26" t="s">
        <v>255</v>
      </c>
    </row>
    <row r="27" spans="1:60" ht="22.5" outlineLevel="1" x14ac:dyDescent="0.2">
      <c r="A27" s="250">
        <v>16</v>
      </c>
      <c r="B27" s="251" t="s">
        <v>1660</v>
      </c>
      <c r="C27" s="259" t="s">
        <v>1661</v>
      </c>
      <c r="D27" s="252" t="s">
        <v>334</v>
      </c>
      <c r="E27" s="253">
        <v>80</v>
      </c>
      <c r="F27" s="254"/>
      <c r="G27" s="255">
        <f>ROUND(E27*F27,2)</f>
        <v>0</v>
      </c>
      <c r="H27" s="232"/>
      <c r="I27" s="231">
        <f>ROUND(E27*H27,2)</f>
        <v>0</v>
      </c>
      <c r="J27" s="232"/>
      <c r="K27" s="231">
        <f>ROUND(E27*J27,2)</f>
        <v>0</v>
      </c>
      <c r="L27" s="231">
        <v>21</v>
      </c>
      <c r="M27" s="231">
        <f>G27*(1+L27/100)</f>
        <v>0</v>
      </c>
      <c r="N27" s="230">
        <v>2.0000000000000002E-5</v>
      </c>
      <c r="O27" s="230">
        <f>ROUND(E27*N27,2)</f>
        <v>0</v>
      </c>
      <c r="P27" s="230">
        <v>3.2000000000000002E-3</v>
      </c>
      <c r="Q27" s="230">
        <f>ROUND(E27*P27,2)</f>
        <v>0.26</v>
      </c>
      <c r="R27" s="231"/>
      <c r="S27" s="231" t="s">
        <v>259</v>
      </c>
      <c r="T27" s="231" t="s">
        <v>260</v>
      </c>
      <c r="U27" s="231">
        <v>5.2999999999999999E-2</v>
      </c>
      <c r="V27" s="231">
        <f>ROUND(E27*U27,2)</f>
        <v>4.24</v>
      </c>
      <c r="W27" s="231"/>
      <c r="X27" s="231" t="s">
        <v>261</v>
      </c>
      <c r="Y27" s="231" t="s">
        <v>262</v>
      </c>
      <c r="Z27" s="210"/>
      <c r="AA27" s="210"/>
      <c r="AB27" s="210"/>
      <c r="AC27" s="210"/>
      <c r="AD27" s="210"/>
      <c r="AE27" s="210"/>
      <c r="AF27" s="210"/>
      <c r="AG27" s="210" t="s">
        <v>263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ht="22.5" outlineLevel="1" x14ac:dyDescent="0.2">
      <c r="A28" s="250">
        <v>17</v>
      </c>
      <c r="B28" s="251" t="s">
        <v>1662</v>
      </c>
      <c r="C28" s="259" t="s">
        <v>1663</v>
      </c>
      <c r="D28" s="252" t="s">
        <v>334</v>
      </c>
      <c r="E28" s="253">
        <v>60</v>
      </c>
      <c r="F28" s="254"/>
      <c r="G28" s="255">
        <f>ROUND(E28*F28,2)</f>
        <v>0</v>
      </c>
      <c r="H28" s="232"/>
      <c r="I28" s="231">
        <f>ROUND(E28*H28,2)</f>
        <v>0</v>
      </c>
      <c r="J28" s="232"/>
      <c r="K28" s="231">
        <f>ROUND(E28*J28,2)</f>
        <v>0</v>
      </c>
      <c r="L28" s="231">
        <v>21</v>
      </c>
      <c r="M28" s="231">
        <f>G28*(1+L28/100)</f>
        <v>0</v>
      </c>
      <c r="N28" s="230">
        <v>5.0000000000000002E-5</v>
      </c>
      <c r="O28" s="230">
        <f>ROUND(E28*N28,2)</f>
        <v>0</v>
      </c>
      <c r="P28" s="230">
        <v>5.3200000000000001E-3</v>
      </c>
      <c r="Q28" s="230">
        <f>ROUND(E28*P28,2)</f>
        <v>0.32</v>
      </c>
      <c r="R28" s="231"/>
      <c r="S28" s="231" t="s">
        <v>259</v>
      </c>
      <c r="T28" s="231" t="s">
        <v>260</v>
      </c>
      <c r="U28" s="231">
        <v>0.10299999999999999</v>
      </c>
      <c r="V28" s="231">
        <f>ROUND(E28*U28,2)</f>
        <v>6.18</v>
      </c>
      <c r="W28" s="231"/>
      <c r="X28" s="231" t="s">
        <v>261</v>
      </c>
      <c r="Y28" s="231" t="s">
        <v>262</v>
      </c>
      <c r="Z28" s="210"/>
      <c r="AA28" s="210"/>
      <c r="AB28" s="210"/>
      <c r="AC28" s="210"/>
      <c r="AD28" s="210"/>
      <c r="AE28" s="210"/>
      <c r="AF28" s="210"/>
      <c r="AG28" s="210" t="s">
        <v>263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50">
        <v>18</v>
      </c>
      <c r="B29" s="251" t="s">
        <v>1664</v>
      </c>
      <c r="C29" s="259" t="s">
        <v>1665</v>
      </c>
      <c r="D29" s="252" t="s">
        <v>334</v>
      </c>
      <c r="E29" s="253">
        <v>8</v>
      </c>
      <c r="F29" s="254"/>
      <c r="G29" s="255">
        <f>ROUND(E29*F29,2)</f>
        <v>0</v>
      </c>
      <c r="H29" s="232"/>
      <c r="I29" s="231">
        <f>ROUND(E29*H29,2)</f>
        <v>0</v>
      </c>
      <c r="J29" s="232"/>
      <c r="K29" s="231">
        <f>ROUND(E29*J29,2)</f>
        <v>0</v>
      </c>
      <c r="L29" s="231">
        <v>21</v>
      </c>
      <c r="M29" s="231">
        <f>G29*(1+L29/100)</f>
        <v>0</v>
      </c>
      <c r="N29" s="230">
        <v>1.6000000000000001E-3</v>
      </c>
      <c r="O29" s="230">
        <f>ROUND(E29*N29,2)</f>
        <v>0.01</v>
      </c>
      <c r="P29" s="230">
        <v>0</v>
      </c>
      <c r="Q29" s="230">
        <f>ROUND(E29*P29,2)</f>
        <v>0</v>
      </c>
      <c r="R29" s="231"/>
      <c r="S29" s="231" t="s">
        <v>259</v>
      </c>
      <c r="T29" s="231" t="s">
        <v>260</v>
      </c>
      <c r="U29" s="231">
        <v>0.33332000000000001</v>
      </c>
      <c r="V29" s="231">
        <f>ROUND(E29*U29,2)</f>
        <v>2.67</v>
      </c>
      <c r="W29" s="231"/>
      <c r="X29" s="231" t="s">
        <v>261</v>
      </c>
      <c r="Y29" s="231" t="s">
        <v>262</v>
      </c>
      <c r="Z29" s="210"/>
      <c r="AA29" s="210"/>
      <c r="AB29" s="210"/>
      <c r="AC29" s="210"/>
      <c r="AD29" s="210"/>
      <c r="AE29" s="210"/>
      <c r="AF29" s="210"/>
      <c r="AG29" s="210" t="s">
        <v>263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50">
        <v>19</v>
      </c>
      <c r="B30" s="251" t="s">
        <v>1666</v>
      </c>
      <c r="C30" s="259" t="s">
        <v>1667</v>
      </c>
      <c r="D30" s="252" t="s">
        <v>334</v>
      </c>
      <c r="E30" s="253">
        <v>34</v>
      </c>
      <c r="F30" s="254"/>
      <c r="G30" s="255">
        <f>ROUND(E30*F30,2)</f>
        <v>0</v>
      </c>
      <c r="H30" s="232"/>
      <c r="I30" s="231">
        <f>ROUND(E30*H30,2)</f>
        <v>0</v>
      </c>
      <c r="J30" s="232"/>
      <c r="K30" s="231">
        <f>ROUND(E30*J30,2)</f>
        <v>0</v>
      </c>
      <c r="L30" s="231">
        <v>21</v>
      </c>
      <c r="M30" s="231">
        <f>G30*(1+L30/100)</f>
        <v>0</v>
      </c>
      <c r="N30" s="230">
        <v>1.97E-3</v>
      </c>
      <c r="O30" s="230">
        <f>ROUND(E30*N30,2)</f>
        <v>7.0000000000000007E-2</v>
      </c>
      <c r="P30" s="230">
        <v>0</v>
      </c>
      <c r="Q30" s="230">
        <f>ROUND(E30*P30,2)</f>
        <v>0</v>
      </c>
      <c r="R30" s="231"/>
      <c r="S30" s="231" t="s">
        <v>259</v>
      </c>
      <c r="T30" s="231" t="s">
        <v>260</v>
      </c>
      <c r="U30" s="231">
        <v>0.3579</v>
      </c>
      <c r="V30" s="231">
        <f>ROUND(E30*U30,2)</f>
        <v>12.17</v>
      </c>
      <c r="W30" s="231"/>
      <c r="X30" s="231" t="s">
        <v>261</v>
      </c>
      <c r="Y30" s="231" t="s">
        <v>262</v>
      </c>
      <c r="Z30" s="210"/>
      <c r="AA30" s="210"/>
      <c r="AB30" s="210"/>
      <c r="AC30" s="210"/>
      <c r="AD30" s="210"/>
      <c r="AE30" s="210"/>
      <c r="AF30" s="210"/>
      <c r="AG30" s="210" t="s">
        <v>263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50">
        <v>20</v>
      </c>
      <c r="B31" s="251" t="s">
        <v>1668</v>
      </c>
      <c r="C31" s="259" t="s">
        <v>1669</v>
      </c>
      <c r="D31" s="252" t="s">
        <v>334</v>
      </c>
      <c r="E31" s="253">
        <v>10</v>
      </c>
      <c r="F31" s="254"/>
      <c r="G31" s="255">
        <f>ROUND(E31*F31,2)</f>
        <v>0</v>
      </c>
      <c r="H31" s="232"/>
      <c r="I31" s="231">
        <f>ROUND(E31*H31,2)</f>
        <v>0</v>
      </c>
      <c r="J31" s="232"/>
      <c r="K31" s="231">
        <f>ROUND(E31*J31,2)</f>
        <v>0</v>
      </c>
      <c r="L31" s="231">
        <v>21</v>
      </c>
      <c r="M31" s="231">
        <f>G31*(1+L31/100)</f>
        <v>0</v>
      </c>
      <c r="N31" s="230">
        <v>2.3500000000000001E-3</v>
      </c>
      <c r="O31" s="230">
        <f>ROUND(E31*N31,2)</f>
        <v>0.02</v>
      </c>
      <c r="P31" s="230">
        <v>0</v>
      </c>
      <c r="Q31" s="230">
        <f>ROUND(E31*P31,2)</f>
        <v>0</v>
      </c>
      <c r="R31" s="231"/>
      <c r="S31" s="231" t="s">
        <v>259</v>
      </c>
      <c r="T31" s="231" t="s">
        <v>260</v>
      </c>
      <c r="U31" s="231">
        <v>0.4088</v>
      </c>
      <c r="V31" s="231">
        <f>ROUND(E31*U31,2)</f>
        <v>4.09</v>
      </c>
      <c r="W31" s="231"/>
      <c r="X31" s="231" t="s">
        <v>261</v>
      </c>
      <c r="Y31" s="231" t="s">
        <v>262</v>
      </c>
      <c r="Z31" s="210"/>
      <c r="AA31" s="210"/>
      <c r="AB31" s="210"/>
      <c r="AC31" s="210"/>
      <c r="AD31" s="210"/>
      <c r="AE31" s="210"/>
      <c r="AF31" s="210"/>
      <c r="AG31" s="210" t="s">
        <v>263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50">
        <v>21</v>
      </c>
      <c r="B32" s="251" t="s">
        <v>1670</v>
      </c>
      <c r="C32" s="259" t="s">
        <v>1671</v>
      </c>
      <c r="D32" s="252" t="s">
        <v>334</v>
      </c>
      <c r="E32" s="253">
        <v>49</v>
      </c>
      <c r="F32" s="254"/>
      <c r="G32" s="255">
        <f>ROUND(E32*F32,2)</f>
        <v>0</v>
      </c>
      <c r="H32" s="232"/>
      <c r="I32" s="231">
        <f>ROUND(E32*H32,2)</f>
        <v>0</v>
      </c>
      <c r="J32" s="232"/>
      <c r="K32" s="231">
        <f>ROUND(E32*J32,2)</f>
        <v>0</v>
      </c>
      <c r="L32" s="231">
        <v>21</v>
      </c>
      <c r="M32" s="231">
        <f>G32*(1+L32/100)</f>
        <v>0</v>
      </c>
      <c r="N32" s="230">
        <v>0</v>
      </c>
      <c r="O32" s="230">
        <f>ROUND(E32*N32,2)</f>
        <v>0</v>
      </c>
      <c r="P32" s="230">
        <v>0</v>
      </c>
      <c r="Q32" s="230">
        <f>ROUND(E32*P32,2)</f>
        <v>0</v>
      </c>
      <c r="R32" s="231"/>
      <c r="S32" s="231" t="s">
        <v>259</v>
      </c>
      <c r="T32" s="231" t="s">
        <v>260</v>
      </c>
      <c r="U32" s="231">
        <v>2.1499999999999998E-2</v>
      </c>
      <c r="V32" s="231">
        <f>ROUND(E32*U32,2)</f>
        <v>1.05</v>
      </c>
      <c r="W32" s="231"/>
      <c r="X32" s="231" t="s">
        <v>261</v>
      </c>
      <c r="Y32" s="231" t="s">
        <v>262</v>
      </c>
      <c r="Z32" s="210"/>
      <c r="AA32" s="210"/>
      <c r="AB32" s="210"/>
      <c r="AC32" s="210"/>
      <c r="AD32" s="210"/>
      <c r="AE32" s="210"/>
      <c r="AF32" s="210"/>
      <c r="AG32" s="210" t="s">
        <v>263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50">
        <v>22</v>
      </c>
      <c r="B33" s="251" t="s">
        <v>1672</v>
      </c>
      <c r="C33" s="259" t="s">
        <v>1673</v>
      </c>
      <c r="D33" s="252" t="s">
        <v>311</v>
      </c>
      <c r="E33" s="253">
        <v>0.7</v>
      </c>
      <c r="F33" s="254"/>
      <c r="G33" s="255">
        <f>ROUND(E33*F33,2)</f>
        <v>0</v>
      </c>
      <c r="H33" s="232"/>
      <c r="I33" s="231">
        <f>ROUND(E33*H33,2)</f>
        <v>0</v>
      </c>
      <c r="J33" s="232"/>
      <c r="K33" s="231">
        <f>ROUND(E33*J33,2)</f>
        <v>0</v>
      </c>
      <c r="L33" s="231">
        <v>21</v>
      </c>
      <c r="M33" s="231">
        <f>G33*(1+L33/100)</f>
        <v>0</v>
      </c>
      <c r="N33" s="230">
        <v>0</v>
      </c>
      <c r="O33" s="230">
        <f>ROUND(E33*N33,2)</f>
        <v>0</v>
      </c>
      <c r="P33" s="230">
        <v>0</v>
      </c>
      <c r="Q33" s="230">
        <f>ROUND(E33*P33,2)</f>
        <v>0</v>
      </c>
      <c r="R33" s="231"/>
      <c r="S33" s="231" t="s">
        <v>259</v>
      </c>
      <c r="T33" s="231" t="s">
        <v>260</v>
      </c>
      <c r="U33" s="231">
        <v>3.5630000000000002</v>
      </c>
      <c r="V33" s="231">
        <f>ROUND(E33*U33,2)</f>
        <v>2.4900000000000002</v>
      </c>
      <c r="W33" s="231"/>
      <c r="X33" s="231" t="s">
        <v>261</v>
      </c>
      <c r="Y33" s="231" t="s">
        <v>262</v>
      </c>
      <c r="Z33" s="210"/>
      <c r="AA33" s="210"/>
      <c r="AB33" s="210"/>
      <c r="AC33" s="210"/>
      <c r="AD33" s="210"/>
      <c r="AE33" s="210"/>
      <c r="AF33" s="210"/>
      <c r="AG33" s="210" t="s">
        <v>263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ht="33.75" outlineLevel="1" x14ac:dyDescent="0.2">
      <c r="A34" s="250">
        <v>23</v>
      </c>
      <c r="B34" s="251" t="s">
        <v>1674</v>
      </c>
      <c r="C34" s="259" t="s">
        <v>1675</v>
      </c>
      <c r="D34" s="252" t="s">
        <v>1212</v>
      </c>
      <c r="E34" s="253">
        <v>19</v>
      </c>
      <c r="F34" s="254"/>
      <c r="G34" s="255">
        <f>ROUND(E34*F34,2)</f>
        <v>0</v>
      </c>
      <c r="H34" s="232"/>
      <c r="I34" s="231">
        <f>ROUND(E34*H34,2)</f>
        <v>0</v>
      </c>
      <c r="J34" s="232"/>
      <c r="K34" s="231">
        <f>ROUND(E34*J34,2)</f>
        <v>0</v>
      </c>
      <c r="L34" s="231">
        <v>21</v>
      </c>
      <c r="M34" s="231">
        <f>G34*(1+L34/100)</f>
        <v>0</v>
      </c>
      <c r="N34" s="230">
        <v>0</v>
      </c>
      <c r="O34" s="230">
        <f>ROUND(E34*N34,2)</f>
        <v>0</v>
      </c>
      <c r="P34" s="230">
        <v>0</v>
      </c>
      <c r="Q34" s="230">
        <f>ROUND(E34*P34,2)</f>
        <v>0</v>
      </c>
      <c r="R34" s="231"/>
      <c r="S34" s="231" t="s">
        <v>324</v>
      </c>
      <c r="T34" s="231" t="s">
        <v>325</v>
      </c>
      <c r="U34" s="231">
        <v>0</v>
      </c>
      <c r="V34" s="231">
        <f>ROUND(E34*U34,2)</f>
        <v>0</v>
      </c>
      <c r="W34" s="231"/>
      <c r="X34" s="231" t="s">
        <v>261</v>
      </c>
      <c r="Y34" s="231" t="s">
        <v>262</v>
      </c>
      <c r="Z34" s="210"/>
      <c r="AA34" s="210"/>
      <c r="AB34" s="210"/>
      <c r="AC34" s="210"/>
      <c r="AD34" s="210"/>
      <c r="AE34" s="210"/>
      <c r="AF34" s="210"/>
      <c r="AG34" s="210" t="s">
        <v>263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50">
        <v>24</v>
      </c>
      <c r="B35" s="251" t="s">
        <v>1676</v>
      </c>
      <c r="C35" s="259" t="s">
        <v>1677</v>
      </c>
      <c r="D35" s="252" t="s">
        <v>1678</v>
      </c>
      <c r="E35" s="253">
        <v>1</v>
      </c>
      <c r="F35" s="254"/>
      <c r="G35" s="255">
        <f>ROUND(E35*F35,2)</f>
        <v>0</v>
      </c>
      <c r="H35" s="232"/>
      <c r="I35" s="231">
        <f>ROUND(E35*H35,2)</f>
        <v>0</v>
      </c>
      <c r="J35" s="232"/>
      <c r="K35" s="231">
        <f>ROUND(E35*J35,2)</f>
        <v>0</v>
      </c>
      <c r="L35" s="231">
        <v>21</v>
      </c>
      <c r="M35" s="231">
        <f>G35*(1+L35/100)</f>
        <v>0</v>
      </c>
      <c r="N35" s="230">
        <v>0</v>
      </c>
      <c r="O35" s="230">
        <f>ROUND(E35*N35,2)</f>
        <v>0</v>
      </c>
      <c r="P35" s="230">
        <v>0</v>
      </c>
      <c r="Q35" s="230">
        <f>ROUND(E35*P35,2)</f>
        <v>0</v>
      </c>
      <c r="R35" s="231"/>
      <c r="S35" s="231" t="s">
        <v>324</v>
      </c>
      <c r="T35" s="231" t="s">
        <v>325</v>
      </c>
      <c r="U35" s="231">
        <v>0</v>
      </c>
      <c r="V35" s="231">
        <f>ROUND(E35*U35,2)</f>
        <v>0</v>
      </c>
      <c r="W35" s="231"/>
      <c r="X35" s="231" t="s">
        <v>261</v>
      </c>
      <c r="Y35" s="231" t="s">
        <v>262</v>
      </c>
      <c r="Z35" s="210"/>
      <c r="AA35" s="210"/>
      <c r="AB35" s="210"/>
      <c r="AC35" s="210"/>
      <c r="AD35" s="210"/>
      <c r="AE35" s="210"/>
      <c r="AF35" s="210"/>
      <c r="AG35" s="210" t="s">
        <v>263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50">
        <v>25</v>
      </c>
      <c r="B36" s="251" t="s">
        <v>1679</v>
      </c>
      <c r="C36" s="259" t="s">
        <v>1680</v>
      </c>
      <c r="D36" s="252" t="s">
        <v>0</v>
      </c>
      <c r="E36" s="253">
        <v>1600.5060000000001</v>
      </c>
      <c r="F36" s="254"/>
      <c r="G36" s="255">
        <f>ROUND(E36*F36,2)</f>
        <v>0</v>
      </c>
      <c r="H36" s="232"/>
      <c r="I36" s="231">
        <f>ROUND(E36*H36,2)</f>
        <v>0</v>
      </c>
      <c r="J36" s="232"/>
      <c r="K36" s="231">
        <f>ROUND(E36*J36,2)</f>
        <v>0</v>
      </c>
      <c r="L36" s="231">
        <v>21</v>
      </c>
      <c r="M36" s="231">
        <f>G36*(1+L36/100)</f>
        <v>0</v>
      </c>
      <c r="N36" s="230">
        <v>0</v>
      </c>
      <c r="O36" s="230">
        <f>ROUND(E36*N36,2)</f>
        <v>0</v>
      </c>
      <c r="P36" s="230">
        <v>0</v>
      </c>
      <c r="Q36" s="230">
        <f>ROUND(E36*P36,2)</f>
        <v>0</v>
      </c>
      <c r="R36" s="231"/>
      <c r="S36" s="231" t="s">
        <v>259</v>
      </c>
      <c r="T36" s="231" t="s">
        <v>260</v>
      </c>
      <c r="U36" s="231">
        <v>0</v>
      </c>
      <c r="V36" s="231">
        <f>ROUND(E36*U36,2)</f>
        <v>0</v>
      </c>
      <c r="W36" s="231"/>
      <c r="X36" s="231" t="s">
        <v>261</v>
      </c>
      <c r="Y36" s="231" t="s">
        <v>262</v>
      </c>
      <c r="Z36" s="210"/>
      <c r="AA36" s="210"/>
      <c r="AB36" s="210"/>
      <c r="AC36" s="210"/>
      <c r="AD36" s="210"/>
      <c r="AE36" s="210"/>
      <c r="AF36" s="210"/>
      <c r="AG36" s="210" t="s">
        <v>1333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x14ac:dyDescent="0.2">
      <c r="A37" s="237" t="s">
        <v>254</v>
      </c>
      <c r="B37" s="238" t="s">
        <v>191</v>
      </c>
      <c r="C37" s="256" t="s">
        <v>192</v>
      </c>
      <c r="D37" s="239"/>
      <c r="E37" s="240"/>
      <c r="F37" s="241"/>
      <c r="G37" s="242">
        <f>SUMIF(AG38:AG42,"&lt;&gt;NOR",G38:G42)</f>
        <v>0</v>
      </c>
      <c r="H37" s="236"/>
      <c r="I37" s="236">
        <f>SUM(I38:I42)</f>
        <v>0</v>
      </c>
      <c r="J37" s="236"/>
      <c r="K37" s="236">
        <f>SUM(K38:K42)</f>
        <v>0</v>
      </c>
      <c r="L37" s="236"/>
      <c r="M37" s="236">
        <f>SUM(M38:M42)</f>
        <v>0</v>
      </c>
      <c r="N37" s="235"/>
      <c r="O37" s="235">
        <f>SUM(O38:O42)</f>
        <v>0</v>
      </c>
      <c r="P37" s="235"/>
      <c r="Q37" s="235">
        <f>SUM(Q38:Q42)</f>
        <v>0.02</v>
      </c>
      <c r="R37" s="236"/>
      <c r="S37" s="236"/>
      <c r="T37" s="236"/>
      <c r="U37" s="236"/>
      <c r="V37" s="236">
        <f>SUM(V38:V42)</f>
        <v>5.77</v>
      </c>
      <c r="W37" s="236"/>
      <c r="X37" s="236"/>
      <c r="Y37" s="236"/>
      <c r="AG37" t="s">
        <v>255</v>
      </c>
    </row>
    <row r="38" spans="1:60" outlineLevel="1" x14ac:dyDescent="0.2">
      <c r="A38" s="250">
        <v>26</v>
      </c>
      <c r="B38" s="251" t="s">
        <v>1681</v>
      </c>
      <c r="C38" s="259" t="s">
        <v>1682</v>
      </c>
      <c r="D38" s="252" t="s">
        <v>345</v>
      </c>
      <c r="E38" s="253">
        <v>15</v>
      </c>
      <c r="F38" s="254"/>
      <c r="G38" s="255">
        <f>ROUND(E38*F38,2)</f>
        <v>0</v>
      </c>
      <c r="H38" s="232"/>
      <c r="I38" s="231">
        <f>ROUND(E38*H38,2)</f>
        <v>0</v>
      </c>
      <c r="J38" s="232"/>
      <c r="K38" s="231">
        <f>ROUND(E38*J38,2)</f>
        <v>0</v>
      </c>
      <c r="L38" s="231">
        <v>21</v>
      </c>
      <c r="M38" s="231">
        <f>G38*(1+L38/100)</f>
        <v>0</v>
      </c>
      <c r="N38" s="230">
        <v>1.2999999999999999E-4</v>
      </c>
      <c r="O38" s="230">
        <f>ROUND(E38*N38,2)</f>
        <v>0</v>
      </c>
      <c r="P38" s="230">
        <v>1.1000000000000001E-3</v>
      </c>
      <c r="Q38" s="230">
        <f>ROUND(E38*P38,2)</f>
        <v>0.02</v>
      </c>
      <c r="R38" s="231"/>
      <c r="S38" s="231" t="s">
        <v>259</v>
      </c>
      <c r="T38" s="231" t="s">
        <v>260</v>
      </c>
      <c r="U38" s="231">
        <v>0.22900000000000001</v>
      </c>
      <c r="V38" s="231">
        <f>ROUND(E38*U38,2)</f>
        <v>3.44</v>
      </c>
      <c r="W38" s="231"/>
      <c r="X38" s="231" t="s">
        <v>261</v>
      </c>
      <c r="Y38" s="231" t="s">
        <v>262</v>
      </c>
      <c r="Z38" s="210"/>
      <c r="AA38" s="210"/>
      <c r="AB38" s="210"/>
      <c r="AC38" s="210"/>
      <c r="AD38" s="210"/>
      <c r="AE38" s="210"/>
      <c r="AF38" s="210"/>
      <c r="AG38" s="210" t="s">
        <v>263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50">
        <v>27</v>
      </c>
      <c r="B39" s="251" t="s">
        <v>1683</v>
      </c>
      <c r="C39" s="259" t="s">
        <v>1684</v>
      </c>
      <c r="D39" s="252" t="s">
        <v>345</v>
      </c>
      <c r="E39" s="253">
        <v>4</v>
      </c>
      <c r="F39" s="254"/>
      <c r="G39" s="255">
        <f>ROUND(E39*F39,2)</f>
        <v>0</v>
      </c>
      <c r="H39" s="232"/>
      <c r="I39" s="231">
        <f>ROUND(E39*H39,2)</f>
        <v>0</v>
      </c>
      <c r="J39" s="232"/>
      <c r="K39" s="231">
        <f>ROUND(E39*J39,2)</f>
        <v>0</v>
      </c>
      <c r="L39" s="231">
        <v>21</v>
      </c>
      <c r="M39" s="231">
        <f>G39*(1+L39/100)</f>
        <v>0</v>
      </c>
      <c r="N39" s="230">
        <v>1.0399999999999999E-3</v>
      </c>
      <c r="O39" s="230">
        <f>ROUND(E39*N39,2)</f>
        <v>0</v>
      </c>
      <c r="P39" s="230">
        <v>0</v>
      </c>
      <c r="Q39" s="230">
        <f>ROUND(E39*P39,2)</f>
        <v>0</v>
      </c>
      <c r="R39" s="231"/>
      <c r="S39" s="231" t="s">
        <v>259</v>
      </c>
      <c r="T39" s="231" t="s">
        <v>260</v>
      </c>
      <c r="U39" s="231">
        <v>0.35099999999999998</v>
      </c>
      <c r="V39" s="231">
        <f>ROUND(E39*U39,2)</f>
        <v>1.4</v>
      </c>
      <c r="W39" s="231"/>
      <c r="X39" s="231" t="s">
        <v>261</v>
      </c>
      <c r="Y39" s="231" t="s">
        <v>262</v>
      </c>
      <c r="Z39" s="210"/>
      <c r="AA39" s="210"/>
      <c r="AB39" s="210"/>
      <c r="AC39" s="210"/>
      <c r="AD39" s="210"/>
      <c r="AE39" s="210"/>
      <c r="AF39" s="210"/>
      <c r="AG39" s="210" t="s">
        <v>263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">
      <c r="A40" s="250">
        <v>28</v>
      </c>
      <c r="B40" s="251" t="s">
        <v>1685</v>
      </c>
      <c r="C40" s="259" t="s">
        <v>1686</v>
      </c>
      <c r="D40" s="252" t="s">
        <v>345</v>
      </c>
      <c r="E40" s="253">
        <v>2</v>
      </c>
      <c r="F40" s="254"/>
      <c r="G40" s="255">
        <f>ROUND(E40*F40,2)</f>
        <v>0</v>
      </c>
      <c r="H40" s="232"/>
      <c r="I40" s="231">
        <f>ROUND(E40*H40,2)</f>
        <v>0</v>
      </c>
      <c r="J40" s="232"/>
      <c r="K40" s="231">
        <f>ROUND(E40*J40,2)</f>
        <v>0</v>
      </c>
      <c r="L40" s="231">
        <v>21</v>
      </c>
      <c r="M40" s="231">
        <f>G40*(1+L40/100)</f>
        <v>0</v>
      </c>
      <c r="N40" s="230">
        <v>1.9000000000000001E-4</v>
      </c>
      <c r="O40" s="230">
        <f>ROUND(E40*N40,2)</f>
        <v>0</v>
      </c>
      <c r="P40" s="230">
        <v>0</v>
      </c>
      <c r="Q40" s="230">
        <f>ROUND(E40*P40,2)</f>
        <v>0</v>
      </c>
      <c r="R40" s="231"/>
      <c r="S40" s="231" t="s">
        <v>259</v>
      </c>
      <c r="T40" s="231" t="s">
        <v>260</v>
      </c>
      <c r="U40" s="231">
        <v>8.3000000000000004E-2</v>
      </c>
      <c r="V40" s="231">
        <f>ROUND(E40*U40,2)</f>
        <v>0.17</v>
      </c>
      <c r="W40" s="231"/>
      <c r="X40" s="231" t="s">
        <v>261</v>
      </c>
      <c r="Y40" s="231" t="s">
        <v>262</v>
      </c>
      <c r="Z40" s="210"/>
      <c r="AA40" s="210"/>
      <c r="AB40" s="210"/>
      <c r="AC40" s="210"/>
      <c r="AD40" s="210"/>
      <c r="AE40" s="210"/>
      <c r="AF40" s="210"/>
      <c r="AG40" s="210" t="s">
        <v>263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50">
        <v>29</v>
      </c>
      <c r="B41" s="251" t="s">
        <v>1687</v>
      </c>
      <c r="C41" s="259" t="s">
        <v>1688</v>
      </c>
      <c r="D41" s="252" t="s">
        <v>345</v>
      </c>
      <c r="E41" s="253">
        <v>2</v>
      </c>
      <c r="F41" s="254"/>
      <c r="G41" s="255">
        <f>ROUND(E41*F41,2)</f>
        <v>0</v>
      </c>
      <c r="H41" s="232"/>
      <c r="I41" s="231">
        <f>ROUND(E41*H41,2)</f>
        <v>0</v>
      </c>
      <c r="J41" s="232"/>
      <c r="K41" s="231">
        <f>ROUND(E41*J41,2)</f>
        <v>0</v>
      </c>
      <c r="L41" s="231">
        <v>21</v>
      </c>
      <c r="M41" s="231">
        <f>G41*(1+L41/100)</f>
        <v>0</v>
      </c>
      <c r="N41" s="230">
        <v>3.3E-4</v>
      </c>
      <c r="O41" s="230">
        <f>ROUND(E41*N41,2)</f>
        <v>0</v>
      </c>
      <c r="P41" s="230">
        <v>0</v>
      </c>
      <c r="Q41" s="230">
        <f>ROUND(E41*P41,2)</f>
        <v>0</v>
      </c>
      <c r="R41" s="231"/>
      <c r="S41" s="231" t="s">
        <v>259</v>
      </c>
      <c r="T41" s="231" t="s">
        <v>260</v>
      </c>
      <c r="U41" s="231">
        <v>0.38100000000000001</v>
      </c>
      <c r="V41" s="231">
        <f>ROUND(E41*U41,2)</f>
        <v>0.76</v>
      </c>
      <c r="W41" s="231"/>
      <c r="X41" s="231" t="s">
        <v>261</v>
      </c>
      <c r="Y41" s="231" t="s">
        <v>262</v>
      </c>
      <c r="Z41" s="210"/>
      <c r="AA41" s="210"/>
      <c r="AB41" s="210"/>
      <c r="AC41" s="210"/>
      <c r="AD41" s="210"/>
      <c r="AE41" s="210"/>
      <c r="AF41" s="210"/>
      <c r="AG41" s="210" t="s">
        <v>263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">
      <c r="A42" s="250">
        <v>30</v>
      </c>
      <c r="B42" s="251" t="s">
        <v>1689</v>
      </c>
      <c r="C42" s="259" t="s">
        <v>1690</v>
      </c>
      <c r="D42" s="252" t="s">
        <v>0</v>
      </c>
      <c r="E42" s="253">
        <v>100.29</v>
      </c>
      <c r="F42" s="254"/>
      <c r="G42" s="255">
        <f>ROUND(E42*F42,2)</f>
        <v>0</v>
      </c>
      <c r="H42" s="232"/>
      <c r="I42" s="231">
        <f>ROUND(E42*H42,2)</f>
        <v>0</v>
      </c>
      <c r="J42" s="232"/>
      <c r="K42" s="231">
        <f>ROUND(E42*J42,2)</f>
        <v>0</v>
      </c>
      <c r="L42" s="231">
        <v>21</v>
      </c>
      <c r="M42" s="231">
        <f>G42*(1+L42/100)</f>
        <v>0</v>
      </c>
      <c r="N42" s="230">
        <v>0</v>
      </c>
      <c r="O42" s="230">
        <f>ROUND(E42*N42,2)</f>
        <v>0</v>
      </c>
      <c r="P42" s="230">
        <v>0</v>
      </c>
      <c r="Q42" s="230">
        <f>ROUND(E42*P42,2)</f>
        <v>0</v>
      </c>
      <c r="R42" s="231"/>
      <c r="S42" s="231" t="s">
        <v>259</v>
      </c>
      <c r="T42" s="231" t="s">
        <v>260</v>
      </c>
      <c r="U42" s="231">
        <v>0</v>
      </c>
      <c r="V42" s="231">
        <f>ROUND(E42*U42,2)</f>
        <v>0</v>
      </c>
      <c r="W42" s="231"/>
      <c r="X42" s="231" t="s">
        <v>261</v>
      </c>
      <c r="Y42" s="231" t="s">
        <v>262</v>
      </c>
      <c r="Z42" s="210"/>
      <c r="AA42" s="210"/>
      <c r="AB42" s="210"/>
      <c r="AC42" s="210"/>
      <c r="AD42" s="210"/>
      <c r="AE42" s="210"/>
      <c r="AF42" s="210"/>
      <c r="AG42" s="210" t="s">
        <v>1333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x14ac:dyDescent="0.2">
      <c r="A43" s="237" t="s">
        <v>254</v>
      </c>
      <c r="B43" s="238" t="s">
        <v>193</v>
      </c>
      <c r="C43" s="256" t="s">
        <v>194</v>
      </c>
      <c r="D43" s="239"/>
      <c r="E43" s="240"/>
      <c r="F43" s="241"/>
      <c r="G43" s="242">
        <f>SUMIF(AG44:AG48,"&lt;&gt;NOR",G44:G48)</f>
        <v>0</v>
      </c>
      <c r="H43" s="236"/>
      <c r="I43" s="236">
        <f>SUM(I44:I48)</f>
        <v>0</v>
      </c>
      <c r="J43" s="236"/>
      <c r="K43" s="236">
        <f>SUM(K44:K48)</f>
        <v>0</v>
      </c>
      <c r="L43" s="236"/>
      <c r="M43" s="236">
        <f>SUM(M44:M48)</f>
        <v>0</v>
      </c>
      <c r="N43" s="235"/>
      <c r="O43" s="235">
        <f>SUM(O44:O48)</f>
        <v>0</v>
      </c>
      <c r="P43" s="235"/>
      <c r="Q43" s="235">
        <f>SUM(Q44:Q48)</f>
        <v>2.14</v>
      </c>
      <c r="R43" s="236"/>
      <c r="S43" s="236"/>
      <c r="T43" s="236"/>
      <c r="U43" s="236"/>
      <c r="V43" s="236">
        <f>SUM(V44:V48)</f>
        <v>19.46</v>
      </c>
      <c r="W43" s="236"/>
      <c r="X43" s="236"/>
      <c r="Y43" s="236"/>
      <c r="AG43" t="s">
        <v>255</v>
      </c>
    </row>
    <row r="44" spans="1:60" outlineLevel="1" x14ac:dyDescent="0.2">
      <c r="A44" s="250">
        <v>31</v>
      </c>
      <c r="B44" s="251" t="s">
        <v>1691</v>
      </c>
      <c r="C44" s="259" t="s">
        <v>1692</v>
      </c>
      <c r="D44" s="252" t="s">
        <v>303</v>
      </c>
      <c r="E44" s="253">
        <v>90</v>
      </c>
      <c r="F44" s="254"/>
      <c r="G44" s="255">
        <f>ROUND(E44*F44,2)</f>
        <v>0</v>
      </c>
      <c r="H44" s="232"/>
      <c r="I44" s="231">
        <f>ROUND(E44*H44,2)</f>
        <v>0</v>
      </c>
      <c r="J44" s="232"/>
      <c r="K44" s="231">
        <f>ROUND(E44*J44,2)</f>
        <v>0</v>
      </c>
      <c r="L44" s="231">
        <v>21</v>
      </c>
      <c r="M44" s="231">
        <f>G44*(1+L44/100)</f>
        <v>0</v>
      </c>
      <c r="N44" s="230">
        <v>0</v>
      </c>
      <c r="O44" s="230">
        <f>ROUND(E44*N44,2)</f>
        <v>0</v>
      </c>
      <c r="P44" s="230">
        <v>2.3800000000000002E-2</v>
      </c>
      <c r="Q44" s="230">
        <f>ROUND(E44*P44,2)</f>
        <v>2.14</v>
      </c>
      <c r="R44" s="231"/>
      <c r="S44" s="231" t="s">
        <v>259</v>
      </c>
      <c r="T44" s="231" t="s">
        <v>260</v>
      </c>
      <c r="U44" s="231">
        <v>8.2000000000000003E-2</v>
      </c>
      <c r="V44" s="231">
        <f>ROUND(E44*U44,2)</f>
        <v>7.38</v>
      </c>
      <c r="W44" s="231"/>
      <c r="X44" s="231" t="s">
        <v>261</v>
      </c>
      <c r="Y44" s="231" t="s">
        <v>262</v>
      </c>
      <c r="Z44" s="210"/>
      <c r="AA44" s="210"/>
      <c r="AB44" s="210"/>
      <c r="AC44" s="210"/>
      <c r="AD44" s="210"/>
      <c r="AE44" s="210"/>
      <c r="AF44" s="210"/>
      <c r="AG44" s="210" t="s">
        <v>263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50">
        <v>32</v>
      </c>
      <c r="B45" s="251" t="s">
        <v>1693</v>
      </c>
      <c r="C45" s="259" t="s">
        <v>1694</v>
      </c>
      <c r="D45" s="252" t="s">
        <v>303</v>
      </c>
      <c r="E45" s="253">
        <v>90</v>
      </c>
      <c r="F45" s="254"/>
      <c r="G45" s="255">
        <f>ROUND(E45*F45,2)</f>
        <v>0</v>
      </c>
      <c r="H45" s="232"/>
      <c r="I45" s="231">
        <f>ROUND(E45*H45,2)</f>
        <v>0</v>
      </c>
      <c r="J45" s="232"/>
      <c r="K45" s="231">
        <f>ROUND(E45*J45,2)</f>
        <v>0</v>
      </c>
      <c r="L45" s="231">
        <v>21</v>
      </c>
      <c r="M45" s="231">
        <f>G45*(1+L45/100)</f>
        <v>0</v>
      </c>
      <c r="N45" s="230">
        <v>0</v>
      </c>
      <c r="O45" s="230">
        <f>ROUND(E45*N45,2)</f>
        <v>0</v>
      </c>
      <c r="P45" s="230">
        <v>0</v>
      </c>
      <c r="Q45" s="230">
        <f>ROUND(E45*P45,2)</f>
        <v>0</v>
      </c>
      <c r="R45" s="231"/>
      <c r="S45" s="231" t="s">
        <v>259</v>
      </c>
      <c r="T45" s="231" t="s">
        <v>260</v>
      </c>
      <c r="U45" s="231">
        <v>3.1E-2</v>
      </c>
      <c r="V45" s="231">
        <f>ROUND(E45*U45,2)</f>
        <v>2.79</v>
      </c>
      <c r="W45" s="231"/>
      <c r="X45" s="231" t="s">
        <v>261</v>
      </c>
      <c r="Y45" s="231" t="s">
        <v>262</v>
      </c>
      <c r="Z45" s="210"/>
      <c r="AA45" s="210"/>
      <c r="AB45" s="210"/>
      <c r="AC45" s="210"/>
      <c r="AD45" s="210"/>
      <c r="AE45" s="210"/>
      <c r="AF45" s="210"/>
      <c r="AG45" s="210" t="s">
        <v>263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50">
        <v>33</v>
      </c>
      <c r="B46" s="251" t="s">
        <v>1695</v>
      </c>
      <c r="C46" s="259" t="s">
        <v>1696</v>
      </c>
      <c r="D46" s="252" t="s">
        <v>303</v>
      </c>
      <c r="E46" s="253">
        <v>90</v>
      </c>
      <c r="F46" s="254"/>
      <c r="G46" s="255">
        <f>ROUND(E46*F46,2)</f>
        <v>0</v>
      </c>
      <c r="H46" s="232"/>
      <c r="I46" s="231">
        <f>ROUND(E46*H46,2)</f>
        <v>0</v>
      </c>
      <c r="J46" s="232"/>
      <c r="K46" s="231">
        <f>ROUND(E46*J46,2)</f>
        <v>0</v>
      </c>
      <c r="L46" s="231">
        <v>21</v>
      </c>
      <c r="M46" s="231">
        <f>G46*(1+L46/100)</f>
        <v>0</v>
      </c>
      <c r="N46" s="230">
        <v>0</v>
      </c>
      <c r="O46" s="230">
        <f>ROUND(E46*N46,2)</f>
        <v>0</v>
      </c>
      <c r="P46" s="230">
        <v>0</v>
      </c>
      <c r="Q46" s="230">
        <f>ROUND(E46*P46,2)</f>
        <v>0</v>
      </c>
      <c r="R46" s="231"/>
      <c r="S46" s="231" t="s">
        <v>259</v>
      </c>
      <c r="T46" s="231" t="s">
        <v>260</v>
      </c>
      <c r="U46" s="231">
        <v>5.1999999999999998E-2</v>
      </c>
      <c r="V46" s="231">
        <f>ROUND(E46*U46,2)</f>
        <v>4.68</v>
      </c>
      <c r="W46" s="231"/>
      <c r="X46" s="231" t="s">
        <v>261</v>
      </c>
      <c r="Y46" s="231" t="s">
        <v>262</v>
      </c>
      <c r="Z46" s="210"/>
      <c r="AA46" s="210"/>
      <c r="AB46" s="210"/>
      <c r="AC46" s="210"/>
      <c r="AD46" s="210"/>
      <c r="AE46" s="210"/>
      <c r="AF46" s="210"/>
      <c r="AG46" s="210" t="s">
        <v>263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">
      <c r="A47" s="250">
        <v>34</v>
      </c>
      <c r="B47" s="251" t="s">
        <v>1697</v>
      </c>
      <c r="C47" s="259" t="s">
        <v>1698</v>
      </c>
      <c r="D47" s="252" t="s">
        <v>311</v>
      </c>
      <c r="E47" s="253">
        <v>1.5</v>
      </c>
      <c r="F47" s="254"/>
      <c r="G47" s="255">
        <f>ROUND(E47*F47,2)</f>
        <v>0</v>
      </c>
      <c r="H47" s="232"/>
      <c r="I47" s="231">
        <f>ROUND(E47*H47,2)</f>
        <v>0</v>
      </c>
      <c r="J47" s="232"/>
      <c r="K47" s="231">
        <f>ROUND(E47*J47,2)</f>
        <v>0</v>
      </c>
      <c r="L47" s="231">
        <v>21</v>
      </c>
      <c r="M47" s="231">
        <f>G47*(1+L47/100)</f>
        <v>0</v>
      </c>
      <c r="N47" s="230">
        <v>0</v>
      </c>
      <c r="O47" s="230">
        <f>ROUND(E47*N47,2)</f>
        <v>0</v>
      </c>
      <c r="P47" s="230">
        <v>0</v>
      </c>
      <c r="Q47" s="230">
        <f>ROUND(E47*P47,2)</f>
        <v>0</v>
      </c>
      <c r="R47" s="231"/>
      <c r="S47" s="231" t="s">
        <v>259</v>
      </c>
      <c r="T47" s="231" t="s">
        <v>260</v>
      </c>
      <c r="U47" s="231">
        <v>3.0739999999999998</v>
      </c>
      <c r="V47" s="231">
        <f>ROUND(E47*U47,2)</f>
        <v>4.6100000000000003</v>
      </c>
      <c r="W47" s="231"/>
      <c r="X47" s="231" t="s">
        <v>261</v>
      </c>
      <c r="Y47" s="231" t="s">
        <v>262</v>
      </c>
      <c r="Z47" s="210"/>
      <c r="AA47" s="210"/>
      <c r="AB47" s="210"/>
      <c r="AC47" s="210"/>
      <c r="AD47" s="210"/>
      <c r="AE47" s="210"/>
      <c r="AF47" s="210"/>
      <c r="AG47" s="210" t="s">
        <v>263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50">
        <v>35</v>
      </c>
      <c r="B48" s="251" t="s">
        <v>1699</v>
      </c>
      <c r="C48" s="259" t="s">
        <v>1700</v>
      </c>
      <c r="D48" s="252" t="s">
        <v>0</v>
      </c>
      <c r="E48" s="253">
        <v>100.98</v>
      </c>
      <c r="F48" s="254"/>
      <c r="G48" s="255">
        <f>ROUND(E48*F48,2)</f>
        <v>0</v>
      </c>
      <c r="H48" s="232"/>
      <c r="I48" s="231">
        <f>ROUND(E48*H48,2)</f>
        <v>0</v>
      </c>
      <c r="J48" s="232"/>
      <c r="K48" s="231">
        <f>ROUND(E48*J48,2)</f>
        <v>0</v>
      </c>
      <c r="L48" s="231">
        <v>21</v>
      </c>
      <c r="M48" s="231">
        <f>G48*(1+L48/100)</f>
        <v>0</v>
      </c>
      <c r="N48" s="230">
        <v>0</v>
      </c>
      <c r="O48" s="230">
        <f>ROUND(E48*N48,2)</f>
        <v>0</v>
      </c>
      <c r="P48" s="230">
        <v>0</v>
      </c>
      <c r="Q48" s="230">
        <f>ROUND(E48*P48,2)</f>
        <v>0</v>
      </c>
      <c r="R48" s="231"/>
      <c r="S48" s="231" t="s">
        <v>259</v>
      </c>
      <c r="T48" s="231" t="s">
        <v>260</v>
      </c>
      <c r="U48" s="231">
        <v>0</v>
      </c>
      <c r="V48" s="231">
        <f>ROUND(E48*U48,2)</f>
        <v>0</v>
      </c>
      <c r="W48" s="231"/>
      <c r="X48" s="231" t="s">
        <v>261</v>
      </c>
      <c r="Y48" s="231" t="s">
        <v>262</v>
      </c>
      <c r="Z48" s="210"/>
      <c r="AA48" s="210"/>
      <c r="AB48" s="210"/>
      <c r="AC48" s="210"/>
      <c r="AD48" s="210"/>
      <c r="AE48" s="210"/>
      <c r="AF48" s="210"/>
      <c r="AG48" s="210" t="s">
        <v>1333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x14ac:dyDescent="0.2">
      <c r="A49" s="237" t="s">
        <v>254</v>
      </c>
      <c r="B49" s="238" t="s">
        <v>195</v>
      </c>
      <c r="C49" s="256" t="s">
        <v>196</v>
      </c>
      <c r="D49" s="239"/>
      <c r="E49" s="240"/>
      <c r="F49" s="241"/>
      <c r="G49" s="242">
        <f>SUMIF(AG50:AG58,"&lt;&gt;NOR",G50:G58)</f>
        <v>0</v>
      </c>
      <c r="H49" s="236"/>
      <c r="I49" s="236">
        <f>SUM(I50:I58)</f>
        <v>0</v>
      </c>
      <c r="J49" s="236"/>
      <c r="K49" s="236">
        <f>SUM(K50:K58)</f>
        <v>0</v>
      </c>
      <c r="L49" s="236"/>
      <c r="M49" s="236">
        <f>SUM(M50:M58)</f>
        <v>0</v>
      </c>
      <c r="N49" s="235"/>
      <c r="O49" s="235">
        <f>SUM(O50:O58)</f>
        <v>0</v>
      </c>
      <c r="P49" s="235"/>
      <c r="Q49" s="235">
        <f>SUM(Q50:Q58)</f>
        <v>0</v>
      </c>
      <c r="R49" s="236"/>
      <c r="S49" s="236"/>
      <c r="T49" s="236"/>
      <c r="U49" s="236"/>
      <c r="V49" s="236">
        <f>SUM(V50:V58)</f>
        <v>0</v>
      </c>
      <c r="W49" s="236"/>
      <c r="X49" s="236"/>
      <c r="Y49" s="236"/>
      <c r="AG49" t="s">
        <v>255</v>
      </c>
    </row>
    <row r="50" spans="1:60" ht="22.5" outlineLevel="1" x14ac:dyDescent="0.2">
      <c r="A50" s="250">
        <v>36</v>
      </c>
      <c r="B50" s="251" t="s">
        <v>1701</v>
      </c>
      <c r="C50" s="259" t="s">
        <v>1702</v>
      </c>
      <c r="D50" s="252" t="s">
        <v>606</v>
      </c>
      <c r="E50" s="253">
        <v>290</v>
      </c>
      <c r="F50" s="254"/>
      <c r="G50" s="255">
        <f>ROUND(E50*F50,2)</f>
        <v>0</v>
      </c>
      <c r="H50" s="232"/>
      <c r="I50" s="231">
        <f>ROUND(E50*H50,2)</f>
        <v>0</v>
      </c>
      <c r="J50" s="232"/>
      <c r="K50" s="231">
        <f>ROUND(E50*J50,2)</f>
        <v>0</v>
      </c>
      <c r="L50" s="231">
        <v>21</v>
      </c>
      <c r="M50" s="231">
        <f>G50*(1+L50/100)</f>
        <v>0</v>
      </c>
      <c r="N50" s="230">
        <v>0</v>
      </c>
      <c r="O50" s="230">
        <f>ROUND(E50*N50,2)</f>
        <v>0</v>
      </c>
      <c r="P50" s="230">
        <v>0</v>
      </c>
      <c r="Q50" s="230">
        <f>ROUND(E50*P50,2)</f>
        <v>0</v>
      </c>
      <c r="R50" s="231"/>
      <c r="S50" s="231" t="s">
        <v>324</v>
      </c>
      <c r="T50" s="231" t="s">
        <v>325</v>
      </c>
      <c r="U50" s="231">
        <v>0</v>
      </c>
      <c r="V50" s="231">
        <f>ROUND(E50*U50,2)</f>
        <v>0</v>
      </c>
      <c r="W50" s="231"/>
      <c r="X50" s="231" t="s">
        <v>261</v>
      </c>
      <c r="Y50" s="231" t="s">
        <v>262</v>
      </c>
      <c r="Z50" s="210"/>
      <c r="AA50" s="210"/>
      <c r="AB50" s="210"/>
      <c r="AC50" s="210"/>
      <c r="AD50" s="210"/>
      <c r="AE50" s="210"/>
      <c r="AF50" s="210"/>
      <c r="AG50" s="210" t="s">
        <v>263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ht="22.5" outlineLevel="1" x14ac:dyDescent="0.2">
      <c r="A51" s="250">
        <v>37</v>
      </c>
      <c r="B51" s="251" t="s">
        <v>1703</v>
      </c>
      <c r="C51" s="259" t="s">
        <v>1704</v>
      </c>
      <c r="D51" s="252" t="s">
        <v>1034</v>
      </c>
      <c r="E51" s="253">
        <v>1</v>
      </c>
      <c r="F51" s="254"/>
      <c r="G51" s="255">
        <f>ROUND(E51*F51,2)</f>
        <v>0</v>
      </c>
      <c r="H51" s="232"/>
      <c r="I51" s="231">
        <f>ROUND(E51*H51,2)</f>
        <v>0</v>
      </c>
      <c r="J51" s="232"/>
      <c r="K51" s="231">
        <f>ROUND(E51*J51,2)</f>
        <v>0</v>
      </c>
      <c r="L51" s="231">
        <v>21</v>
      </c>
      <c r="M51" s="231">
        <f>G51*(1+L51/100)</f>
        <v>0</v>
      </c>
      <c r="N51" s="230">
        <v>0</v>
      </c>
      <c r="O51" s="230">
        <f>ROUND(E51*N51,2)</f>
        <v>0</v>
      </c>
      <c r="P51" s="230">
        <v>0</v>
      </c>
      <c r="Q51" s="230">
        <f>ROUND(E51*P51,2)</f>
        <v>0</v>
      </c>
      <c r="R51" s="231"/>
      <c r="S51" s="231" t="s">
        <v>324</v>
      </c>
      <c r="T51" s="231" t="s">
        <v>325</v>
      </c>
      <c r="U51" s="231">
        <v>0</v>
      </c>
      <c r="V51" s="231">
        <f>ROUND(E51*U51,2)</f>
        <v>0</v>
      </c>
      <c r="W51" s="231"/>
      <c r="X51" s="231" t="s">
        <v>261</v>
      </c>
      <c r="Y51" s="231" t="s">
        <v>262</v>
      </c>
      <c r="Z51" s="210"/>
      <c r="AA51" s="210"/>
      <c r="AB51" s="210"/>
      <c r="AC51" s="210"/>
      <c r="AD51" s="210"/>
      <c r="AE51" s="210"/>
      <c r="AF51" s="210"/>
      <c r="AG51" s="210" t="s">
        <v>263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ht="22.5" outlineLevel="1" x14ac:dyDescent="0.2">
      <c r="A52" s="250">
        <v>38</v>
      </c>
      <c r="B52" s="251" t="s">
        <v>1705</v>
      </c>
      <c r="C52" s="259" t="s">
        <v>1706</v>
      </c>
      <c r="D52" s="252" t="s">
        <v>745</v>
      </c>
      <c r="E52" s="253">
        <v>1</v>
      </c>
      <c r="F52" s="254"/>
      <c r="G52" s="255">
        <f>ROUND(E52*F52,2)</f>
        <v>0</v>
      </c>
      <c r="H52" s="232"/>
      <c r="I52" s="231">
        <f>ROUND(E52*H52,2)</f>
        <v>0</v>
      </c>
      <c r="J52" s="232"/>
      <c r="K52" s="231">
        <f>ROUND(E52*J52,2)</f>
        <v>0</v>
      </c>
      <c r="L52" s="231">
        <v>21</v>
      </c>
      <c r="M52" s="231">
        <f>G52*(1+L52/100)</f>
        <v>0</v>
      </c>
      <c r="N52" s="230">
        <v>0</v>
      </c>
      <c r="O52" s="230">
        <f>ROUND(E52*N52,2)</f>
        <v>0</v>
      </c>
      <c r="P52" s="230">
        <v>0</v>
      </c>
      <c r="Q52" s="230">
        <f>ROUND(E52*P52,2)</f>
        <v>0</v>
      </c>
      <c r="R52" s="231"/>
      <c r="S52" s="231" t="s">
        <v>324</v>
      </c>
      <c r="T52" s="231" t="s">
        <v>325</v>
      </c>
      <c r="U52" s="231">
        <v>0</v>
      </c>
      <c r="V52" s="231">
        <f>ROUND(E52*U52,2)</f>
        <v>0</v>
      </c>
      <c r="W52" s="231"/>
      <c r="X52" s="231" t="s">
        <v>261</v>
      </c>
      <c r="Y52" s="231" t="s">
        <v>262</v>
      </c>
      <c r="Z52" s="210"/>
      <c r="AA52" s="210"/>
      <c r="AB52" s="210"/>
      <c r="AC52" s="210"/>
      <c r="AD52" s="210"/>
      <c r="AE52" s="210"/>
      <c r="AF52" s="210"/>
      <c r="AG52" s="210" t="s">
        <v>263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">
      <c r="A53" s="250">
        <v>39</v>
      </c>
      <c r="B53" s="251" t="s">
        <v>1707</v>
      </c>
      <c r="C53" s="259" t="s">
        <v>1708</v>
      </c>
      <c r="D53" s="252" t="s">
        <v>1034</v>
      </c>
      <c r="E53" s="253">
        <v>1</v>
      </c>
      <c r="F53" s="254"/>
      <c r="G53" s="255">
        <f>ROUND(E53*F53,2)</f>
        <v>0</v>
      </c>
      <c r="H53" s="232"/>
      <c r="I53" s="231">
        <f>ROUND(E53*H53,2)</f>
        <v>0</v>
      </c>
      <c r="J53" s="232"/>
      <c r="K53" s="231">
        <f>ROUND(E53*J53,2)</f>
        <v>0</v>
      </c>
      <c r="L53" s="231">
        <v>21</v>
      </c>
      <c r="M53" s="231">
        <f>G53*(1+L53/100)</f>
        <v>0</v>
      </c>
      <c r="N53" s="230">
        <v>0</v>
      </c>
      <c r="O53" s="230">
        <f>ROUND(E53*N53,2)</f>
        <v>0</v>
      </c>
      <c r="P53" s="230">
        <v>0</v>
      </c>
      <c r="Q53" s="230">
        <f>ROUND(E53*P53,2)</f>
        <v>0</v>
      </c>
      <c r="R53" s="231"/>
      <c r="S53" s="231" t="s">
        <v>324</v>
      </c>
      <c r="T53" s="231" t="s">
        <v>325</v>
      </c>
      <c r="U53" s="231">
        <v>0</v>
      </c>
      <c r="V53" s="231">
        <f>ROUND(E53*U53,2)</f>
        <v>0</v>
      </c>
      <c r="W53" s="231"/>
      <c r="X53" s="231" t="s">
        <v>261</v>
      </c>
      <c r="Y53" s="231" t="s">
        <v>262</v>
      </c>
      <c r="Z53" s="210"/>
      <c r="AA53" s="210"/>
      <c r="AB53" s="210"/>
      <c r="AC53" s="210"/>
      <c r="AD53" s="210"/>
      <c r="AE53" s="210"/>
      <c r="AF53" s="210"/>
      <c r="AG53" s="210" t="s">
        <v>263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">
      <c r="A54" s="250">
        <v>40</v>
      </c>
      <c r="B54" s="251" t="s">
        <v>1709</v>
      </c>
      <c r="C54" s="259" t="s">
        <v>1710</v>
      </c>
      <c r="D54" s="252" t="s">
        <v>1034</v>
      </c>
      <c r="E54" s="253">
        <v>1</v>
      </c>
      <c r="F54" s="254"/>
      <c r="G54" s="255">
        <f>ROUND(E54*F54,2)</f>
        <v>0</v>
      </c>
      <c r="H54" s="232"/>
      <c r="I54" s="231">
        <f>ROUND(E54*H54,2)</f>
        <v>0</v>
      </c>
      <c r="J54" s="232"/>
      <c r="K54" s="231">
        <f>ROUND(E54*J54,2)</f>
        <v>0</v>
      </c>
      <c r="L54" s="231">
        <v>21</v>
      </c>
      <c r="M54" s="231">
        <f>G54*(1+L54/100)</f>
        <v>0</v>
      </c>
      <c r="N54" s="230">
        <v>0</v>
      </c>
      <c r="O54" s="230">
        <f>ROUND(E54*N54,2)</f>
        <v>0</v>
      </c>
      <c r="P54" s="230">
        <v>0</v>
      </c>
      <c r="Q54" s="230">
        <f>ROUND(E54*P54,2)</f>
        <v>0</v>
      </c>
      <c r="R54" s="231"/>
      <c r="S54" s="231" t="s">
        <v>324</v>
      </c>
      <c r="T54" s="231" t="s">
        <v>325</v>
      </c>
      <c r="U54" s="231">
        <v>0</v>
      </c>
      <c r="V54" s="231">
        <f>ROUND(E54*U54,2)</f>
        <v>0</v>
      </c>
      <c r="W54" s="231"/>
      <c r="X54" s="231" t="s">
        <v>261</v>
      </c>
      <c r="Y54" s="231" t="s">
        <v>262</v>
      </c>
      <c r="Z54" s="210"/>
      <c r="AA54" s="210"/>
      <c r="AB54" s="210"/>
      <c r="AC54" s="210"/>
      <c r="AD54" s="210"/>
      <c r="AE54" s="210"/>
      <c r="AF54" s="210"/>
      <c r="AG54" s="210" t="s">
        <v>263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">
      <c r="A55" s="250">
        <v>41</v>
      </c>
      <c r="B55" s="251" t="s">
        <v>1711</v>
      </c>
      <c r="C55" s="259" t="s">
        <v>1712</v>
      </c>
      <c r="D55" s="252" t="s">
        <v>1034</v>
      </c>
      <c r="E55" s="253">
        <v>1</v>
      </c>
      <c r="F55" s="254"/>
      <c r="G55" s="255">
        <f>ROUND(E55*F55,2)</f>
        <v>0</v>
      </c>
      <c r="H55" s="232"/>
      <c r="I55" s="231">
        <f>ROUND(E55*H55,2)</f>
        <v>0</v>
      </c>
      <c r="J55" s="232"/>
      <c r="K55" s="231">
        <f>ROUND(E55*J55,2)</f>
        <v>0</v>
      </c>
      <c r="L55" s="231">
        <v>21</v>
      </c>
      <c r="M55" s="231">
        <f>G55*(1+L55/100)</f>
        <v>0</v>
      </c>
      <c r="N55" s="230">
        <v>0</v>
      </c>
      <c r="O55" s="230">
        <f>ROUND(E55*N55,2)</f>
        <v>0</v>
      </c>
      <c r="P55" s="230">
        <v>0</v>
      </c>
      <c r="Q55" s="230">
        <f>ROUND(E55*P55,2)</f>
        <v>0</v>
      </c>
      <c r="R55" s="231"/>
      <c r="S55" s="231" t="s">
        <v>324</v>
      </c>
      <c r="T55" s="231" t="s">
        <v>325</v>
      </c>
      <c r="U55" s="231">
        <v>0</v>
      </c>
      <c r="V55" s="231">
        <f>ROUND(E55*U55,2)</f>
        <v>0</v>
      </c>
      <c r="W55" s="231"/>
      <c r="X55" s="231" t="s">
        <v>261</v>
      </c>
      <c r="Y55" s="231" t="s">
        <v>262</v>
      </c>
      <c r="Z55" s="210"/>
      <c r="AA55" s="210"/>
      <c r="AB55" s="210"/>
      <c r="AC55" s="210"/>
      <c r="AD55" s="210"/>
      <c r="AE55" s="210"/>
      <c r="AF55" s="210"/>
      <c r="AG55" s="210" t="s">
        <v>263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">
      <c r="A56" s="250">
        <v>42</v>
      </c>
      <c r="B56" s="251" t="s">
        <v>1713</v>
      </c>
      <c r="C56" s="259" t="s">
        <v>1714</v>
      </c>
      <c r="D56" s="252" t="s">
        <v>1034</v>
      </c>
      <c r="E56" s="253">
        <v>24</v>
      </c>
      <c r="F56" s="254"/>
      <c r="G56" s="255">
        <f>ROUND(E56*F56,2)</f>
        <v>0</v>
      </c>
      <c r="H56" s="232"/>
      <c r="I56" s="231">
        <f>ROUND(E56*H56,2)</f>
        <v>0</v>
      </c>
      <c r="J56" s="232"/>
      <c r="K56" s="231">
        <f>ROUND(E56*J56,2)</f>
        <v>0</v>
      </c>
      <c r="L56" s="231">
        <v>21</v>
      </c>
      <c r="M56" s="231">
        <f>G56*(1+L56/100)</f>
        <v>0</v>
      </c>
      <c r="N56" s="230">
        <v>0</v>
      </c>
      <c r="O56" s="230">
        <f>ROUND(E56*N56,2)</f>
        <v>0</v>
      </c>
      <c r="P56" s="230">
        <v>0</v>
      </c>
      <c r="Q56" s="230">
        <f>ROUND(E56*P56,2)</f>
        <v>0</v>
      </c>
      <c r="R56" s="231"/>
      <c r="S56" s="231" t="s">
        <v>324</v>
      </c>
      <c r="T56" s="231" t="s">
        <v>325</v>
      </c>
      <c r="U56" s="231">
        <v>0</v>
      </c>
      <c r="V56" s="231">
        <f>ROUND(E56*U56,2)</f>
        <v>0</v>
      </c>
      <c r="W56" s="231"/>
      <c r="X56" s="231" t="s">
        <v>261</v>
      </c>
      <c r="Y56" s="231" t="s">
        <v>262</v>
      </c>
      <c r="Z56" s="210"/>
      <c r="AA56" s="210"/>
      <c r="AB56" s="210"/>
      <c r="AC56" s="210"/>
      <c r="AD56" s="210"/>
      <c r="AE56" s="210"/>
      <c r="AF56" s="210"/>
      <c r="AG56" s="210" t="s">
        <v>263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">
      <c r="A57" s="250">
        <v>43</v>
      </c>
      <c r="B57" s="251" t="s">
        <v>1715</v>
      </c>
      <c r="C57" s="259" t="s">
        <v>1716</v>
      </c>
      <c r="D57" s="252" t="s">
        <v>1034</v>
      </c>
      <c r="E57" s="253">
        <v>8</v>
      </c>
      <c r="F57" s="254"/>
      <c r="G57" s="255">
        <f>ROUND(E57*F57,2)</f>
        <v>0</v>
      </c>
      <c r="H57" s="232"/>
      <c r="I57" s="231">
        <f>ROUND(E57*H57,2)</f>
        <v>0</v>
      </c>
      <c r="J57" s="232"/>
      <c r="K57" s="231">
        <f>ROUND(E57*J57,2)</f>
        <v>0</v>
      </c>
      <c r="L57" s="231">
        <v>21</v>
      </c>
      <c r="M57" s="231">
        <f>G57*(1+L57/100)</f>
        <v>0</v>
      </c>
      <c r="N57" s="230">
        <v>0</v>
      </c>
      <c r="O57" s="230">
        <f>ROUND(E57*N57,2)</f>
        <v>0</v>
      </c>
      <c r="P57" s="230">
        <v>0</v>
      </c>
      <c r="Q57" s="230">
        <f>ROUND(E57*P57,2)</f>
        <v>0</v>
      </c>
      <c r="R57" s="231"/>
      <c r="S57" s="231" t="s">
        <v>324</v>
      </c>
      <c r="T57" s="231" t="s">
        <v>325</v>
      </c>
      <c r="U57" s="231">
        <v>0</v>
      </c>
      <c r="V57" s="231">
        <f>ROUND(E57*U57,2)</f>
        <v>0</v>
      </c>
      <c r="W57" s="231"/>
      <c r="X57" s="231" t="s">
        <v>261</v>
      </c>
      <c r="Y57" s="231" t="s">
        <v>262</v>
      </c>
      <c r="Z57" s="210"/>
      <c r="AA57" s="210"/>
      <c r="AB57" s="210"/>
      <c r="AC57" s="210"/>
      <c r="AD57" s="210"/>
      <c r="AE57" s="210"/>
      <c r="AF57" s="210"/>
      <c r="AG57" s="210" t="s">
        <v>263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">
      <c r="A58" s="244">
        <v>44</v>
      </c>
      <c r="B58" s="245" t="s">
        <v>1717</v>
      </c>
      <c r="C58" s="257" t="s">
        <v>1718</v>
      </c>
      <c r="D58" s="246" t="s">
        <v>0</v>
      </c>
      <c r="E58" s="247">
        <v>4695.6000000000004</v>
      </c>
      <c r="F58" s="248"/>
      <c r="G58" s="249">
        <f>ROUND(E58*F58,2)</f>
        <v>0</v>
      </c>
      <c r="H58" s="232"/>
      <c r="I58" s="231">
        <f>ROUND(E58*H58,2)</f>
        <v>0</v>
      </c>
      <c r="J58" s="232"/>
      <c r="K58" s="231">
        <f>ROUND(E58*J58,2)</f>
        <v>0</v>
      </c>
      <c r="L58" s="231">
        <v>21</v>
      </c>
      <c r="M58" s="231">
        <f>G58*(1+L58/100)</f>
        <v>0</v>
      </c>
      <c r="N58" s="230">
        <v>0</v>
      </c>
      <c r="O58" s="230">
        <f>ROUND(E58*N58,2)</f>
        <v>0</v>
      </c>
      <c r="P58" s="230">
        <v>0</v>
      </c>
      <c r="Q58" s="230">
        <f>ROUND(E58*P58,2)</f>
        <v>0</v>
      </c>
      <c r="R58" s="231"/>
      <c r="S58" s="231" t="s">
        <v>259</v>
      </c>
      <c r="T58" s="231" t="s">
        <v>260</v>
      </c>
      <c r="U58" s="231">
        <v>0</v>
      </c>
      <c r="V58" s="231">
        <f>ROUND(E58*U58,2)</f>
        <v>0</v>
      </c>
      <c r="W58" s="231"/>
      <c r="X58" s="231" t="s">
        <v>261</v>
      </c>
      <c r="Y58" s="231" t="s">
        <v>262</v>
      </c>
      <c r="Z58" s="210"/>
      <c r="AA58" s="210"/>
      <c r="AB58" s="210"/>
      <c r="AC58" s="210"/>
      <c r="AD58" s="210"/>
      <c r="AE58" s="210"/>
      <c r="AF58" s="210"/>
      <c r="AG58" s="210" t="s">
        <v>1333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x14ac:dyDescent="0.2">
      <c r="A59" s="3"/>
      <c r="B59" s="4"/>
      <c r="C59" s="260"/>
      <c r="D59" s="6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AE59">
        <v>12</v>
      </c>
      <c r="AF59">
        <v>21</v>
      </c>
      <c r="AG59" t="s">
        <v>240</v>
      </c>
    </row>
    <row r="60" spans="1:60" x14ac:dyDescent="0.2">
      <c r="A60" s="213"/>
      <c r="B60" s="214" t="s">
        <v>31</v>
      </c>
      <c r="C60" s="261"/>
      <c r="D60" s="215"/>
      <c r="E60" s="216"/>
      <c r="F60" s="216"/>
      <c r="G60" s="243">
        <f>G8+G15+G18+G26+G37+G43+G49</f>
        <v>0</v>
      </c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AE60">
        <f>SUMIF(L7:L58,AE59,G7:G58)</f>
        <v>0</v>
      </c>
      <c r="AF60">
        <f>SUMIF(L7:L58,AF59,G7:G58)</f>
        <v>0</v>
      </c>
      <c r="AG60" t="s">
        <v>432</v>
      </c>
    </row>
    <row r="61" spans="1:60" x14ac:dyDescent="0.2">
      <c r="A61" s="3"/>
      <c r="B61" s="4"/>
      <c r="C61" s="260"/>
      <c r="D61" s="6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60" x14ac:dyDescent="0.2">
      <c r="A62" s="3"/>
      <c r="B62" s="4"/>
      <c r="C62" s="260"/>
      <c r="D62" s="6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60" x14ac:dyDescent="0.2">
      <c r="A63" s="217" t="s">
        <v>433</v>
      </c>
      <c r="B63" s="217"/>
      <c r="C63" s="262"/>
      <c r="D63" s="6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60" x14ac:dyDescent="0.2">
      <c r="A64" s="218"/>
      <c r="B64" s="219"/>
      <c r="C64" s="263"/>
      <c r="D64" s="219"/>
      <c r="E64" s="219"/>
      <c r="F64" s="219"/>
      <c r="G64" s="220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AG64" t="s">
        <v>434</v>
      </c>
    </row>
    <row r="65" spans="1:33" x14ac:dyDescent="0.2">
      <c r="A65" s="221"/>
      <c r="B65" s="222"/>
      <c r="C65" s="264"/>
      <c r="D65" s="222"/>
      <c r="E65" s="222"/>
      <c r="F65" s="222"/>
      <c r="G65" s="22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33" x14ac:dyDescent="0.2">
      <c r="A66" s="221"/>
      <c r="B66" s="222"/>
      <c r="C66" s="264"/>
      <c r="D66" s="222"/>
      <c r="E66" s="222"/>
      <c r="F66" s="222"/>
      <c r="G66" s="22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1:33" x14ac:dyDescent="0.2">
      <c r="A67" s="221"/>
      <c r="B67" s="222"/>
      <c r="C67" s="264"/>
      <c r="D67" s="222"/>
      <c r="E67" s="222"/>
      <c r="F67" s="222"/>
      <c r="G67" s="22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33" x14ac:dyDescent="0.2">
      <c r="A68" s="224"/>
      <c r="B68" s="225"/>
      <c r="C68" s="265"/>
      <c r="D68" s="225"/>
      <c r="E68" s="225"/>
      <c r="F68" s="225"/>
      <c r="G68" s="226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1:33" x14ac:dyDescent="0.2">
      <c r="A69" s="3"/>
      <c r="B69" s="4"/>
      <c r="C69" s="260"/>
      <c r="D69" s="6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1:33" x14ac:dyDescent="0.2">
      <c r="C70" s="266"/>
      <c r="D70" s="10"/>
      <c r="AG70" t="s">
        <v>435</v>
      </c>
    </row>
    <row r="71" spans="1:33" x14ac:dyDescent="0.2">
      <c r="D71" s="10"/>
    </row>
    <row r="72" spans="1:33" x14ac:dyDescent="0.2">
      <c r="D72" s="10"/>
    </row>
    <row r="73" spans="1:33" x14ac:dyDescent="0.2">
      <c r="D73" s="10"/>
    </row>
    <row r="74" spans="1:33" x14ac:dyDescent="0.2">
      <c r="D74" s="10"/>
    </row>
    <row r="75" spans="1:33" x14ac:dyDescent="0.2">
      <c r="D75" s="10"/>
    </row>
    <row r="76" spans="1:33" x14ac:dyDescent="0.2">
      <c r="D76" s="10"/>
    </row>
    <row r="77" spans="1:33" x14ac:dyDescent="0.2">
      <c r="D77" s="10"/>
    </row>
    <row r="78" spans="1:33" x14ac:dyDescent="0.2">
      <c r="D78" s="10"/>
    </row>
    <row r="79" spans="1:33" x14ac:dyDescent="0.2">
      <c r="D79" s="10"/>
    </row>
    <row r="80" spans="1:33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:G1"/>
    <mergeCell ref="C2:G2"/>
    <mergeCell ref="C3:G3"/>
    <mergeCell ref="C4:G4"/>
    <mergeCell ref="A63:C63"/>
    <mergeCell ref="A64:G68"/>
  </mergeCells>
  <pageMargins left="0.59055118110236204" right="0.196850393700787" top="0.78740157499999996" bottom="0.78740157499999996" header="0.3" footer="0.3"/>
  <pageSetup paperSize="9" orientation="portrait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BFE8C-12ED-41E8-9C95-BA340BBF86D1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4" customWidth="1"/>
    <col min="3" max="3" width="38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228</v>
      </c>
    </row>
    <row r="2" spans="1:60" ht="24.95" customHeight="1" x14ac:dyDescent="0.2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229</v>
      </c>
    </row>
    <row r="3" spans="1:60" ht="24.95" customHeight="1" x14ac:dyDescent="0.2">
      <c r="A3" s="196" t="s">
        <v>9</v>
      </c>
      <c r="B3" s="49" t="s">
        <v>46</v>
      </c>
      <c r="C3" s="199" t="s">
        <v>47</v>
      </c>
      <c r="D3" s="197"/>
      <c r="E3" s="197"/>
      <c r="F3" s="197"/>
      <c r="G3" s="198"/>
      <c r="AC3" s="174" t="s">
        <v>229</v>
      </c>
      <c r="AG3" t="s">
        <v>230</v>
      </c>
    </row>
    <row r="4" spans="1:60" ht="24.95" customHeight="1" x14ac:dyDescent="0.2">
      <c r="A4" s="200" t="s">
        <v>10</v>
      </c>
      <c r="B4" s="201" t="s">
        <v>64</v>
      </c>
      <c r="C4" s="202" t="s">
        <v>65</v>
      </c>
      <c r="D4" s="203"/>
      <c r="E4" s="203"/>
      <c r="F4" s="203"/>
      <c r="G4" s="204"/>
      <c r="AG4" t="s">
        <v>231</v>
      </c>
    </row>
    <row r="5" spans="1:60" x14ac:dyDescent="0.2">
      <c r="D5" s="10"/>
    </row>
    <row r="6" spans="1:60" ht="38.25" x14ac:dyDescent="0.2">
      <c r="A6" s="206" t="s">
        <v>232</v>
      </c>
      <c r="B6" s="208" t="s">
        <v>233</v>
      </c>
      <c r="C6" s="208" t="s">
        <v>234</v>
      </c>
      <c r="D6" s="207" t="s">
        <v>235</v>
      </c>
      <c r="E6" s="206" t="s">
        <v>236</v>
      </c>
      <c r="F6" s="205" t="s">
        <v>237</v>
      </c>
      <c r="G6" s="206" t="s">
        <v>31</v>
      </c>
      <c r="H6" s="209" t="s">
        <v>32</v>
      </c>
      <c r="I6" s="209" t="s">
        <v>238</v>
      </c>
      <c r="J6" s="209" t="s">
        <v>33</v>
      </c>
      <c r="K6" s="209" t="s">
        <v>239</v>
      </c>
      <c r="L6" s="209" t="s">
        <v>240</v>
      </c>
      <c r="M6" s="209" t="s">
        <v>241</v>
      </c>
      <c r="N6" s="209" t="s">
        <v>242</v>
      </c>
      <c r="O6" s="209" t="s">
        <v>243</v>
      </c>
      <c r="P6" s="209" t="s">
        <v>244</v>
      </c>
      <c r="Q6" s="209" t="s">
        <v>245</v>
      </c>
      <c r="R6" s="209" t="s">
        <v>246</v>
      </c>
      <c r="S6" s="209" t="s">
        <v>247</v>
      </c>
      <c r="T6" s="209" t="s">
        <v>248</v>
      </c>
      <c r="U6" s="209" t="s">
        <v>249</v>
      </c>
      <c r="V6" s="209" t="s">
        <v>250</v>
      </c>
      <c r="W6" s="209" t="s">
        <v>251</v>
      </c>
      <c r="X6" s="209" t="s">
        <v>252</v>
      </c>
      <c r="Y6" s="209" t="s">
        <v>253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37" t="s">
        <v>254</v>
      </c>
      <c r="B8" s="238" t="s">
        <v>46</v>
      </c>
      <c r="C8" s="256" t="s">
        <v>96</v>
      </c>
      <c r="D8" s="239"/>
      <c r="E8" s="240"/>
      <c r="F8" s="241"/>
      <c r="G8" s="242">
        <f>SUMIF(AG9:AG29,"&lt;&gt;NOR",G9:G29)</f>
        <v>0</v>
      </c>
      <c r="H8" s="236"/>
      <c r="I8" s="236">
        <f>SUM(I9:I29)</f>
        <v>0</v>
      </c>
      <c r="J8" s="236"/>
      <c r="K8" s="236">
        <f>SUM(K9:K29)</f>
        <v>0</v>
      </c>
      <c r="L8" s="236"/>
      <c r="M8" s="236">
        <f>SUM(M9:M29)</f>
        <v>0</v>
      </c>
      <c r="N8" s="235"/>
      <c r="O8" s="235">
        <f>SUM(O9:O29)</f>
        <v>0</v>
      </c>
      <c r="P8" s="235"/>
      <c r="Q8" s="235">
        <f>SUM(Q9:Q29)</f>
        <v>0</v>
      </c>
      <c r="R8" s="236"/>
      <c r="S8" s="236"/>
      <c r="T8" s="236"/>
      <c r="U8" s="236"/>
      <c r="V8" s="236">
        <f>SUM(V9:V29)</f>
        <v>0</v>
      </c>
      <c r="W8" s="236"/>
      <c r="X8" s="236"/>
      <c r="Y8" s="236"/>
      <c r="AG8" t="s">
        <v>255</v>
      </c>
    </row>
    <row r="9" spans="1:60" outlineLevel="1" x14ac:dyDescent="0.2">
      <c r="A9" s="250">
        <v>1</v>
      </c>
      <c r="B9" s="251" t="s">
        <v>1719</v>
      </c>
      <c r="C9" s="259" t="s">
        <v>1720</v>
      </c>
      <c r="D9" s="252" t="s">
        <v>1721</v>
      </c>
      <c r="E9" s="253">
        <v>20</v>
      </c>
      <c r="F9" s="254"/>
      <c r="G9" s="255">
        <f>ROUND(E9*F9,2)</f>
        <v>0</v>
      </c>
      <c r="H9" s="232"/>
      <c r="I9" s="231">
        <f>ROUND(E9*H9,2)</f>
        <v>0</v>
      </c>
      <c r="J9" s="232"/>
      <c r="K9" s="231">
        <f>ROUND(E9*J9,2)</f>
        <v>0</v>
      </c>
      <c r="L9" s="231">
        <v>21</v>
      </c>
      <c r="M9" s="231">
        <f>G9*(1+L9/100)</f>
        <v>0</v>
      </c>
      <c r="N9" s="230">
        <v>0</v>
      </c>
      <c r="O9" s="230">
        <f>ROUND(E9*N9,2)</f>
        <v>0</v>
      </c>
      <c r="P9" s="230">
        <v>0</v>
      </c>
      <c r="Q9" s="230">
        <f>ROUND(E9*P9,2)</f>
        <v>0</v>
      </c>
      <c r="R9" s="231"/>
      <c r="S9" s="231" t="s">
        <v>324</v>
      </c>
      <c r="T9" s="231" t="s">
        <v>325</v>
      </c>
      <c r="U9" s="231">
        <v>0</v>
      </c>
      <c r="V9" s="231">
        <f>ROUND(E9*U9,2)</f>
        <v>0</v>
      </c>
      <c r="W9" s="231"/>
      <c r="X9" s="231" t="s">
        <v>547</v>
      </c>
      <c r="Y9" s="231" t="s">
        <v>262</v>
      </c>
      <c r="Z9" s="210"/>
      <c r="AA9" s="210"/>
      <c r="AB9" s="210"/>
      <c r="AC9" s="210"/>
      <c r="AD9" s="210"/>
      <c r="AE9" s="210"/>
      <c r="AF9" s="210"/>
      <c r="AG9" s="210" t="s">
        <v>1218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50">
        <v>2</v>
      </c>
      <c r="B10" s="251" t="s">
        <v>1722</v>
      </c>
      <c r="C10" s="259" t="s">
        <v>1723</v>
      </c>
      <c r="D10" s="252" t="s">
        <v>1721</v>
      </c>
      <c r="E10" s="253">
        <v>40</v>
      </c>
      <c r="F10" s="254"/>
      <c r="G10" s="255">
        <f>ROUND(E10*F10,2)</f>
        <v>0</v>
      </c>
      <c r="H10" s="232"/>
      <c r="I10" s="231">
        <f>ROUND(E10*H10,2)</f>
        <v>0</v>
      </c>
      <c r="J10" s="232"/>
      <c r="K10" s="231">
        <f>ROUND(E10*J10,2)</f>
        <v>0</v>
      </c>
      <c r="L10" s="231">
        <v>21</v>
      </c>
      <c r="M10" s="231">
        <f>G10*(1+L10/100)</f>
        <v>0</v>
      </c>
      <c r="N10" s="230">
        <v>0</v>
      </c>
      <c r="O10" s="230">
        <f>ROUND(E10*N10,2)</f>
        <v>0</v>
      </c>
      <c r="P10" s="230">
        <v>0</v>
      </c>
      <c r="Q10" s="230">
        <f>ROUND(E10*P10,2)</f>
        <v>0</v>
      </c>
      <c r="R10" s="231"/>
      <c r="S10" s="231" t="s">
        <v>324</v>
      </c>
      <c r="T10" s="231" t="s">
        <v>325</v>
      </c>
      <c r="U10" s="231">
        <v>0</v>
      </c>
      <c r="V10" s="231">
        <f>ROUND(E10*U10,2)</f>
        <v>0</v>
      </c>
      <c r="W10" s="231"/>
      <c r="X10" s="231" t="s">
        <v>547</v>
      </c>
      <c r="Y10" s="231" t="s">
        <v>262</v>
      </c>
      <c r="Z10" s="210"/>
      <c r="AA10" s="210"/>
      <c r="AB10" s="210"/>
      <c r="AC10" s="210"/>
      <c r="AD10" s="210"/>
      <c r="AE10" s="210"/>
      <c r="AF10" s="210"/>
      <c r="AG10" s="210" t="s">
        <v>1218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50">
        <v>3</v>
      </c>
      <c r="B11" s="251" t="s">
        <v>1724</v>
      </c>
      <c r="C11" s="259" t="s">
        <v>1725</v>
      </c>
      <c r="D11" s="252" t="s">
        <v>1721</v>
      </c>
      <c r="E11" s="253">
        <v>60</v>
      </c>
      <c r="F11" s="254"/>
      <c r="G11" s="255">
        <f>ROUND(E11*F11,2)</f>
        <v>0</v>
      </c>
      <c r="H11" s="232"/>
      <c r="I11" s="231">
        <f>ROUND(E11*H11,2)</f>
        <v>0</v>
      </c>
      <c r="J11" s="232"/>
      <c r="K11" s="231">
        <f>ROUND(E11*J11,2)</f>
        <v>0</v>
      </c>
      <c r="L11" s="231">
        <v>21</v>
      </c>
      <c r="M11" s="231">
        <f>G11*(1+L11/100)</f>
        <v>0</v>
      </c>
      <c r="N11" s="230">
        <v>0</v>
      </c>
      <c r="O11" s="230">
        <f>ROUND(E11*N11,2)</f>
        <v>0</v>
      </c>
      <c r="P11" s="230">
        <v>0</v>
      </c>
      <c r="Q11" s="230">
        <f>ROUND(E11*P11,2)</f>
        <v>0</v>
      </c>
      <c r="R11" s="231"/>
      <c r="S11" s="231" t="s">
        <v>324</v>
      </c>
      <c r="T11" s="231" t="s">
        <v>325</v>
      </c>
      <c r="U11" s="231">
        <v>0</v>
      </c>
      <c r="V11" s="231">
        <f>ROUND(E11*U11,2)</f>
        <v>0</v>
      </c>
      <c r="W11" s="231"/>
      <c r="X11" s="231" t="s">
        <v>547</v>
      </c>
      <c r="Y11" s="231" t="s">
        <v>262</v>
      </c>
      <c r="Z11" s="210"/>
      <c r="AA11" s="210"/>
      <c r="AB11" s="210"/>
      <c r="AC11" s="210"/>
      <c r="AD11" s="210"/>
      <c r="AE11" s="210"/>
      <c r="AF11" s="210"/>
      <c r="AG11" s="210" t="s">
        <v>1218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50">
        <v>4</v>
      </c>
      <c r="B12" s="251" t="s">
        <v>1726</v>
      </c>
      <c r="C12" s="259" t="s">
        <v>1727</v>
      </c>
      <c r="D12" s="252" t="s">
        <v>1721</v>
      </c>
      <c r="E12" s="253">
        <v>30</v>
      </c>
      <c r="F12" s="254"/>
      <c r="G12" s="255">
        <f>ROUND(E12*F12,2)</f>
        <v>0</v>
      </c>
      <c r="H12" s="232"/>
      <c r="I12" s="231">
        <f>ROUND(E12*H12,2)</f>
        <v>0</v>
      </c>
      <c r="J12" s="232"/>
      <c r="K12" s="231">
        <f>ROUND(E12*J12,2)</f>
        <v>0</v>
      </c>
      <c r="L12" s="231">
        <v>21</v>
      </c>
      <c r="M12" s="231">
        <f>G12*(1+L12/100)</f>
        <v>0</v>
      </c>
      <c r="N12" s="230">
        <v>0</v>
      </c>
      <c r="O12" s="230">
        <f>ROUND(E12*N12,2)</f>
        <v>0</v>
      </c>
      <c r="P12" s="230">
        <v>0</v>
      </c>
      <c r="Q12" s="230">
        <f>ROUND(E12*P12,2)</f>
        <v>0</v>
      </c>
      <c r="R12" s="231"/>
      <c r="S12" s="231" t="s">
        <v>324</v>
      </c>
      <c r="T12" s="231" t="s">
        <v>325</v>
      </c>
      <c r="U12" s="231">
        <v>0</v>
      </c>
      <c r="V12" s="231">
        <f>ROUND(E12*U12,2)</f>
        <v>0</v>
      </c>
      <c r="W12" s="231"/>
      <c r="X12" s="231" t="s">
        <v>547</v>
      </c>
      <c r="Y12" s="231" t="s">
        <v>262</v>
      </c>
      <c r="Z12" s="210"/>
      <c r="AA12" s="210"/>
      <c r="AB12" s="210"/>
      <c r="AC12" s="210"/>
      <c r="AD12" s="210"/>
      <c r="AE12" s="210"/>
      <c r="AF12" s="210"/>
      <c r="AG12" s="210" t="s">
        <v>1218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50">
        <v>5</v>
      </c>
      <c r="B13" s="251" t="s">
        <v>1728</v>
      </c>
      <c r="C13" s="259" t="s">
        <v>1729</v>
      </c>
      <c r="D13" s="252" t="s">
        <v>1721</v>
      </c>
      <c r="E13" s="253">
        <v>25</v>
      </c>
      <c r="F13" s="254"/>
      <c r="G13" s="255">
        <f>ROUND(E13*F13,2)</f>
        <v>0</v>
      </c>
      <c r="H13" s="232"/>
      <c r="I13" s="231">
        <f>ROUND(E13*H13,2)</f>
        <v>0</v>
      </c>
      <c r="J13" s="232"/>
      <c r="K13" s="231">
        <f>ROUND(E13*J13,2)</f>
        <v>0</v>
      </c>
      <c r="L13" s="231">
        <v>21</v>
      </c>
      <c r="M13" s="231">
        <f>G13*(1+L13/100)</f>
        <v>0</v>
      </c>
      <c r="N13" s="230">
        <v>0</v>
      </c>
      <c r="O13" s="230">
        <f>ROUND(E13*N13,2)</f>
        <v>0</v>
      </c>
      <c r="P13" s="230">
        <v>0</v>
      </c>
      <c r="Q13" s="230">
        <f>ROUND(E13*P13,2)</f>
        <v>0</v>
      </c>
      <c r="R13" s="231"/>
      <c r="S13" s="231" t="s">
        <v>324</v>
      </c>
      <c r="T13" s="231" t="s">
        <v>325</v>
      </c>
      <c r="U13" s="231">
        <v>0</v>
      </c>
      <c r="V13" s="231">
        <f>ROUND(E13*U13,2)</f>
        <v>0</v>
      </c>
      <c r="W13" s="231"/>
      <c r="X13" s="231" t="s">
        <v>547</v>
      </c>
      <c r="Y13" s="231" t="s">
        <v>262</v>
      </c>
      <c r="Z13" s="210"/>
      <c r="AA13" s="210"/>
      <c r="AB13" s="210"/>
      <c r="AC13" s="210"/>
      <c r="AD13" s="210"/>
      <c r="AE13" s="210"/>
      <c r="AF13" s="210"/>
      <c r="AG13" s="210" t="s">
        <v>1218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50">
        <v>6</v>
      </c>
      <c r="B14" s="251" t="s">
        <v>1730</v>
      </c>
      <c r="C14" s="259" t="s">
        <v>1731</v>
      </c>
      <c r="D14" s="252" t="s">
        <v>1721</v>
      </c>
      <c r="E14" s="253">
        <v>30</v>
      </c>
      <c r="F14" s="254"/>
      <c r="G14" s="255">
        <f>ROUND(E14*F14,2)</f>
        <v>0</v>
      </c>
      <c r="H14" s="232"/>
      <c r="I14" s="231">
        <f>ROUND(E14*H14,2)</f>
        <v>0</v>
      </c>
      <c r="J14" s="232"/>
      <c r="K14" s="231">
        <f>ROUND(E14*J14,2)</f>
        <v>0</v>
      </c>
      <c r="L14" s="231">
        <v>21</v>
      </c>
      <c r="M14" s="231">
        <f>G14*(1+L14/100)</f>
        <v>0</v>
      </c>
      <c r="N14" s="230">
        <v>0</v>
      </c>
      <c r="O14" s="230">
        <f>ROUND(E14*N14,2)</f>
        <v>0</v>
      </c>
      <c r="P14" s="230">
        <v>0</v>
      </c>
      <c r="Q14" s="230">
        <f>ROUND(E14*P14,2)</f>
        <v>0</v>
      </c>
      <c r="R14" s="231"/>
      <c r="S14" s="231" t="s">
        <v>324</v>
      </c>
      <c r="T14" s="231" t="s">
        <v>325</v>
      </c>
      <c r="U14" s="231">
        <v>0</v>
      </c>
      <c r="V14" s="231">
        <f>ROUND(E14*U14,2)</f>
        <v>0</v>
      </c>
      <c r="W14" s="231"/>
      <c r="X14" s="231" t="s">
        <v>547</v>
      </c>
      <c r="Y14" s="231" t="s">
        <v>262</v>
      </c>
      <c r="Z14" s="210"/>
      <c r="AA14" s="210"/>
      <c r="AB14" s="210"/>
      <c r="AC14" s="210"/>
      <c r="AD14" s="210"/>
      <c r="AE14" s="210"/>
      <c r="AF14" s="210"/>
      <c r="AG14" s="210" t="s">
        <v>1218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50">
        <v>7</v>
      </c>
      <c r="B15" s="251" t="s">
        <v>1732</v>
      </c>
      <c r="C15" s="259" t="s">
        <v>1733</v>
      </c>
      <c r="D15" s="252" t="s">
        <v>1721</v>
      </c>
      <c r="E15" s="253">
        <v>60</v>
      </c>
      <c r="F15" s="254"/>
      <c r="G15" s="255">
        <f>ROUND(E15*F15,2)</f>
        <v>0</v>
      </c>
      <c r="H15" s="232"/>
      <c r="I15" s="231">
        <f>ROUND(E15*H15,2)</f>
        <v>0</v>
      </c>
      <c r="J15" s="232"/>
      <c r="K15" s="231">
        <f>ROUND(E15*J15,2)</f>
        <v>0</v>
      </c>
      <c r="L15" s="231">
        <v>21</v>
      </c>
      <c r="M15" s="231">
        <f>G15*(1+L15/100)</f>
        <v>0</v>
      </c>
      <c r="N15" s="230">
        <v>0</v>
      </c>
      <c r="O15" s="230">
        <f>ROUND(E15*N15,2)</f>
        <v>0</v>
      </c>
      <c r="P15" s="230">
        <v>0</v>
      </c>
      <c r="Q15" s="230">
        <f>ROUND(E15*P15,2)</f>
        <v>0</v>
      </c>
      <c r="R15" s="231"/>
      <c r="S15" s="231" t="s">
        <v>324</v>
      </c>
      <c r="T15" s="231" t="s">
        <v>325</v>
      </c>
      <c r="U15" s="231">
        <v>0</v>
      </c>
      <c r="V15" s="231">
        <f>ROUND(E15*U15,2)</f>
        <v>0</v>
      </c>
      <c r="W15" s="231"/>
      <c r="X15" s="231" t="s">
        <v>547</v>
      </c>
      <c r="Y15" s="231" t="s">
        <v>262</v>
      </c>
      <c r="Z15" s="210"/>
      <c r="AA15" s="210"/>
      <c r="AB15" s="210"/>
      <c r="AC15" s="210"/>
      <c r="AD15" s="210"/>
      <c r="AE15" s="210"/>
      <c r="AF15" s="210"/>
      <c r="AG15" s="210" t="s">
        <v>1218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50">
        <v>8</v>
      </c>
      <c r="B16" s="251" t="s">
        <v>1734</v>
      </c>
      <c r="C16" s="259" t="s">
        <v>1735</v>
      </c>
      <c r="D16" s="252" t="s">
        <v>1721</v>
      </c>
      <c r="E16" s="253">
        <v>80</v>
      </c>
      <c r="F16" s="254"/>
      <c r="G16" s="255">
        <f>ROUND(E16*F16,2)</f>
        <v>0</v>
      </c>
      <c r="H16" s="232"/>
      <c r="I16" s="231">
        <f>ROUND(E16*H16,2)</f>
        <v>0</v>
      </c>
      <c r="J16" s="232"/>
      <c r="K16" s="231">
        <f>ROUND(E16*J16,2)</f>
        <v>0</v>
      </c>
      <c r="L16" s="231">
        <v>21</v>
      </c>
      <c r="M16" s="231">
        <f>G16*(1+L16/100)</f>
        <v>0</v>
      </c>
      <c r="N16" s="230">
        <v>0</v>
      </c>
      <c r="O16" s="230">
        <f>ROUND(E16*N16,2)</f>
        <v>0</v>
      </c>
      <c r="P16" s="230">
        <v>0</v>
      </c>
      <c r="Q16" s="230">
        <f>ROUND(E16*P16,2)</f>
        <v>0</v>
      </c>
      <c r="R16" s="231"/>
      <c r="S16" s="231" t="s">
        <v>324</v>
      </c>
      <c r="T16" s="231" t="s">
        <v>325</v>
      </c>
      <c r="U16" s="231">
        <v>0</v>
      </c>
      <c r="V16" s="231">
        <f>ROUND(E16*U16,2)</f>
        <v>0</v>
      </c>
      <c r="W16" s="231"/>
      <c r="X16" s="231" t="s">
        <v>547</v>
      </c>
      <c r="Y16" s="231" t="s">
        <v>262</v>
      </c>
      <c r="Z16" s="210"/>
      <c r="AA16" s="210"/>
      <c r="AB16" s="210"/>
      <c r="AC16" s="210"/>
      <c r="AD16" s="210"/>
      <c r="AE16" s="210"/>
      <c r="AF16" s="210"/>
      <c r="AG16" s="210" t="s">
        <v>1218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50">
        <v>9</v>
      </c>
      <c r="B17" s="251" t="s">
        <v>1736</v>
      </c>
      <c r="C17" s="259" t="s">
        <v>1737</v>
      </c>
      <c r="D17" s="252" t="s">
        <v>1721</v>
      </c>
      <c r="E17" s="253">
        <v>30</v>
      </c>
      <c r="F17" s="254"/>
      <c r="G17" s="255">
        <f>ROUND(E17*F17,2)</f>
        <v>0</v>
      </c>
      <c r="H17" s="232"/>
      <c r="I17" s="231">
        <f>ROUND(E17*H17,2)</f>
        <v>0</v>
      </c>
      <c r="J17" s="232"/>
      <c r="K17" s="231">
        <f>ROUND(E17*J17,2)</f>
        <v>0</v>
      </c>
      <c r="L17" s="231">
        <v>21</v>
      </c>
      <c r="M17" s="231">
        <f>G17*(1+L17/100)</f>
        <v>0</v>
      </c>
      <c r="N17" s="230">
        <v>0</v>
      </c>
      <c r="O17" s="230">
        <f>ROUND(E17*N17,2)</f>
        <v>0</v>
      </c>
      <c r="P17" s="230">
        <v>0</v>
      </c>
      <c r="Q17" s="230">
        <f>ROUND(E17*P17,2)</f>
        <v>0</v>
      </c>
      <c r="R17" s="231"/>
      <c r="S17" s="231" t="s">
        <v>324</v>
      </c>
      <c r="T17" s="231" t="s">
        <v>325</v>
      </c>
      <c r="U17" s="231">
        <v>0</v>
      </c>
      <c r="V17" s="231">
        <f>ROUND(E17*U17,2)</f>
        <v>0</v>
      </c>
      <c r="W17" s="231"/>
      <c r="X17" s="231" t="s">
        <v>547</v>
      </c>
      <c r="Y17" s="231" t="s">
        <v>262</v>
      </c>
      <c r="Z17" s="210"/>
      <c r="AA17" s="210"/>
      <c r="AB17" s="210"/>
      <c r="AC17" s="210"/>
      <c r="AD17" s="210"/>
      <c r="AE17" s="210"/>
      <c r="AF17" s="210"/>
      <c r="AG17" s="210" t="s">
        <v>1218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50">
        <v>10</v>
      </c>
      <c r="B18" s="251" t="s">
        <v>1738</v>
      </c>
      <c r="C18" s="259" t="s">
        <v>1739</v>
      </c>
      <c r="D18" s="252" t="s">
        <v>1721</v>
      </c>
      <c r="E18" s="253">
        <v>180</v>
      </c>
      <c r="F18" s="254"/>
      <c r="G18" s="255">
        <f>ROUND(E18*F18,2)</f>
        <v>0</v>
      </c>
      <c r="H18" s="232"/>
      <c r="I18" s="231">
        <f>ROUND(E18*H18,2)</f>
        <v>0</v>
      </c>
      <c r="J18" s="232"/>
      <c r="K18" s="231">
        <f>ROUND(E18*J18,2)</f>
        <v>0</v>
      </c>
      <c r="L18" s="231">
        <v>21</v>
      </c>
      <c r="M18" s="231">
        <f>G18*(1+L18/100)</f>
        <v>0</v>
      </c>
      <c r="N18" s="230">
        <v>0</v>
      </c>
      <c r="O18" s="230">
        <f>ROUND(E18*N18,2)</f>
        <v>0</v>
      </c>
      <c r="P18" s="230">
        <v>0</v>
      </c>
      <c r="Q18" s="230">
        <f>ROUND(E18*P18,2)</f>
        <v>0</v>
      </c>
      <c r="R18" s="231"/>
      <c r="S18" s="231" t="s">
        <v>324</v>
      </c>
      <c r="T18" s="231" t="s">
        <v>325</v>
      </c>
      <c r="U18" s="231">
        <v>0</v>
      </c>
      <c r="V18" s="231">
        <f>ROUND(E18*U18,2)</f>
        <v>0</v>
      </c>
      <c r="W18" s="231"/>
      <c r="X18" s="231" t="s">
        <v>547</v>
      </c>
      <c r="Y18" s="231" t="s">
        <v>262</v>
      </c>
      <c r="Z18" s="210"/>
      <c r="AA18" s="210"/>
      <c r="AB18" s="210"/>
      <c r="AC18" s="210"/>
      <c r="AD18" s="210"/>
      <c r="AE18" s="210"/>
      <c r="AF18" s="210"/>
      <c r="AG18" s="210" t="s">
        <v>1218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50">
        <v>11</v>
      </c>
      <c r="B19" s="251" t="s">
        <v>1740</v>
      </c>
      <c r="C19" s="259" t="s">
        <v>1741</v>
      </c>
      <c r="D19" s="252" t="s">
        <v>1721</v>
      </c>
      <c r="E19" s="253">
        <v>60</v>
      </c>
      <c r="F19" s="254"/>
      <c r="G19" s="255">
        <f>ROUND(E19*F19,2)</f>
        <v>0</v>
      </c>
      <c r="H19" s="232"/>
      <c r="I19" s="231">
        <f>ROUND(E19*H19,2)</f>
        <v>0</v>
      </c>
      <c r="J19" s="232"/>
      <c r="K19" s="231">
        <f>ROUND(E19*J19,2)</f>
        <v>0</v>
      </c>
      <c r="L19" s="231">
        <v>21</v>
      </c>
      <c r="M19" s="231">
        <f>G19*(1+L19/100)</f>
        <v>0</v>
      </c>
      <c r="N19" s="230">
        <v>0</v>
      </c>
      <c r="O19" s="230">
        <f>ROUND(E19*N19,2)</f>
        <v>0</v>
      </c>
      <c r="P19" s="230">
        <v>0</v>
      </c>
      <c r="Q19" s="230">
        <f>ROUND(E19*P19,2)</f>
        <v>0</v>
      </c>
      <c r="R19" s="231"/>
      <c r="S19" s="231" t="s">
        <v>324</v>
      </c>
      <c r="T19" s="231" t="s">
        <v>325</v>
      </c>
      <c r="U19" s="231">
        <v>0</v>
      </c>
      <c r="V19" s="231">
        <f>ROUND(E19*U19,2)</f>
        <v>0</v>
      </c>
      <c r="W19" s="231"/>
      <c r="X19" s="231" t="s">
        <v>547</v>
      </c>
      <c r="Y19" s="231" t="s">
        <v>262</v>
      </c>
      <c r="Z19" s="210"/>
      <c r="AA19" s="210"/>
      <c r="AB19" s="210"/>
      <c r="AC19" s="210"/>
      <c r="AD19" s="210"/>
      <c r="AE19" s="210"/>
      <c r="AF19" s="210"/>
      <c r="AG19" s="210" t="s">
        <v>1218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50">
        <v>12</v>
      </c>
      <c r="B20" s="251" t="s">
        <v>1742</v>
      </c>
      <c r="C20" s="259" t="s">
        <v>1743</v>
      </c>
      <c r="D20" s="252" t="s">
        <v>1721</v>
      </c>
      <c r="E20" s="253">
        <v>60</v>
      </c>
      <c r="F20" s="254"/>
      <c r="G20" s="255">
        <f>ROUND(E20*F20,2)</f>
        <v>0</v>
      </c>
      <c r="H20" s="232"/>
      <c r="I20" s="231">
        <f>ROUND(E20*H20,2)</f>
        <v>0</v>
      </c>
      <c r="J20" s="232"/>
      <c r="K20" s="231">
        <f>ROUND(E20*J20,2)</f>
        <v>0</v>
      </c>
      <c r="L20" s="231">
        <v>21</v>
      </c>
      <c r="M20" s="231">
        <f>G20*(1+L20/100)</f>
        <v>0</v>
      </c>
      <c r="N20" s="230">
        <v>0</v>
      </c>
      <c r="O20" s="230">
        <f>ROUND(E20*N20,2)</f>
        <v>0</v>
      </c>
      <c r="P20" s="230">
        <v>0</v>
      </c>
      <c r="Q20" s="230">
        <f>ROUND(E20*P20,2)</f>
        <v>0</v>
      </c>
      <c r="R20" s="231"/>
      <c r="S20" s="231" t="s">
        <v>324</v>
      </c>
      <c r="T20" s="231" t="s">
        <v>325</v>
      </c>
      <c r="U20" s="231">
        <v>0</v>
      </c>
      <c r="V20" s="231">
        <f>ROUND(E20*U20,2)</f>
        <v>0</v>
      </c>
      <c r="W20" s="231"/>
      <c r="X20" s="231" t="s">
        <v>547</v>
      </c>
      <c r="Y20" s="231" t="s">
        <v>262</v>
      </c>
      <c r="Z20" s="210"/>
      <c r="AA20" s="210"/>
      <c r="AB20" s="210"/>
      <c r="AC20" s="210"/>
      <c r="AD20" s="210"/>
      <c r="AE20" s="210"/>
      <c r="AF20" s="210"/>
      <c r="AG20" s="210" t="s">
        <v>1218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50">
        <v>13</v>
      </c>
      <c r="B21" s="251" t="s">
        <v>1744</v>
      </c>
      <c r="C21" s="259" t="s">
        <v>1745</v>
      </c>
      <c r="D21" s="252" t="s">
        <v>1721</v>
      </c>
      <c r="E21" s="253">
        <v>1260</v>
      </c>
      <c r="F21" s="254"/>
      <c r="G21" s="255">
        <f>ROUND(E21*F21,2)</f>
        <v>0</v>
      </c>
      <c r="H21" s="232"/>
      <c r="I21" s="231">
        <f>ROUND(E21*H21,2)</f>
        <v>0</v>
      </c>
      <c r="J21" s="232"/>
      <c r="K21" s="231">
        <f>ROUND(E21*J21,2)</f>
        <v>0</v>
      </c>
      <c r="L21" s="231">
        <v>21</v>
      </c>
      <c r="M21" s="231">
        <f>G21*(1+L21/100)</f>
        <v>0</v>
      </c>
      <c r="N21" s="230">
        <v>0</v>
      </c>
      <c r="O21" s="230">
        <f>ROUND(E21*N21,2)</f>
        <v>0</v>
      </c>
      <c r="P21" s="230">
        <v>0</v>
      </c>
      <c r="Q21" s="230">
        <f>ROUND(E21*P21,2)</f>
        <v>0</v>
      </c>
      <c r="R21" s="231"/>
      <c r="S21" s="231" t="s">
        <v>324</v>
      </c>
      <c r="T21" s="231" t="s">
        <v>325</v>
      </c>
      <c r="U21" s="231">
        <v>0</v>
      </c>
      <c r="V21" s="231">
        <f>ROUND(E21*U21,2)</f>
        <v>0</v>
      </c>
      <c r="W21" s="231"/>
      <c r="X21" s="231" t="s">
        <v>547</v>
      </c>
      <c r="Y21" s="231" t="s">
        <v>262</v>
      </c>
      <c r="Z21" s="210"/>
      <c r="AA21" s="210"/>
      <c r="AB21" s="210"/>
      <c r="AC21" s="210"/>
      <c r="AD21" s="210"/>
      <c r="AE21" s="210"/>
      <c r="AF21" s="210"/>
      <c r="AG21" s="210" t="s">
        <v>1218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50">
        <v>14</v>
      </c>
      <c r="B22" s="251" t="s">
        <v>1746</v>
      </c>
      <c r="C22" s="259" t="s">
        <v>1747</v>
      </c>
      <c r="D22" s="252" t="s">
        <v>1721</v>
      </c>
      <c r="E22" s="253">
        <v>1750</v>
      </c>
      <c r="F22" s="254"/>
      <c r="G22" s="255">
        <f>ROUND(E22*F22,2)</f>
        <v>0</v>
      </c>
      <c r="H22" s="232"/>
      <c r="I22" s="231">
        <f>ROUND(E22*H22,2)</f>
        <v>0</v>
      </c>
      <c r="J22" s="232"/>
      <c r="K22" s="231">
        <f>ROUND(E22*J22,2)</f>
        <v>0</v>
      </c>
      <c r="L22" s="231">
        <v>21</v>
      </c>
      <c r="M22" s="231">
        <f>G22*(1+L22/100)</f>
        <v>0</v>
      </c>
      <c r="N22" s="230">
        <v>0</v>
      </c>
      <c r="O22" s="230">
        <f>ROUND(E22*N22,2)</f>
        <v>0</v>
      </c>
      <c r="P22" s="230">
        <v>0</v>
      </c>
      <c r="Q22" s="230">
        <f>ROUND(E22*P22,2)</f>
        <v>0</v>
      </c>
      <c r="R22" s="231"/>
      <c r="S22" s="231" t="s">
        <v>324</v>
      </c>
      <c r="T22" s="231" t="s">
        <v>325</v>
      </c>
      <c r="U22" s="231">
        <v>0</v>
      </c>
      <c r="V22" s="231">
        <f>ROUND(E22*U22,2)</f>
        <v>0</v>
      </c>
      <c r="W22" s="231"/>
      <c r="X22" s="231" t="s">
        <v>547</v>
      </c>
      <c r="Y22" s="231" t="s">
        <v>262</v>
      </c>
      <c r="Z22" s="210"/>
      <c r="AA22" s="210"/>
      <c r="AB22" s="210"/>
      <c r="AC22" s="210"/>
      <c r="AD22" s="210"/>
      <c r="AE22" s="210"/>
      <c r="AF22" s="210"/>
      <c r="AG22" s="210" t="s">
        <v>1218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50">
        <v>15</v>
      </c>
      <c r="B23" s="251" t="s">
        <v>1748</v>
      </c>
      <c r="C23" s="259" t="s">
        <v>1749</v>
      </c>
      <c r="D23" s="252" t="s">
        <v>1750</v>
      </c>
      <c r="E23" s="253">
        <v>1</v>
      </c>
      <c r="F23" s="254"/>
      <c r="G23" s="255">
        <f>ROUND(E23*F23,2)</f>
        <v>0</v>
      </c>
      <c r="H23" s="232"/>
      <c r="I23" s="231">
        <f>ROUND(E23*H23,2)</f>
        <v>0</v>
      </c>
      <c r="J23" s="232"/>
      <c r="K23" s="231">
        <f>ROUND(E23*J23,2)</f>
        <v>0</v>
      </c>
      <c r="L23" s="231">
        <v>21</v>
      </c>
      <c r="M23" s="231">
        <f>G23*(1+L23/100)</f>
        <v>0</v>
      </c>
      <c r="N23" s="230">
        <v>0</v>
      </c>
      <c r="O23" s="230">
        <f>ROUND(E23*N23,2)</f>
        <v>0</v>
      </c>
      <c r="P23" s="230">
        <v>0</v>
      </c>
      <c r="Q23" s="230">
        <f>ROUND(E23*P23,2)</f>
        <v>0</v>
      </c>
      <c r="R23" s="231"/>
      <c r="S23" s="231" t="s">
        <v>324</v>
      </c>
      <c r="T23" s="231" t="s">
        <v>325</v>
      </c>
      <c r="U23" s="231">
        <v>0</v>
      </c>
      <c r="V23" s="231">
        <f>ROUND(E23*U23,2)</f>
        <v>0</v>
      </c>
      <c r="W23" s="231"/>
      <c r="X23" s="231" t="s">
        <v>261</v>
      </c>
      <c r="Y23" s="231" t="s">
        <v>262</v>
      </c>
      <c r="Z23" s="210"/>
      <c r="AA23" s="210"/>
      <c r="AB23" s="210"/>
      <c r="AC23" s="210"/>
      <c r="AD23" s="210"/>
      <c r="AE23" s="210"/>
      <c r="AF23" s="210"/>
      <c r="AG23" s="210" t="s">
        <v>1035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50">
        <v>16</v>
      </c>
      <c r="B24" s="251" t="s">
        <v>1751</v>
      </c>
      <c r="C24" s="259" t="s">
        <v>1752</v>
      </c>
      <c r="D24" s="252" t="s">
        <v>1721</v>
      </c>
      <c r="E24" s="253">
        <v>30</v>
      </c>
      <c r="F24" s="254"/>
      <c r="G24" s="255">
        <f>ROUND(E24*F24,2)</f>
        <v>0</v>
      </c>
      <c r="H24" s="232"/>
      <c r="I24" s="231">
        <f>ROUND(E24*H24,2)</f>
        <v>0</v>
      </c>
      <c r="J24" s="232"/>
      <c r="K24" s="231">
        <f>ROUND(E24*J24,2)</f>
        <v>0</v>
      </c>
      <c r="L24" s="231">
        <v>21</v>
      </c>
      <c r="M24" s="231">
        <f>G24*(1+L24/100)</f>
        <v>0</v>
      </c>
      <c r="N24" s="230">
        <v>0</v>
      </c>
      <c r="O24" s="230">
        <f>ROUND(E24*N24,2)</f>
        <v>0</v>
      </c>
      <c r="P24" s="230">
        <v>0</v>
      </c>
      <c r="Q24" s="230">
        <f>ROUND(E24*P24,2)</f>
        <v>0</v>
      </c>
      <c r="R24" s="231"/>
      <c r="S24" s="231" t="s">
        <v>324</v>
      </c>
      <c r="T24" s="231" t="s">
        <v>325</v>
      </c>
      <c r="U24" s="231">
        <v>0</v>
      </c>
      <c r="V24" s="231">
        <f>ROUND(E24*U24,2)</f>
        <v>0</v>
      </c>
      <c r="W24" s="231"/>
      <c r="X24" s="231" t="s">
        <v>547</v>
      </c>
      <c r="Y24" s="231" t="s">
        <v>262</v>
      </c>
      <c r="Z24" s="210"/>
      <c r="AA24" s="210"/>
      <c r="AB24" s="210"/>
      <c r="AC24" s="210"/>
      <c r="AD24" s="210"/>
      <c r="AE24" s="210"/>
      <c r="AF24" s="210"/>
      <c r="AG24" s="210" t="s">
        <v>1218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50">
        <v>17</v>
      </c>
      <c r="B25" s="251" t="s">
        <v>1753</v>
      </c>
      <c r="C25" s="259" t="s">
        <v>1754</v>
      </c>
      <c r="D25" s="252" t="s">
        <v>1721</v>
      </c>
      <c r="E25" s="253">
        <v>10</v>
      </c>
      <c r="F25" s="254"/>
      <c r="G25" s="255">
        <f>ROUND(E25*F25,2)</f>
        <v>0</v>
      </c>
      <c r="H25" s="232"/>
      <c r="I25" s="231">
        <f>ROUND(E25*H25,2)</f>
        <v>0</v>
      </c>
      <c r="J25" s="232"/>
      <c r="K25" s="231">
        <f>ROUND(E25*J25,2)</f>
        <v>0</v>
      </c>
      <c r="L25" s="231">
        <v>21</v>
      </c>
      <c r="M25" s="231">
        <f>G25*(1+L25/100)</f>
        <v>0</v>
      </c>
      <c r="N25" s="230">
        <v>0</v>
      </c>
      <c r="O25" s="230">
        <f>ROUND(E25*N25,2)</f>
        <v>0</v>
      </c>
      <c r="P25" s="230">
        <v>0</v>
      </c>
      <c r="Q25" s="230">
        <f>ROUND(E25*P25,2)</f>
        <v>0</v>
      </c>
      <c r="R25" s="231"/>
      <c r="S25" s="231" t="s">
        <v>324</v>
      </c>
      <c r="T25" s="231" t="s">
        <v>325</v>
      </c>
      <c r="U25" s="231">
        <v>0</v>
      </c>
      <c r="V25" s="231">
        <f>ROUND(E25*U25,2)</f>
        <v>0</v>
      </c>
      <c r="W25" s="231"/>
      <c r="X25" s="231" t="s">
        <v>547</v>
      </c>
      <c r="Y25" s="231" t="s">
        <v>262</v>
      </c>
      <c r="Z25" s="210"/>
      <c r="AA25" s="210"/>
      <c r="AB25" s="210"/>
      <c r="AC25" s="210"/>
      <c r="AD25" s="210"/>
      <c r="AE25" s="210"/>
      <c r="AF25" s="210"/>
      <c r="AG25" s="210" t="s">
        <v>1218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50">
        <v>18</v>
      </c>
      <c r="B26" s="251" t="s">
        <v>1755</v>
      </c>
      <c r="C26" s="259" t="s">
        <v>1756</v>
      </c>
      <c r="D26" s="252" t="s">
        <v>1721</v>
      </c>
      <c r="E26" s="253">
        <v>230</v>
      </c>
      <c r="F26" s="254"/>
      <c r="G26" s="255">
        <f>ROUND(E26*F26,2)</f>
        <v>0</v>
      </c>
      <c r="H26" s="232"/>
      <c r="I26" s="231">
        <f>ROUND(E26*H26,2)</f>
        <v>0</v>
      </c>
      <c r="J26" s="232"/>
      <c r="K26" s="231">
        <f>ROUND(E26*J26,2)</f>
        <v>0</v>
      </c>
      <c r="L26" s="231">
        <v>21</v>
      </c>
      <c r="M26" s="231">
        <f>G26*(1+L26/100)</f>
        <v>0</v>
      </c>
      <c r="N26" s="230">
        <v>0</v>
      </c>
      <c r="O26" s="230">
        <f>ROUND(E26*N26,2)</f>
        <v>0</v>
      </c>
      <c r="P26" s="230">
        <v>0</v>
      </c>
      <c r="Q26" s="230">
        <f>ROUND(E26*P26,2)</f>
        <v>0</v>
      </c>
      <c r="R26" s="231"/>
      <c r="S26" s="231" t="s">
        <v>324</v>
      </c>
      <c r="T26" s="231" t="s">
        <v>325</v>
      </c>
      <c r="U26" s="231">
        <v>0</v>
      </c>
      <c r="V26" s="231">
        <f>ROUND(E26*U26,2)</f>
        <v>0</v>
      </c>
      <c r="W26" s="231"/>
      <c r="X26" s="231" t="s">
        <v>547</v>
      </c>
      <c r="Y26" s="231" t="s">
        <v>262</v>
      </c>
      <c r="Z26" s="210"/>
      <c r="AA26" s="210"/>
      <c r="AB26" s="210"/>
      <c r="AC26" s="210"/>
      <c r="AD26" s="210"/>
      <c r="AE26" s="210"/>
      <c r="AF26" s="210"/>
      <c r="AG26" s="210" t="s">
        <v>1218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50">
        <v>19</v>
      </c>
      <c r="B27" s="251" t="s">
        <v>1757</v>
      </c>
      <c r="C27" s="259" t="s">
        <v>1758</v>
      </c>
      <c r="D27" s="252" t="s">
        <v>1721</v>
      </c>
      <c r="E27" s="253">
        <v>580</v>
      </c>
      <c r="F27" s="254"/>
      <c r="G27" s="255">
        <f>ROUND(E27*F27,2)</f>
        <v>0</v>
      </c>
      <c r="H27" s="232"/>
      <c r="I27" s="231">
        <f>ROUND(E27*H27,2)</f>
        <v>0</v>
      </c>
      <c r="J27" s="232"/>
      <c r="K27" s="231">
        <f>ROUND(E27*J27,2)</f>
        <v>0</v>
      </c>
      <c r="L27" s="231">
        <v>21</v>
      </c>
      <c r="M27" s="231">
        <f>G27*(1+L27/100)</f>
        <v>0</v>
      </c>
      <c r="N27" s="230">
        <v>0</v>
      </c>
      <c r="O27" s="230">
        <f>ROUND(E27*N27,2)</f>
        <v>0</v>
      </c>
      <c r="P27" s="230">
        <v>0</v>
      </c>
      <c r="Q27" s="230">
        <f>ROUND(E27*P27,2)</f>
        <v>0</v>
      </c>
      <c r="R27" s="231"/>
      <c r="S27" s="231" t="s">
        <v>324</v>
      </c>
      <c r="T27" s="231" t="s">
        <v>325</v>
      </c>
      <c r="U27" s="231">
        <v>0</v>
      </c>
      <c r="V27" s="231">
        <f>ROUND(E27*U27,2)</f>
        <v>0</v>
      </c>
      <c r="W27" s="231"/>
      <c r="X27" s="231" t="s">
        <v>547</v>
      </c>
      <c r="Y27" s="231" t="s">
        <v>262</v>
      </c>
      <c r="Z27" s="210"/>
      <c r="AA27" s="210"/>
      <c r="AB27" s="210"/>
      <c r="AC27" s="210"/>
      <c r="AD27" s="210"/>
      <c r="AE27" s="210"/>
      <c r="AF27" s="210"/>
      <c r="AG27" s="210" t="s">
        <v>1218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50">
        <v>20</v>
      </c>
      <c r="B28" s="251" t="s">
        <v>1759</v>
      </c>
      <c r="C28" s="259" t="s">
        <v>1760</v>
      </c>
      <c r="D28" s="252" t="s">
        <v>1721</v>
      </c>
      <c r="E28" s="253">
        <v>100</v>
      </c>
      <c r="F28" s="254"/>
      <c r="G28" s="255">
        <f>ROUND(E28*F28,2)</f>
        <v>0</v>
      </c>
      <c r="H28" s="232"/>
      <c r="I28" s="231">
        <f>ROUND(E28*H28,2)</f>
        <v>0</v>
      </c>
      <c r="J28" s="232"/>
      <c r="K28" s="231">
        <f>ROUND(E28*J28,2)</f>
        <v>0</v>
      </c>
      <c r="L28" s="231">
        <v>21</v>
      </c>
      <c r="M28" s="231">
        <f>G28*(1+L28/100)</f>
        <v>0</v>
      </c>
      <c r="N28" s="230">
        <v>0</v>
      </c>
      <c r="O28" s="230">
        <f>ROUND(E28*N28,2)</f>
        <v>0</v>
      </c>
      <c r="P28" s="230">
        <v>0</v>
      </c>
      <c r="Q28" s="230">
        <f>ROUND(E28*P28,2)</f>
        <v>0</v>
      </c>
      <c r="R28" s="231"/>
      <c r="S28" s="231" t="s">
        <v>324</v>
      </c>
      <c r="T28" s="231" t="s">
        <v>325</v>
      </c>
      <c r="U28" s="231">
        <v>0</v>
      </c>
      <c r="V28" s="231">
        <f>ROUND(E28*U28,2)</f>
        <v>0</v>
      </c>
      <c r="W28" s="231"/>
      <c r="X28" s="231" t="s">
        <v>547</v>
      </c>
      <c r="Y28" s="231" t="s">
        <v>262</v>
      </c>
      <c r="Z28" s="210"/>
      <c r="AA28" s="210"/>
      <c r="AB28" s="210"/>
      <c r="AC28" s="210"/>
      <c r="AD28" s="210"/>
      <c r="AE28" s="210"/>
      <c r="AF28" s="210"/>
      <c r="AG28" s="210" t="s">
        <v>1218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50">
        <v>21</v>
      </c>
      <c r="B29" s="251" t="s">
        <v>1761</v>
      </c>
      <c r="C29" s="259" t="s">
        <v>1762</v>
      </c>
      <c r="D29" s="252" t="s">
        <v>1721</v>
      </c>
      <c r="E29" s="253">
        <v>20</v>
      </c>
      <c r="F29" s="254"/>
      <c r="G29" s="255">
        <f>ROUND(E29*F29,2)</f>
        <v>0</v>
      </c>
      <c r="H29" s="232"/>
      <c r="I29" s="231">
        <f>ROUND(E29*H29,2)</f>
        <v>0</v>
      </c>
      <c r="J29" s="232"/>
      <c r="K29" s="231">
        <f>ROUND(E29*J29,2)</f>
        <v>0</v>
      </c>
      <c r="L29" s="231">
        <v>21</v>
      </c>
      <c r="M29" s="231">
        <f>G29*(1+L29/100)</f>
        <v>0</v>
      </c>
      <c r="N29" s="230">
        <v>0</v>
      </c>
      <c r="O29" s="230">
        <f>ROUND(E29*N29,2)</f>
        <v>0</v>
      </c>
      <c r="P29" s="230">
        <v>0</v>
      </c>
      <c r="Q29" s="230">
        <f>ROUND(E29*P29,2)</f>
        <v>0</v>
      </c>
      <c r="R29" s="231"/>
      <c r="S29" s="231" t="s">
        <v>324</v>
      </c>
      <c r="T29" s="231" t="s">
        <v>325</v>
      </c>
      <c r="U29" s="231">
        <v>0</v>
      </c>
      <c r="V29" s="231">
        <f>ROUND(E29*U29,2)</f>
        <v>0</v>
      </c>
      <c r="W29" s="231"/>
      <c r="X29" s="231" t="s">
        <v>547</v>
      </c>
      <c r="Y29" s="231" t="s">
        <v>262</v>
      </c>
      <c r="Z29" s="210"/>
      <c r="AA29" s="210"/>
      <c r="AB29" s="210"/>
      <c r="AC29" s="210"/>
      <c r="AD29" s="210"/>
      <c r="AE29" s="210"/>
      <c r="AF29" s="210"/>
      <c r="AG29" s="210" t="s">
        <v>1218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x14ac:dyDescent="0.2">
      <c r="A30" s="237" t="s">
        <v>254</v>
      </c>
      <c r="B30" s="238" t="s">
        <v>131</v>
      </c>
      <c r="C30" s="256" t="s">
        <v>132</v>
      </c>
      <c r="D30" s="239"/>
      <c r="E30" s="240"/>
      <c r="F30" s="241"/>
      <c r="G30" s="242">
        <f>SUMIF(AG31:AG43,"&lt;&gt;NOR",G31:G43)</f>
        <v>0</v>
      </c>
      <c r="H30" s="236"/>
      <c r="I30" s="236">
        <f>SUM(I31:I43)</f>
        <v>0</v>
      </c>
      <c r="J30" s="236"/>
      <c r="K30" s="236">
        <f>SUM(K31:K43)</f>
        <v>0</v>
      </c>
      <c r="L30" s="236"/>
      <c r="M30" s="236">
        <f>SUM(M31:M43)</f>
        <v>0</v>
      </c>
      <c r="N30" s="235"/>
      <c r="O30" s="235">
        <f>SUM(O31:O43)</f>
        <v>0</v>
      </c>
      <c r="P30" s="235"/>
      <c r="Q30" s="235">
        <f>SUM(Q31:Q43)</f>
        <v>0</v>
      </c>
      <c r="R30" s="236"/>
      <c r="S30" s="236"/>
      <c r="T30" s="236"/>
      <c r="U30" s="236"/>
      <c r="V30" s="236">
        <f>SUM(V31:V43)</f>
        <v>0</v>
      </c>
      <c r="W30" s="236"/>
      <c r="X30" s="236"/>
      <c r="Y30" s="236"/>
      <c r="AG30" t="s">
        <v>255</v>
      </c>
    </row>
    <row r="31" spans="1:60" outlineLevel="1" x14ac:dyDescent="0.2">
      <c r="A31" s="250">
        <v>22</v>
      </c>
      <c r="B31" s="251" t="s">
        <v>1763</v>
      </c>
      <c r="C31" s="259" t="s">
        <v>1764</v>
      </c>
      <c r="D31" s="252" t="s">
        <v>1765</v>
      </c>
      <c r="E31" s="253">
        <v>1</v>
      </c>
      <c r="F31" s="254"/>
      <c r="G31" s="255">
        <f>ROUND(E31*F31,2)</f>
        <v>0</v>
      </c>
      <c r="H31" s="232"/>
      <c r="I31" s="231">
        <f>ROUND(E31*H31,2)</f>
        <v>0</v>
      </c>
      <c r="J31" s="232"/>
      <c r="K31" s="231">
        <f>ROUND(E31*J31,2)</f>
        <v>0</v>
      </c>
      <c r="L31" s="231">
        <v>21</v>
      </c>
      <c r="M31" s="231">
        <f>G31*(1+L31/100)</f>
        <v>0</v>
      </c>
      <c r="N31" s="230">
        <v>0</v>
      </c>
      <c r="O31" s="230">
        <f>ROUND(E31*N31,2)</f>
        <v>0</v>
      </c>
      <c r="P31" s="230">
        <v>0</v>
      </c>
      <c r="Q31" s="230">
        <f>ROUND(E31*P31,2)</f>
        <v>0</v>
      </c>
      <c r="R31" s="231"/>
      <c r="S31" s="231" t="s">
        <v>324</v>
      </c>
      <c r="T31" s="231" t="s">
        <v>325</v>
      </c>
      <c r="U31" s="231">
        <v>0</v>
      </c>
      <c r="V31" s="231">
        <f>ROUND(E31*U31,2)</f>
        <v>0</v>
      </c>
      <c r="W31" s="231"/>
      <c r="X31" s="231" t="s">
        <v>547</v>
      </c>
      <c r="Y31" s="231" t="s">
        <v>262</v>
      </c>
      <c r="Z31" s="210"/>
      <c r="AA31" s="210"/>
      <c r="AB31" s="210"/>
      <c r="AC31" s="210"/>
      <c r="AD31" s="210"/>
      <c r="AE31" s="210"/>
      <c r="AF31" s="210"/>
      <c r="AG31" s="210" t="s">
        <v>1218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50">
        <v>23</v>
      </c>
      <c r="B32" s="251" t="s">
        <v>1766</v>
      </c>
      <c r="C32" s="259" t="s">
        <v>1767</v>
      </c>
      <c r="D32" s="252" t="s">
        <v>1765</v>
      </c>
      <c r="E32" s="253">
        <v>24</v>
      </c>
      <c r="F32" s="254"/>
      <c r="G32" s="255">
        <f>ROUND(E32*F32,2)</f>
        <v>0</v>
      </c>
      <c r="H32" s="232"/>
      <c r="I32" s="231">
        <f>ROUND(E32*H32,2)</f>
        <v>0</v>
      </c>
      <c r="J32" s="232"/>
      <c r="K32" s="231">
        <f>ROUND(E32*J32,2)</f>
        <v>0</v>
      </c>
      <c r="L32" s="231">
        <v>21</v>
      </c>
      <c r="M32" s="231">
        <f>G32*(1+L32/100)</f>
        <v>0</v>
      </c>
      <c r="N32" s="230">
        <v>0</v>
      </c>
      <c r="O32" s="230">
        <f>ROUND(E32*N32,2)</f>
        <v>0</v>
      </c>
      <c r="P32" s="230">
        <v>0</v>
      </c>
      <c r="Q32" s="230">
        <f>ROUND(E32*P32,2)</f>
        <v>0</v>
      </c>
      <c r="R32" s="231"/>
      <c r="S32" s="231" t="s">
        <v>324</v>
      </c>
      <c r="T32" s="231" t="s">
        <v>325</v>
      </c>
      <c r="U32" s="231">
        <v>0</v>
      </c>
      <c r="V32" s="231">
        <f>ROUND(E32*U32,2)</f>
        <v>0</v>
      </c>
      <c r="W32" s="231"/>
      <c r="X32" s="231" t="s">
        <v>547</v>
      </c>
      <c r="Y32" s="231" t="s">
        <v>262</v>
      </c>
      <c r="Z32" s="210"/>
      <c r="AA32" s="210"/>
      <c r="AB32" s="210"/>
      <c r="AC32" s="210"/>
      <c r="AD32" s="210"/>
      <c r="AE32" s="210"/>
      <c r="AF32" s="210"/>
      <c r="AG32" s="210" t="s">
        <v>1218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50">
        <v>24</v>
      </c>
      <c r="B33" s="251" t="s">
        <v>1768</v>
      </c>
      <c r="C33" s="259" t="s">
        <v>1769</v>
      </c>
      <c r="D33" s="252" t="s">
        <v>1765</v>
      </c>
      <c r="E33" s="253">
        <v>5430</v>
      </c>
      <c r="F33" s="254"/>
      <c r="G33" s="255">
        <f>ROUND(E33*F33,2)</f>
        <v>0</v>
      </c>
      <c r="H33" s="232"/>
      <c r="I33" s="231">
        <f>ROUND(E33*H33,2)</f>
        <v>0</v>
      </c>
      <c r="J33" s="232"/>
      <c r="K33" s="231">
        <f>ROUND(E33*J33,2)</f>
        <v>0</v>
      </c>
      <c r="L33" s="231">
        <v>21</v>
      </c>
      <c r="M33" s="231">
        <f>G33*(1+L33/100)</f>
        <v>0</v>
      </c>
      <c r="N33" s="230">
        <v>0</v>
      </c>
      <c r="O33" s="230">
        <f>ROUND(E33*N33,2)</f>
        <v>0</v>
      </c>
      <c r="P33" s="230">
        <v>0</v>
      </c>
      <c r="Q33" s="230">
        <f>ROUND(E33*P33,2)</f>
        <v>0</v>
      </c>
      <c r="R33" s="231"/>
      <c r="S33" s="231" t="s">
        <v>324</v>
      </c>
      <c r="T33" s="231" t="s">
        <v>325</v>
      </c>
      <c r="U33" s="231">
        <v>0</v>
      </c>
      <c r="V33" s="231">
        <f>ROUND(E33*U33,2)</f>
        <v>0</v>
      </c>
      <c r="W33" s="231"/>
      <c r="X33" s="231" t="s">
        <v>547</v>
      </c>
      <c r="Y33" s="231" t="s">
        <v>262</v>
      </c>
      <c r="Z33" s="210"/>
      <c r="AA33" s="210"/>
      <c r="AB33" s="210"/>
      <c r="AC33" s="210"/>
      <c r="AD33" s="210"/>
      <c r="AE33" s="210"/>
      <c r="AF33" s="210"/>
      <c r="AG33" s="210" t="s">
        <v>1218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50">
        <v>25</v>
      </c>
      <c r="B34" s="251" t="s">
        <v>1770</v>
      </c>
      <c r="C34" s="259" t="s">
        <v>1771</v>
      </c>
      <c r="D34" s="252" t="s">
        <v>1765</v>
      </c>
      <c r="E34" s="253">
        <v>4</v>
      </c>
      <c r="F34" s="254"/>
      <c r="G34" s="255">
        <f>ROUND(E34*F34,2)</f>
        <v>0</v>
      </c>
      <c r="H34" s="232"/>
      <c r="I34" s="231">
        <f>ROUND(E34*H34,2)</f>
        <v>0</v>
      </c>
      <c r="J34" s="232"/>
      <c r="K34" s="231">
        <f>ROUND(E34*J34,2)</f>
        <v>0</v>
      </c>
      <c r="L34" s="231">
        <v>21</v>
      </c>
      <c r="M34" s="231">
        <f>G34*(1+L34/100)</f>
        <v>0</v>
      </c>
      <c r="N34" s="230">
        <v>0</v>
      </c>
      <c r="O34" s="230">
        <f>ROUND(E34*N34,2)</f>
        <v>0</v>
      </c>
      <c r="P34" s="230">
        <v>0</v>
      </c>
      <c r="Q34" s="230">
        <f>ROUND(E34*P34,2)</f>
        <v>0</v>
      </c>
      <c r="R34" s="231"/>
      <c r="S34" s="231" t="s">
        <v>324</v>
      </c>
      <c r="T34" s="231" t="s">
        <v>325</v>
      </c>
      <c r="U34" s="231">
        <v>0</v>
      </c>
      <c r="V34" s="231">
        <f>ROUND(E34*U34,2)</f>
        <v>0</v>
      </c>
      <c r="W34" s="231"/>
      <c r="X34" s="231" t="s">
        <v>547</v>
      </c>
      <c r="Y34" s="231" t="s">
        <v>262</v>
      </c>
      <c r="Z34" s="210"/>
      <c r="AA34" s="210"/>
      <c r="AB34" s="210"/>
      <c r="AC34" s="210"/>
      <c r="AD34" s="210"/>
      <c r="AE34" s="210"/>
      <c r="AF34" s="210"/>
      <c r="AG34" s="210" t="s">
        <v>1218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50">
        <v>26</v>
      </c>
      <c r="B35" s="251" t="s">
        <v>1772</v>
      </c>
      <c r="C35" s="259" t="s">
        <v>1773</v>
      </c>
      <c r="D35" s="252" t="s">
        <v>1765</v>
      </c>
      <c r="E35" s="253">
        <v>2</v>
      </c>
      <c r="F35" s="254"/>
      <c r="G35" s="255">
        <f>ROUND(E35*F35,2)</f>
        <v>0</v>
      </c>
      <c r="H35" s="232"/>
      <c r="I35" s="231">
        <f>ROUND(E35*H35,2)</f>
        <v>0</v>
      </c>
      <c r="J35" s="232"/>
      <c r="K35" s="231">
        <f>ROUND(E35*J35,2)</f>
        <v>0</v>
      </c>
      <c r="L35" s="231">
        <v>21</v>
      </c>
      <c r="M35" s="231">
        <f>G35*(1+L35/100)</f>
        <v>0</v>
      </c>
      <c r="N35" s="230">
        <v>0</v>
      </c>
      <c r="O35" s="230">
        <f>ROUND(E35*N35,2)</f>
        <v>0</v>
      </c>
      <c r="P35" s="230">
        <v>0</v>
      </c>
      <c r="Q35" s="230">
        <f>ROUND(E35*P35,2)</f>
        <v>0</v>
      </c>
      <c r="R35" s="231"/>
      <c r="S35" s="231" t="s">
        <v>324</v>
      </c>
      <c r="T35" s="231" t="s">
        <v>325</v>
      </c>
      <c r="U35" s="231">
        <v>0</v>
      </c>
      <c r="V35" s="231">
        <f>ROUND(E35*U35,2)</f>
        <v>0</v>
      </c>
      <c r="W35" s="231"/>
      <c r="X35" s="231" t="s">
        <v>547</v>
      </c>
      <c r="Y35" s="231" t="s">
        <v>262</v>
      </c>
      <c r="Z35" s="210"/>
      <c r="AA35" s="210"/>
      <c r="AB35" s="210"/>
      <c r="AC35" s="210"/>
      <c r="AD35" s="210"/>
      <c r="AE35" s="210"/>
      <c r="AF35" s="210"/>
      <c r="AG35" s="210" t="s">
        <v>1218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50">
        <v>27</v>
      </c>
      <c r="B36" s="251" t="s">
        <v>1774</v>
      </c>
      <c r="C36" s="259" t="s">
        <v>1775</v>
      </c>
      <c r="D36" s="252" t="s">
        <v>1765</v>
      </c>
      <c r="E36" s="253">
        <v>2</v>
      </c>
      <c r="F36" s="254"/>
      <c r="G36" s="255">
        <f>ROUND(E36*F36,2)</f>
        <v>0</v>
      </c>
      <c r="H36" s="232"/>
      <c r="I36" s="231">
        <f>ROUND(E36*H36,2)</f>
        <v>0</v>
      </c>
      <c r="J36" s="232"/>
      <c r="K36" s="231">
        <f>ROUND(E36*J36,2)</f>
        <v>0</v>
      </c>
      <c r="L36" s="231">
        <v>21</v>
      </c>
      <c r="M36" s="231">
        <f>G36*(1+L36/100)</f>
        <v>0</v>
      </c>
      <c r="N36" s="230">
        <v>0</v>
      </c>
      <c r="O36" s="230">
        <f>ROUND(E36*N36,2)</f>
        <v>0</v>
      </c>
      <c r="P36" s="230">
        <v>0</v>
      </c>
      <c r="Q36" s="230">
        <f>ROUND(E36*P36,2)</f>
        <v>0</v>
      </c>
      <c r="R36" s="231"/>
      <c r="S36" s="231" t="s">
        <v>324</v>
      </c>
      <c r="T36" s="231" t="s">
        <v>325</v>
      </c>
      <c r="U36" s="231">
        <v>0</v>
      </c>
      <c r="V36" s="231">
        <f>ROUND(E36*U36,2)</f>
        <v>0</v>
      </c>
      <c r="W36" s="231"/>
      <c r="X36" s="231" t="s">
        <v>547</v>
      </c>
      <c r="Y36" s="231" t="s">
        <v>262</v>
      </c>
      <c r="Z36" s="210"/>
      <c r="AA36" s="210"/>
      <c r="AB36" s="210"/>
      <c r="AC36" s="210"/>
      <c r="AD36" s="210"/>
      <c r="AE36" s="210"/>
      <c r="AF36" s="210"/>
      <c r="AG36" s="210" t="s">
        <v>1218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50">
        <v>28</v>
      </c>
      <c r="B37" s="251" t="s">
        <v>1776</v>
      </c>
      <c r="C37" s="259" t="s">
        <v>1777</v>
      </c>
      <c r="D37" s="252" t="s">
        <v>1765</v>
      </c>
      <c r="E37" s="253">
        <v>8</v>
      </c>
      <c r="F37" s="254"/>
      <c r="G37" s="255">
        <f>ROUND(E37*F37,2)</f>
        <v>0</v>
      </c>
      <c r="H37" s="232"/>
      <c r="I37" s="231">
        <f>ROUND(E37*H37,2)</f>
        <v>0</v>
      </c>
      <c r="J37" s="232"/>
      <c r="K37" s="231">
        <f>ROUND(E37*J37,2)</f>
        <v>0</v>
      </c>
      <c r="L37" s="231">
        <v>21</v>
      </c>
      <c r="M37" s="231">
        <f>G37*(1+L37/100)</f>
        <v>0</v>
      </c>
      <c r="N37" s="230">
        <v>0</v>
      </c>
      <c r="O37" s="230">
        <f>ROUND(E37*N37,2)</f>
        <v>0</v>
      </c>
      <c r="P37" s="230">
        <v>0</v>
      </c>
      <c r="Q37" s="230">
        <f>ROUND(E37*P37,2)</f>
        <v>0</v>
      </c>
      <c r="R37" s="231"/>
      <c r="S37" s="231" t="s">
        <v>324</v>
      </c>
      <c r="T37" s="231" t="s">
        <v>325</v>
      </c>
      <c r="U37" s="231">
        <v>0</v>
      </c>
      <c r="V37" s="231">
        <f>ROUND(E37*U37,2)</f>
        <v>0</v>
      </c>
      <c r="W37" s="231"/>
      <c r="X37" s="231" t="s">
        <v>547</v>
      </c>
      <c r="Y37" s="231" t="s">
        <v>262</v>
      </c>
      <c r="Z37" s="210"/>
      <c r="AA37" s="210"/>
      <c r="AB37" s="210"/>
      <c r="AC37" s="210"/>
      <c r="AD37" s="210"/>
      <c r="AE37" s="210"/>
      <c r="AF37" s="210"/>
      <c r="AG37" s="210" t="s">
        <v>1218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50">
        <v>29</v>
      </c>
      <c r="B38" s="251" t="s">
        <v>1778</v>
      </c>
      <c r="C38" s="259" t="s">
        <v>1779</v>
      </c>
      <c r="D38" s="252" t="s">
        <v>1765</v>
      </c>
      <c r="E38" s="253">
        <v>6</v>
      </c>
      <c r="F38" s="254"/>
      <c r="G38" s="255">
        <f>ROUND(E38*F38,2)</f>
        <v>0</v>
      </c>
      <c r="H38" s="232"/>
      <c r="I38" s="231">
        <f>ROUND(E38*H38,2)</f>
        <v>0</v>
      </c>
      <c r="J38" s="232"/>
      <c r="K38" s="231">
        <f>ROUND(E38*J38,2)</f>
        <v>0</v>
      </c>
      <c r="L38" s="231">
        <v>21</v>
      </c>
      <c r="M38" s="231">
        <f>G38*(1+L38/100)</f>
        <v>0</v>
      </c>
      <c r="N38" s="230">
        <v>0</v>
      </c>
      <c r="O38" s="230">
        <f>ROUND(E38*N38,2)</f>
        <v>0</v>
      </c>
      <c r="P38" s="230">
        <v>0</v>
      </c>
      <c r="Q38" s="230">
        <f>ROUND(E38*P38,2)</f>
        <v>0</v>
      </c>
      <c r="R38" s="231"/>
      <c r="S38" s="231" t="s">
        <v>324</v>
      </c>
      <c r="T38" s="231" t="s">
        <v>325</v>
      </c>
      <c r="U38" s="231">
        <v>0</v>
      </c>
      <c r="V38" s="231">
        <f>ROUND(E38*U38,2)</f>
        <v>0</v>
      </c>
      <c r="W38" s="231"/>
      <c r="X38" s="231" t="s">
        <v>547</v>
      </c>
      <c r="Y38" s="231" t="s">
        <v>262</v>
      </c>
      <c r="Z38" s="210"/>
      <c r="AA38" s="210"/>
      <c r="AB38" s="210"/>
      <c r="AC38" s="210"/>
      <c r="AD38" s="210"/>
      <c r="AE38" s="210"/>
      <c r="AF38" s="210"/>
      <c r="AG38" s="210" t="s">
        <v>1218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50">
        <v>30</v>
      </c>
      <c r="B39" s="251" t="s">
        <v>1780</v>
      </c>
      <c r="C39" s="259" t="s">
        <v>1781</v>
      </c>
      <c r="D39" s="252" t="s">
        <v>1765</v>
      </c>
      <c r="E39" s="253">
        <v>2</v>
      </c>
      <c r="F39" s="254"/>
      <c r="G39" s="255">
        <f>ROUND(E39*F39,2)</f>
        <v>0</v>
      </c>
      <c r="H39" s="232"/>
      <c r="I39" s="231">
        <f>ROUND(E39*H39,2)</f>
        <v>0</v>
      </c>
      <c r="J39" s="232"/>
      <c r="K39" s="231">
        <f>ROUND(E39*J39,2)</f>
        <v>0</v>
      </c>
      <c r="L39" s="231">
        <v>21</v>
      </c>
      <c r="M39" s="231">
        <f>G39*(1+L39/100)</f>
        <v>0</v>
      </c>
      <c r="N39" s="230">
        <v>0</v>
      </c>
      <c r="O39" s="230">
        <f>ROUND(E39*N39,2)</f>
        <v>0</v>
      </c>
      <c r="P39" s="230">
        <v>0</v>
      </c>
      <c r="Q39" s="230">
        <f>ROUND(E39*P39,2)</f>
        <v>0</v>
      </c>
      <c r="R39" s="231"/>
      <c r="S39" s="231" t="s">
        <v>324</v>
      </c>
      <c r="T39" s="231" t="s">
        <v>325</v>
      </c>
      <c r="U39" s="231">
        <v>0</v>
      </c>
      <c r="V39" s="231">
        <f>ROUND(E39*U39,2)</f>
        <v>0</v>
      </c>
      <c r="W39" s="231"/>
      <c r="X39" s="231" t="s">
        <v>547</v>
      </c>
      <c r="Y39" s="231" t="s">
        <v>262</v>
      </c>
      <c r="Z39" s="210"/>
      <c r="AA39" s="210"/>
      <c r="AB39" s="210"/>
      <c r="AC39" s="210"/>
      <c r="AD39" s="210"/>
      <c r="AE39" s="210"/>
      <c r="AF39" s="210"/>
      <c r="AG39" s="210" t="s">
        <v>1218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">
      <c r="A40" s="250">
        <v>31</v>
      </c>
      <c r="B40" s="251" t="s">
        <v>1782</v>
      </c>
      <c r="C40" s="259" t="s">
        <v>1783</v>
      </c>
      <c r="D40" s="252" t="s">
        <v>1765</v>
      </c>
      <c r="E40" s="253">
        <v>24</v>
      </c>
      <c r="F40" s="254"/>
      <c r="G40" s="255">
        <f>ROUND(E40*F40,2)</f>
        <v>0</v>
      </c>
      <c r="H40" s="232"/>
      <c r="I40" s="231">
        <f>ROUND(E40*H40,2)</f>
        <v>0</v>
      </c>
      <c r="J40" s="232"/>
      <c r="K40" s="231">
        <f>ROUND(E40*J40,2)</f>
        <v>0</v>
      </c>
      <c r="L40" s="231">
        <v>21</v>
      </c>
      <c r="M40" s="231">
        <f>G40*(1+L40/100)</f>
        <v>0</v>
      </c>
      <c r="N40" s="230">
        <v>0</v>
      </c>
      <c r="O40" s="230">
        <f>ROUND(E40*N40,2)</f>
        <v>0</v>
      </c>
      <c r="P40" s="230">
        <v>0</v>
      </c>
      <c r="Q40" s="230">
        <f>ROUND(E40*P40,2)</f>
        <v>0</v>
      </c>
      <c r="R40" s="231"/>
      <c r="S40" s="231" t="s">
        <v>324</v>
      </c>
      <c r="T40" s="231" t="s">
        <v>325</v>
      </c>
      <c r="U40" s="231">
        <v>0</v>
      </c>
      <c r="V40" s="231">
        <f>ROUND(E40*U40,2)</f>
        <v>0</v>
      </c>
      <c r="W40" s="231"/>
      <c r="X40" s="231" t="s">
        <v>547</v>
      </c>
      <c r="Y40" s="231" t="s">
        <v>262</v>
      </c>
      <c r="Z40" s="210"/>
      <c r="AA40" s="210"/>
      <c r="AB40" s="210"/>
      <c r="AC40" s="210"/>
      <c r="AD40" s="210"/>
      <c r="AE40" s="210"/>
      <c r="AF40" s="210"/>
      <c r="AG40" s="210" t="s">
        <v>1218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50">
        <v>32</v>
      </c>
      <c r="B41" s="251" t="s">
        <v>1784</v>
      </c>
      <c r="C41" s="259" t="s">
        <v>1785</v>
      </c>
      <c r="D41" s="252" t="s">
        <v>1765</v>
      </c>
      <c r="E41" s="253">
        <v>6</v>
      </c>
      <c r="F41" s="254"/>
      <c r="G41" s="255">
        <f>ROUND(E41*F41,2)</f>
        <v>0</v>
      </c>
      <c r="H41" s="232"/>
      <c r="I41" s="231">
        <f>ROUND(E41*H41,2)</f>
        <v>0</v>
      </c>
      <c r="J41" s="232"/>
      <c r="K41" s="231">
        <f>ROUND(E41*J41,2)</f>
        <v>0</v>
      </c>
      <c r="L41" s="231">
        <v>21</v>
      </c>
      <c r="M41" s="231">
        <f>G41*(1+L41/100)</f>
        <v>0</v>
      </c>
      <c r="N41" s="230">
        <v>0</v>
      </c>
      <c r="O41" s="230">
        <f>ROUND(E41*N41,2)</f>
        <v>0</v>
      </c>
      <c r="P41" s="230">
        <v>0</v>
      </c>
      <c r="Q41" s="230">
        <f>ROUND(E41*P41,2)</f>
        <v>0</v>
      </c>
      <c r="R41" s="231"/>
      <c r="S41" s="231" t="s">
        <v>324</v>
      </c>
      <c r="T41" s="231" t="s">
        <v>325</v>
      </c>
      <c r="U41" s="231">
        <v>0</v>
      </c>
      <c r="V41" s="231">
        <f>ROUND(E41*U41,2)</f>
        <v>0</v>
      </c>
      <c r="W41" s="231"/>
      <c r="X41" s="231" t="s">
        <v>547</v>
      </c>
      <c r="Y41" s="231" t="s">
        <v>262</v>
      </c>
      <c r="Z41" s="210"/>
      <c r="AA41" s="210"/>
      <c r="AB41" s="210"/>
      <c r="AC41" s="210"/>
      <c r="AD41" s="210"/>
      <c r="AE41" s="210"/>
      <c r="AF41" s="210"/>
      <c r="AG41" s="210" t="s">
        <v>1218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">
      <c r="A42" s="250">
        <v>33</v>
      </c>
      <c r="B42" s="251" t="s">
        <v>1786</v>
      </c>
      <c r="C42" s="259" t="s">
        <v>1787</v>
      </c>
      <c r="D42" s="252" t="s">
        <v>1765</v>
      </c>
      <c r="E42" s="253">
        <v>6</v>
      </c>
      <c r="F42" s="254"/>
      <c r="G42" s="255">
        <f>ROUND(E42*F42,2)</f>
        <v>0</v>
      </c>
      <c r="H42" s="232"/>
      <c r="I42" s="231">
        <f>ROUND(E42*H42,2)</f>
        <v>0</v>
      </c>
      <c r="J42" s="232"/>
      <c r="K42" s="231">
        <f>ROUND(E42*J42,2)</f>
        <v>0</v>
      </c>
      <c r="L42" s="231">
        <v>21</v>
      </c>
      <c r="M42" s="231">
        <f>G42*(1+L42/100)</f>
        <v>0</v>
      </c>
      <c r="N42" s="230">
        <v>0</v>
      </c>
      <c r="O42" s="230">
        <f>ROUND(E42*N42,2)</f>
        <v>0</v>
      </c>
      <c r="P42" s="230">
        <v>0</v>
      </c>
      <c r="Q42" s="230">
        <f>ROUND(E42*P42,2)</f>
        <v>0</v>
      </c>
      <c r="R42" s="231"/>
      <c r="S42" s="231" t="s">
        <v>324</v>
      </c>
      <c r="T42" s="231" t="s">
        <v>325</v>
      </c>
      <c r="U42" s="231">
        <v>0</v>
      </c>
      <c r="V42" s="231">
        <f>ROUND(E42*U42,2)</f>
        <v>0</v>
      </c>
      <c r="W42" s="231"/>
      <c r="X42" s="231" t="s">
        <v>547</v>
      </c>
      <c r="Y42" s="231" t="s">
        <v>262</v>
      </c>
      <c r="Z42" s="210"/>
      <c r="AA42" s="210"/>
      <c r="AB42" s="210"/>
      <c r="AC42" s="210"/>
      <c r="AD42" s="210"/>
      <c r="AE42" s="210"/>
      <c r="AF42" s="210"/>
      <c r="AG42" s="210" t="s">
        <v>1218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">
      <c r="A43" s="250">
        <v>34</v>
      </c>
      <c r="B43" s="251" t="s">
        <v>1788</v>
      </c>
      <c r="C43" s="259" t="s">
        <v>1789</v>
      </c>
      <c r="D43" s="252" t="s">
        <v>1765</v>
      </c>
      <c r="E43" s="253">
        <v>18</v>
      </c>
      <c r="F43" s="254"/>
      <c r="G43" s="255">
        <f>ROUND(E43*F43,2)</f>
        <v>0</v>
      </c>
      <c r="H43" s="232"/>
      <c r="I43" s="231">
        <f>ROUND(E43*H43,2)</f>
        <v>0</v>
      </c>
      <c r="J43" s="232"/>
      <c r="K43" s="231">
        <f>ROUND(E43*J43,2)</f>
        <v>0</v>
      </c>
      <c r="L43" s="231">
        <v>21</v>
      </c>
      <c r="M43" s="231">
        <f>G43*(1+L43/100)</f>
        <v>0</v>
      </c>
      <c r="N43" s="230">
        <v>0</v>
      </c>
      <c r="O43" s="230">
        <f>ROUND(E43*N43,2)</f>
        <v>0</v>
      </c>
      <c r="P43" s="230">
        <v>0</v>
      </c>
      <c r="Q43" s="230">
        <f>ROUND(E43*P43,2)</f>
        <v>0</v>
      </c>
      <c r="R43" s="231"/>
      <c r="S43" s="231" t="s">
        <v>324</v>
      </c>
      <c r="T43" s="231" t="s">
        <v>325</v>
      </c>
      <c r="U43" s="231">
        <v>0</v>
      </c>
      <c r="V43" s="231">
        <f>ROUND(E43*U43,2)</f>
        <v>0</v>
      </c>
      <c r="W43" s="231"/>
      <c r="X43" s="231" t="s">
        <v>547</v>
      </c>
      <c r="Y43" s="231" t="s">
        <v>262</v>
      </c>
      <c r="Z43" s="210"/>
      <c r="AA43" s="210"/>
      <c r="AB43" s="210"/>
      <c r="AC43" s="210"/>
      <c r="AD43" s="210"/>
      <c r="AE43" s="210"/>
      <c r="AF43" s="210"/>
      <c r="AG43" s="210" t="s">
        <v>1218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x14ac:dyDescent="0.2">
      <c r="A44" s="237" t="s">
        <v>254</v>
      </c>
      <c r="B44" s="238" t="s">
        <v>56</v>
      </c>
      <c r="C44" s="256" t="s">
        <v>100</v>
      </c>
      <c r="D44" s="239"/>
      <c r="E44" s="240"/>
      <c r="F44" s="241"/>
      <c r="G44" s="242">
        <f>SUMIF(AG45:AG62,"&lt;&gt;NOR",G45:G62)</f>
        <v>0</v>
      </c>
      <c r="H44" s="236"/>
      <c r="I44" s="236">
        <f>SUM(I45:I62)</f>
        <v>0</v>
      </c>
      <c r="J44" s="236"/>
      <c r="K44" s="236">
        <f>SUM(K45:K62)</f>
        <v>0</v>
      </c>
      <c r="L44" s="236"/>
      <c r="M44" s="236">
        <f>SUM(M45:M62)</f>
        <v>0</v>
      </c>
      <c r="N44" s="235"/>
      <c r="O44" s="235">
        <f>SUM(O45:O62)</f>
        <v>0</v>
      </c>
      <c r="P44" s="235"/>
      <c r="Q44" s="235">
        <f>SUM(Q45:Q62)</f>
        <v>0</v>
      </c>
      <c r="R44" s="236"/>
      <c r="S44" s="236"/>
      <c r="T44" s="236"/>
      <c r="U44" s="236"/>
      <c r="V44" s="236">
        <f>SUM(V45:V62)</f>
        <v>0</v>
      </c>
      <c r="W44" s="236"/>
      <c r="X44" s="236"/>
      <c r="Y44" s="236"/>
      <c r="AG44" t="s">
        <v>255</v>
      </c>
    </row>
    <row r="45" spans="1:60" outlineLevel="1" x14ac:dyDescent="0.2">
      <c r="A45" s="250">
        <v>35</v>
      </c>
      <c r="B45" s="251" t="s">
        <v>1790</v>
      </c>
      <c r="C45" s="259" t="s">
        <v>1791</v>
      </c>
      <c r="D45" s="252" t="s">
        <v>1765</v>
      </c>
      <c r="E45" s="253">
        <v>9</v>
      </c>
      <c r="F45" s="254"/>
      <c r="G45" s="255">
        <f>ROUND(E45*F45,2)</f>
        <v>0</v>
      </c>
      <c r="H45" s="232"/>
      <c r="I45" s="231">
        <f>ROUND(E45*H45,2)</f>
        <v>0</v>
      </c>
      <c r="J45" s="232"/>
      <c r="K45" s="231">
        <f>ROUND(E45*J45,2)</f>
        <v>0</v>
      </c>
      <c r="L45" s="231">
        <v>21</v>
      </c>
      <c r="M45" s="231">
        <f>G45*(1+L45/100)</f>
        <v>0</v>
      </c>
      <c r="N45" s="230">
        <v>0</v>
      </c>
      <c r="O45" s="230">
        <f>ROUND(E45*N45,2)</f>
        <v>0</v>
      </c>
      <c r="P45" s="230">
        <v>0</v>
      </c>
      <c r="Q45" s="230">
        <f>ROUND(E45*P45,2)</f>
        <v>0</v>
      </c>
      <c r="R45" s="231"/>
      <c r="S45" s="231" t="s">
        <v>324</v>
      </c>
      <c r="T45" s="231" t="s">
        <v>325</v>
      </c>
      <c r="U45" s="231">
        <v>0</v>
      </c>
      <c r="V45" s="231">
        <f>ROUND(E45*U45,2)</f>
        <v>0</v>
      </c>
      <c r="W45" s="231"/>
      <c r="X45" s="231" t="s">
        <v>547</v>
      </c>
      <c r="Y45" s="231" t="s">
        <v>262</v>
      </c>
      <c r="Z45" s="210"/>
      <c r="AA45" s="210"/>
      <c r="AB45" s="210"/>
      <c r="AC45" s="210"/>
      <c r="AD45" s="210"/>
      <c r="AE45" s="210"/>
      <c r="AF45" s="210"/>
      <c r="AG45" s="210" t="s">
        <v>1218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50">
        <v>36</v>
      </c>
      <c r="B46" s="251" t="s">
        <v>1792</v>
      </c>
      <c r="C46" s="259" t="s">
        <v>1793</v>
      </c>
      <c r="D46" s="252" t="s">
        <v>1765</v>
      </c>
      <c r="E46" s="253">
        <v>18</v>
      </c>
      <c r="F46" s="254"/>
      <c r="G46" s="255">
        <f>ROUND(E46*F46,2)</f>
        <v>0</v>
      </c>
      <c r="H46" s="232"/>
      <c r="I46" s="231">
        <f>ROUND(E46*H46,2)</f>
        <v>0</v>
      </c>
      <c r="J46" s="232"/>
      <c r="K46" s="231">
        <f>ROUND(E46*J46,2)</f>
        <v>0</v>
      </c>
      <c r="L46" s="231">
        <v>21</v>
      </c>
      <c r="M46" s="231">
        <f>G46*(1+L46/100)</f>
        <v>0</v>
      </c>
      <c r="N46" s="230">
        <v>0</v>
      </c>
      <c r="O46" s="230">
        <f>ROUND(E46*N46,2)</f>
        <v>0</v>
      </c>
      <c r="P46" s="230">
        <v>0</v>
      </c>
      <c r="Q46" s="230">
        <f>ROUND(E46*P46,2)</f>
        <v>0</v>
      </c>
      <c r="R46" s="231"/>
      <c r="S46" s="231" t="s">
        <v>324</v>
      </c>
      <c r="T46" s="231" t="s">
        <v>325</v>
      </c>
      <c r="U46" s="231">
        <v>0</v>
      </c>
      <c r="V46" s="231">
        <f>ROUND(E46*U46,2)</f>
        <v>0</v>
      </c>
      <c r="W46" s="231"/>
      <c r="X46" s="231" t="s">
        <v>547</v>
      </c>
      <c r="Y46" s="231" t="s">
        <v>262</v>
      </c>
      <c r="Z46" s="210"/>
      <c r="AA46" s="210"/>
      <c r="AB46" s="210"/>
      <c r="AC46" s="210"/>
      <c r="AD46" s="210"/>
      <c r="AE46" s="210"/>
      <c r="AF46" s="210"/>
      <c r="AG46" s="210" t="s">
        <v>1218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">
      <c r="A47" s="250">
        <v>37</v>
      </c>
      <c r="B47" s="251" t="s">
        <v>1794</v>
      </c>
      <c r="C47" s="259" t="s">
        <v>1795</v>
      </c>
      <c r="D47" s="252" t="s">
        <v>1765</v>
      </c>
      <c r="E47" s="253">
        <v>9</v>
      </c>
      <c r="F47" s="254"/>
      <c r="G47" s="255">
        <f>ROUND(E47*F47,2)</f>
        <v>0</v>
      </c>
      <c r="H47" s="232"/>
      <c r="I47" s="231">
        <f>ROUND(E47*H47,2)</f>
        <v>0</v>
      </c>
      <c r="J47" s="232"/>
      <c r="K47" s="231">
        <f>ROUND(E47*J47,2)</f>
        <v>0</v>
      </c>
      <c r="L47" s="231">
        <v>21</v>
      </c>
      <c r="M47" s="231">
        <f>G47*(1+L47/100)</f>
        <v>0</v>
      </c>
      <c r="N47" s="230">
        <v>0</v>
      </c>
      <c r="O47" s="230">
        <f>ROUND(E47*N47,2)</f>
        <v>0</v>
      </c>
      <c r="P47" s="230">
        <v>0</v>
      </c>
      <c r="Q47" s="230">
        <f>ROUND(E47*P47,2)</f>
        <v>0</v>
      </c>
      <c r="R47" s="231"/>
      <c r="S47" s="231" t="s">
        <v>324</v>
      </c>
      <c r="T47" s="231" t="s">
        <v>325</v>
      </c>
      <c r="U47" s="231">
        <v>0</v>
      </c>
      <c r="V47" s="231">
        <f>ROUND(E47*U47,2)</f>
        <v>0</v>
      </c>
      <c r="W47" s="231"/>
      <c r="X47" s="231" t="s">
        <v>547</v>
      </c>
      <c r="Y47" s="231" t="s">
        <v>262</v>
      </c>
      <c r="Z47" s="210"/>
      <c r="AA47" s="210"/>
      <c r="AB47" s="210"/>
      <c r="AC47" s="210"/>
      <c r="AD47" s="210"/>
      <c r="AE47" s="210"/>
      <c r="AF47" s="210"/>
      <c r="AG47" s="210" t="s">
        <v>1218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50">
        <v>38</v>
      </c>
      <c r="B48" s="251" t="s">
        <v>1796</v>
      </c>
      <c r="C48" s="259" t="s">
        <v>1797</v>
      </c>
      <c r="D48" s="252" t="s">
        <v>1765</v>
      </c>
      <c r="E48" s="253">
        <v>18</v>
      </c>
      <c r="F48" s="254"/>
      <c r="G48" s="255">
        <f>ROUND(E48*F48,2)</f>
        <v>0</v>
      </c>
      <c r="H48" s="232"/>
      <c r="I48" s="231">
        <f>ROUND(E48*H48,2)</f>
        <v>0</v>
      </c>
      <c r="J48" s="232"/>
      <c r="K48" s="231">
        <f>ROUND(E48*J48,2)</f>
        <v>0</v>
      </c>
      <c r="L48" s="231">
        <v>21</v>
      </c>
      <c r="M48" s="231">
        <f>G48*(1+L48/100)</f>
        <v>0</v>
      </c>
      <c r="N48" s="230">
        <v>0</v>
      </c>
      <c r="O48" s="230">
        <f>ROUND(E48*N48,2)</f>
        <v>0</v>
      </c>
      <c r="P48" s="230">
        <v>0</v>
      </c>
      <c r="Q48" s="230">
        <f>ROUND(E48*P48,2)</f>
        <v>0</v>
      </c>
      <c r="R48" s="231"/>
      <c r="S48" s="231" t="s">
        <v>324</v>
      </c>
      <c r="T48" s="231" t="s">
        <v>325</v>
      </c>
      <c r="U48" s="231">
        <v>0</v>
      </c>
      <c r="V48" s="231">
        <f>ROUND(E48*U48,2)</f>
        <v>0</v>
      </c>
      <c r="W48" s="231"/>
      <c r="X48" s="231" t="s">
        <v>547</v>
      </c>
      <c r="Y48" s="231" t="s">
        <v>262</v>
      </c>
      <c r="Z48" s="210"/>
      <c r="AA48" s="210"/>
      <c r="AB48" s="210"/>
      <c r="AC48" s="210"/>
      <c r="AD48" s="210"/>
      <c r="AE48" s="210"/>
      <c r="AF48" s="210"/>
      <c r="AG48" s="210" t="s">
        <v>1218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">
      <c r="A49" s="250">
        <v>39</v>
      </c>
      <c r="B49" s="251" t="s">
        <v>1798</v>
      </c>
      <c r="C49" s="259" t="s">
        <v>1799</v>
      </c>
      <c r="D49" s="252" t="s">
        <v>1765</v>
      </c>
      <c r="E49" s="253">
        <v>9</v>
      </c>
      <c r="F49" s="254"/>
      <c r="G49" s="255">
        <f>ROUND(E49*F49,2)</f>
        <v>0</v>
      </c>
      <c r="H49" s="232"/>
      <c r="I49" s="231">
        <f>ROUND(E49*H49,2)</f>
        <v>0</v>
      </c>
      <c r="J49" s="232"/>
      <c r="K49" s="231">
        <f>ROUND(E49*J49,2)</f>
        <v>0</v>
      </c>
      <c r="L49" s="231">
        <v>21</v>
      </c>
      <c r="M49" s="231">
        <f>G49*(1+L49/100)</f>
        <v>0</v>
      </c>
      <c r="N49" s="230">
        <v>0</v>
      </c>
      <c r="O49" s="230">
        <f>ROUND(E49*N49,2)</f>
        <v>0</v>
      </c>
      <c r="P49" s="230">
        <v>0</v>
      </c>
      <c r="Q49" s="230">
        <f>ROUND(E49*P49,2)</f>
        <v>0</v>
      </c>
      <c r="R49" s="231"/>
      <c r="S49" s="231" t="s">
        <v>324</v>
      </c>
      <c r="T49" s="231" t="s">
        <v>325</v>
      </c>
      <c r="U49" s="231">
        <v>0</v>
      </c>
      <c r="V49" s="231">
        <f>ROUND(E49*U49,2)</f>
        <v>0</v>
      </c>
      <c r="W49" s="231"/>
      <c r="X49" s="231" t="s">
        <v>261</v>
      </c>
      <c r="Y49" s="231" t="s">
        <v>262</v>
      </c>
      <c r="Z49" s="210"/>
      <c r="AA49" s="210"/>
      <c r="AB49" s="210"/>
      <c r="AC49" s="210"/>
      <c r="AD49" s="210"/>
      <c r="AE49" s="210"/>
      <c r="AF49" s="210"/>
      <c r="AG49" s="210" t="s">
        <v>1035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">
      <c r="A50" s="250">
        <v>40</v>
      </c>
      <c r="B50" s="251" t="s">
        <v>1800</v>
      </c>
      <c r="C50" s="259" t="s">
        <v>1801</v>
      </c>
      <c r="D50" s="252" t="s">
        <v>1765</v>
      </c>
      <c r="E50" s="253">
        <v>150</v>
      </c>
      <c r="F50" s="254"/>
      <c r="G50" s="255">
        <f>ROUND(E50*F50,2)</f>
        <v>0</v>
      </c>
      <c r="H50" s="232"/>
      <c r="I50" s="231">
        <f>ROUND(E50*H50,2)</f>
        <v>0</v>
      </c>
      <c r="J50" s="232"/>
      <c r="K50" s="231">
        <f>ROUND(E50*J50,2)</f>
        <v>0</v>
      </c>
      <c r="L50" s="231">
        <v>21</v>
      </c>
      <c r="M50" s="231">
        <f>G50*(1+L50/100)</f>
        <v>0</v>
      </c>
      <c r="N50" s="230">
        <v>0</v>
      </c>
      <c r="O50" s="230">
        <f>ROUND(E50*N50,2)</f>
        <v>0</v>
      </c>
      <c r="P50" s="230">
        <v>0</v>
      </c>
      <c r="Q50" s="230">
        <f>ROUND(E50*P50,2)</f>
        <v>0</v>
      </c>
      <c r="R50" s="231"/>
      <c r="S50" s="231" t="s">
        <v>324</v>
      </c>
      <c r="T50" s="231" t="s">
        <v>325</v>
      </c>
      <c r="U50" s="231">
        <v>0</v>
      </c>
      <c r="V50" s="231">
        <f>ROUND(E50*U50,2)</f>
        <v>0</v>
      </c>
      <c r="W50" s="231"/>
      <c r="X50" s="231" t="s">
        <v>547</v>
      </c>
      <c r="Y50" s="231" t="s">
        <v>262</v>
      </c>
      <c r="Z50" s="210"/>
      <c r="AA50" s="210"/>
      <c r="AB50" s="210"/>
      <c r="AC50" s="210"/>
      <c r="AD50" s="210"/>
      <c r="AE50" s="210"/>
      <c r="AF50" s="210"/>
      <c r="AG50" s="210" t="s">
        <v>1218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">
      <c r="A51" s="250">
        <v>41</v>
      </c>
      <c r="B51" s="251" t="s">
        <v>1802</v>
      </c>
      <c r="C51" s="259" t="s">
        <v>1803</v>
      </c>
      <c r="D51" s="252" t="s">
        <v>1765</v>
      </c>
      <c r="E51" s="253">
        <v>150</v>
      </c>
      <c r="F51" s="254"/>
      <c r="G51" s="255">
        <f>ROUND(E51*F51,2)</f>
        <v>0</v>
      </c>
      <c r="H51" s="232"/>
      <c r="I51" s="231">
        <f>ROUND(E51*H51,2)</f>
        <v>0</v>
      </c>
      <c r="J51" s="232"/>
      <c r="K51" s="231">
        <f>ROUND(E51*J51,2)</f>
        <v>0</v>
      </c>
      <c r="L51" s="231">
        <v>21</v>
      </c>
      <c r="M51" s="231">
        <f>G51*(1+L51/100)</f>
        <v>0</v>
      </c>
      <c r="N51" s="230">
        <v>0</v>
      </c>
      <c r="O51" s="230">
        <f>ROUND(E51*N51,2)</f>
        <v>0</v>
      </c>
      <c r="P51" s="230">
        <v>0</v>
      </c>
      <c r="Q51" s="230">
        <f>ROUND(E51*P51,2)</f>
        <v>0</v>
      </c>
      <c r="R51" s="231"/>
      <c r="S51" s="231" t="s">
        <v>324</v>
      </c>
      <c r="T51" s="231" t="s">
        <v>325</v>
      </c>
      <c r="U51" s="231">
        <v>0</v>
      </c>
      <c r="V51" s="231">
        <f>ROUND(E51*U51,2)</f>
        <v>0</v>
      </c>
      <c r="W51" s="231"/>
      <c r="X51" s="231" t="s">
        <v>547</v>
      </c>
      <c r="Y51" s="231" t="s">
        <v>262</v>
      </c>
      <c r="Z51" s="210"/>
      <c r="AA51" s="210"/>
      <c r="AB51" s="210"/>
      <c r="AC51" s="210"/>
      <c r="AD51" s="210"/>
      <c r="AE51" s="210"/>
      <c r="AF51" s="210"/>
      <c r="AG51" s="210" t="s">
        <v>1218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">
      <c r="A52" s="250">
        <v>42</v>
      </c>
      <c r="B52" s="251" t="s">
        <v>1804</v>
      </c>
      <c r="C52" s="259" t="s">
        <v>1805</v>
      </c>
      <c r="D52" s="252" t="s">
        <v>1721</v>
      </c>
      <c r="E52" s="253">
        <v>100</v>
      </c>
      <c r="F52" s="254"/>
      <c r="G52" s="255">
        <f>ROUND(E52*F52,2)</f>
        <v>0</v>
      </c>
      <c r="H52" s="232"/>
      <c r="I52" s="231">
        <f>ROUND(E52*H52,2)</f>
        <v>0</v>
      </c>
      <c r="J52" s="232"/>
      <c r="K52" s="231">
        <f>ROUND(E52*J52,2)</f>
        <v>0</v>
      </c>
      <c r="L52" s="231">
        <v>21</v>
      </c>
      <c r="M52" s="231">
        <f>G52*(1+L52/100)</f>
        <v>0</v>
      </c>
      <c r="N52" s="230">
        <v>0</v>
      </c>
      <c r="O52" s="230">
        <f>ROUND(E52*N52,2)</f>
        <v>0</v>
      </c>
      <c r="P52" s="230">
        <v>0</v>
      </c>
      <c r="Q52" s="230">
        <f>ROUND(E52*P52,2)</f>
        <v>0</v>
      </c>
      <c r="R52" s="231"/>
      <c r="S52" s="231" t="s">
        <v>324</v>
      </c>
      <c r="T52" s="231" t="s">
        <v>325</v>
      </c>
      <c r="U52" s="231">
        <v>0</v>
      </c>
      <c r="V52" s="231">
        <f>ROUND(E52*U52,2)</f>
        <v>0</v>
      </c>
      <c r="W52" s="231"/>
      <c r="X52" s="231" t="s">
        <v>547</v>
      </c>
      <c r="Y52" s="231" t="s">
        <v>262</v>
      </c>
      <c r="Z52" s="210"/>
      <c r="AA52" s="210"/>
      <c r="AB52" s="210"/>
      <c r="AC52" s="210"/>
      <c r="AD52" s="210"/>
      <c r="AE52" s="210"/>
      <c r="AF52" s="210"/>
      <c r="AG52" s="210" t="s">
        <v>1218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">
      <c r="A53" s="250">
        <v>43</v>
      </c>
      <c r="B53" s="251" t="s">
        <v>1806</v>
      </c>
      <c r="C53" s="259" t="s">
        <v>1807</v>
      </c>
      <c r="D53" s="252" t="s">
        <v>1721</v>
      </c>
      <c r="E53" s="253">
        <v>60</v>
      </c>
      <c r="F53" s="254"/>
      <c r="G53" s="255">
        <f>ROUND(E53*F53,2)</f>
        <v>0</v>
      </c>
      <c r="H53" s="232"/>
      <c r="I53" s="231">
        <f>ROUND(E53*H53,2)</f>
        <v>0</v>
      </c>
      <c r="J53" s="232"/>
      <c r="K53" s="231">
        <f>ROUND(E53*J53,2)</f>
        <v>0</v>
      </c>
      <c r="L53" s="231">
        <v>21</v>
      </c>
      <c r="M53" s="231">
        <f>G53*(1+L53/100)</f>
        <v>0</v>
      </c>
      <c r="N53" s="230">
        <v>0</v>
      </c>
      <c r="O53" s="230">
        <f>ROUND(E53*N53,2)</f>
        <v>0</v>
      </c>
      <c r="P53" s="230">
        <v>0</v>
      </c>
      <c r="Q53" s="230">
        <f>ROUND(E53*P53,2)</f>
        <v>0</v>
      </c>
      <c r="R53" s="231"/>
      <c r="S53" s="231" t="s">
        <v>324</v>
      </c>
      <c r="T53" s="231" t="s">
        <v>325</v>
      </c>
      <c r="U53" s="231">
        <v>0</v>
      </c>
      <c r="V53" s="231">
        <f>ROUND(E53*U53,2)</f>
        <v>0</v>
      </c>
      <c r="W53" s="231"/>
      <c r="X53" s="231" t="s">
        <v>547</v>
      </c>
      <c r="Y53" s="231" t="s">
        <v>262</v>
      </c>
      <c r="Z53" s="210"/>
      <c r="AA53" s="210"/>
      <c r="AB53" s="210"/>
      <c r="AC53" s="210"/>
      <c r="AD53" s="210"/>
      <c r="AE53" s="210"/>
      <c r="AF53" s="210"/>
      <c r="AG53" s="210" t="s">
        <v>1218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">
      <c r="A54" s="250">
        <v>44</v>
      </c>
      <c r="B54" s="251" t="s">
        <v>1808</v>
      </c>
      <c r="C54" s="259" t="s">
        <v>1809</v>
      </c>
      <c r="D54" s="252" t="s">
        <v>1765</v>
      </c>
      <c r="E54" s="253">
        <v>45</v>
      </c>
      <c r="F54" s="254"/>
      <c r="G54" s="255">
        <f>ROUND(E54*F54,2)</f>
        <v>0</v>
      </c>
      <c r="H54" s="232"/>
      <c r="I54" s="231">
        <f>ROUND(E54*H54,2)</f>
        <v>0</v>
      </c>
      <c r="J54" s="232"/>
      <c r="K54" s="231">
        <f>ROUND(E54*J54,2)</f>
        <v>0</v>
      </c>
      <c r="L54" s="231">
        <v>21</v>
      </c>
      <c r="M54" s="231">
        <f>G54*(1+L54/100)</f>
        <v>0</v>
      </c>
      <c r="N54" s="230">
        <v>0</v>
      </c>
      <c r="O54" s="230">
        <f>ROUND(E54*N54,2)</f>
        <v>0</v>
      </c>
      <c r="P54" s="230">
        <v>0</v>
      </c>
      <c r="Q54" s="230">
        <f>ROUND(E54*P54,2)</f>
        <v>0</v>
      </c>
      <c r="R54" s="231"/>
      <c r="S54" s="231" t="s">
        <v>324</v>
      </c>
      <c r="T54" s="231" t="s">
        <v>325</v>
      </c>
      <c r="U54" s="231">
        <v>0</v>
      </c>
      <c r="V54" s="231">
        <f>ROUND(E54*U54,2)</f>
        <v>0</v>
      </c>
      <c r="W54" s="231"/>
      <c r="X54" s="231" t="s">
        <v>547</v>
      </c>
      <c r="Y54" s="231" t="s">
        <v>262</v>
      </c>
      <c r="Z54" s="210"/>
      <c r="AA54" s="210"/>
      <c r="AB54" s="210"/>
      <c r="AC54" s="210"/>
      <c r="AD54" s="210"/>
      <c r="AE54" s="210"/>
      <c r="AF54" s="210"/>
      <c r="AG54" s="210" t="s">
        <v>1218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">
      <c r="A55" s="250">
        <v>45</v>
      </c>
      <c r="B55" s="251" t="s">
        <v>1810</v>
      </c>
      <c r="C55" s="259" t="s">
        <v>1811</v>
      </c>
      <c r="D55" s="252" t="s">
        <v>1721</v>
      </c>
      <c r="E55" s="253">
        <v>35</v>
      </c>
      <c r="F55" s="254"/>
      <c r="G55" s="255">
        <f>ROUND(E55*F55,2)</f>
        <v>0</v>
      </c>
      <c r="H55" s="232"/>
      <c r="I55" s="231">
        <f>ROUND(E55*H55,2)</f>
        <v>0</v>
      </c>
      <c r="J55" s="232"/>
      <c r="K55" s="231">
        <f>ROUND(E55*J55,2)</f>
        <v>0</v>
      </c>
      <c r="L55" s="231">
        <v>21</v>
      </c>
      <c r="M55" s="231">
        <f>G55*(1+L55/100)</f>
        <v>0</v>
      </c>
      <c r="N55" s="230">
        <v>0</v>
      </c>
      <c r="O55" s="230">
        <f>ROUND(E55*N55,2)</f>
        <v>0</v>
      </c>
      <c r="P55" s="230">
        <v>0</v>
      </c>
      <c r="Q55" s="230">
        <f>ROUND(E55*P55,2)</f>
        <v>0</v>
      </c>
      <c r="R55" s="231"/>
      <c r="S55" s="231" t="s">
        <v>324</v>
      </c>
      <c r="T55" s="231" t="s">
        <v>325</v>
      </c>
      <c r="U55" s="231">
        <v>0</v>
      </c>
      <c r="V55" s="231">
        <f>ROUND(E55*U55,2)</f>
        <v>0</v>
      </c>
      <c r="W55" s="231"/>
      <c r="X55" s="231" t="s">
        <v>547</v>
      </c>
      <c r="Y55" s="231" t="s">
        <v>262</v>
      </c>
      <c r="Z55" s="210"/>
      <c r="AA55" s="210"/>
      <c r="AB55" s="210"/>
      <c r="AC55" s="210"/>
      <c r="AD55" s="210"/>
      <c r="AE55" s="210"/>
      <c r="AF55" s="210"/>
      <c r="AG55" s="210" t="s">
        <v>1218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">
      <c r="A56" s="250">
        <v>46</v>
      </c>
      <c r="B56" s="251" t="s">
        <v>1812</v>
      </c>
      <c r="C56" s="259" t="s">
        <v>1813</v>
      </c>
      <c r="D56" s="252" t="s">
        <v>1721</v>
      </c>
      <c r="E56" s="253">
        <v>15</v>
      </c>
      <c r="F56" s="254"/>
      <c r="G56" s="255">
        <f>ROUND(E56*F56,2)</f>
        <v>0</v>
      </c>
      <c r="H56" s="232"/>
      <c r="I56" s="231">
        <f>ROUND(E56*H56,2)</f>
        <v>0</v>
      </c>
      <c r="J56" s="232"/>
      <c r="K56" s="231">
        <f>ROUND(E56*J56,2)</f>
        <v>0</v>
      </c>
      <c r="L56" s="231">
        <v>21</v>
      </c>
      <c r="M56" s="231">
        <f>G56*(1+L56/100)</f>
        <v>0</v>
      </c>
      <c r="N56" s="230">
        <v>0</v>
      </c>
      <c r="O56" s="230">
        <f>ROUND(E56*N56,2)</f>
        <v>0</v>
      </c>
      <c r="P56" s="230">
        <v>0</v>
      </c>
      <c r="Q56" s="230">
        <f>ROUND(E56*P56,2)</f>
        <v>0</v>
      </c>
      <c r="R56" s="231"/>
      <c r="S56" s="231" t="s">
        <v>324</v>
      </c>
      <c r="T56" s="231" t="s">
        <v>325</v>
      </c>
      <c r="U56" s="231">
        <v>0</v>
      </c>
      <c r="V56" s="231">
        <f>ROUND(E56*U56,2)</f>
        <v>0</v>
      </c>
      <c r="W56" s="231"/>
      <c r="X56" s="231" t="s">
        <v>547</v>
      </c>
      <c r="Y56" s="231" t="s">
        <v>262</v>
      </c>
      <c r="Z56" s="210"/>
      <c r="AA56" s="210"/>
      <c r="AB56" s="210"/>
      <c r="AC56" s="210"/>
      <c r="AD56" s="210"/>
      <c r="AE56" s="210"/>
      <c r="AF56" s="210"/>
      <c r="AG56" s="210" t="s">
        <v>1218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">
      <c r="A57" s="250">
        <v>47</v>
      </c>
      <c r="B57" s="251" t="s">
        <v>1814</v>
      </c>
      <c r="C57" s="259" t="s">
        <v>1815</v>
      </c>
      <c r="D57" s="252" t="s">
        <v>1765</v>
      </c>
      <c r="E57" s="253">
        <v>212</v>
      </c>
      <c r="F57" s="254"/>
      <c r="G57" s="255">
        <f>ROUND(E57*F57,2)</f>
        <v>0</v>
      </c>
      <c r="H57" s="232"/>
      <c r="I57" s="231">
        <f>ROUND(E57*H57,2)</f>
        <v>0</v>
      </c>
      <c r="J57" s="232"/>
      <c r="K57" s="231">
        <f>ROUND(E57*J57,2)</f>
        <v>0</v>
      </c>
      <c r="L57" s="231">
        <v>21</v>
      </c>
      <c r="M57" s="231">
        <f>G57*(1+L57/100)</f>
        <v>0</v>
      </c>
      <c r="N57" s="230">
        <v>0</v>
      </c>
      <c r="O57" s="230">
        <f>ROUND(E57*N57,2)</f>
        <v>0</v>
      </c>
      <c r="P57" s="230">
        <v>0</v>
      </c>
      <c r="Q57" s="230">
        <f>ROUND(E57*P57,2)</f>
        <v>0</v>
      </c>
      <c r="R57" s="231"/>
      <c r="S57" s="231" t="s">
        <v>324</v>
      </c>
      <c r="T57" s="231" t="s">
        <v>325</v>
      </c>
      <c r="U57" s="231">
        <v>0</v>
      </c>
      <c r="V57" s="231">
        <f>ROUND(E57*U57,2)</f>
        <v>0</v>
      </c>
      <c r="W57" s="231"/>
      <c r="X57" s="231" t="s">
        <v>547</v>
      </c>
      <c r="Y57" s="231" t="s">
        <v>262</v>
      </c>
      <c r="Z57" s="210"/>
      <c r="AA57" s="210"/>
      <c r="AB57" s="210"/>
      <c r="AC57" s="210"/>
      <c r="AD57" s="210"/>
      <c r="AE57" s="210"/>
      <c r="AF57" s="210"/>
      <c r="AG57" s="210" t="s">
        <v>1218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">
      <c r="A58" s="250">
        <v>48</v>
      </c>
      <c r="B58" s="251" t="s">
        <v>1816</v>
      </c>
      <c r="C58" s="259" t="s">
        <v>1817</v>
      </c>
      <c r="D58" s="252" t="s">
        <v>1721</v>
      </c>
      <c r="E58" s="253">
        <v>25</v>
      </c>
      <c r="F58" s="254"/>
      <c r="G58" s="255">
        <f>ROUND(E58*F58,2)</f>
        <v>0</v>
      </c>
      <c r="H58" s="232"/>
      <c r="I58" s="231">
        <f>ROUND(E58*H58,2)</f>
        <v>0</v>
      </c>
      <c r="J58" s="232"/>
      <c r="K58" s="231">
        <f>ROUND(E58*J58,2)</f>
        <v>0</v>
      </c>
      <c r="L58" s="231">
        <v>21</v>
      </c>
      <c r="M58" s="231">
        <f>G58*(1+L58/100)</f>
        <v>0</v>
      </c>
      <c r="N58" s="230">
        <v>0</v>
      </c>
      <c r="O58" s="230">
        <f>ROUND(E58*N58,2)</f>
        <v>0</v>
      </c>
      <c r="P58" s="230">
        <v>0</v>
      </c>
      <c r="Q58" s="230">
        <f>ROUND(E58*P58,2)</f>
        <v>0</v>
      </c>
      <c r="R58" s="231"/>
      <c r="S58" s="231" t="s">
        <v>324</v>
      </c>
      <c r="T58" s="231" t="s">
        <v>325</v>
      </c>
      <c r="U58" s="231">
        <v>0</v>
      </c>
      <c r="V58" s="231">
        <f>ROUND(E58*U58,2)</f>
        <v>0</v>
      </c>
      <c r="W58" s="231"/>
      <c r="X58" s="231" t="s">
        <v>547</v>
      </c>
      <c r="Y58" s="231" t="s">
        <v>262</v>
      </c>
      <c r="Z58" s="210"/>
      <c r="AA58" s="210"/>
      <c r="AB58" s="210"/>
      <c r="AC58" s="210"/>
      <c r="AD58" s="210"/>
      <c r="AE58" s="210"/>
      <c r="AF58" s="210"/>
      <c r="AG58" s="210" t="s">
        <v>1218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">
      <c r="A59" s="250">
        <v>49</v>
      </c>
      <c r="B59" s="251" t="s">
        <v>1818</v>
      </c>
      <c r="C59" s="259" t="s">
        <v>1819</v>
      </c>
      <c r="D59" s="252" t="s">
        <v>1765</v>
      </c>
      <c r="E59" s="253">
        <v>1850</v>
      </c>
      <c r="F59" s="254"/>
      <c r="G59" s="255">
        <f>ROUND(E59*F59,2)</f>
        <v>0</v>
      </c>
      <c r="H59" s="232"/>
      <c r="I59" s="231">
        <f>ROUND(E59*H59,2)</f>
        <v>0</v>
      </c>
      <c r="J59" s="232"/>
      <c r="K59" s="231">
        <f>ROUND(E59*J59,2)</f>
        <v>0</v>
      </c>
      <c r="L59" s="231">
        <v>21</v>
      </c>
      <c r="M59" s="231">
        <f>G59*(1+L59/100)</f>
        <v>0</v>
      </c>
      <c r="N59" s="230">
        <v>0</v>
      </c>
      <c r="O59" s="230">
        <f>ROUND(E59*N59,2)</f>
        <v>0</v>
      </c>
      <c r="P59" s="230">
        <v>0</v>
      </c>
      <c r="Q59" s="230">
        <f>ROUND(E59*P59,2)</f>
        <v>0</v>
      </c>
      <c r="R59" s="231"/>
      <c r="S59" s="231" t="s">
        <v>324</v>
      </c>
      <c r="T59" s="231" t="s">
        <v>325</v>
      </c>
      <c r="U59" s="231">
        <v>0</v>
      </c>
      <c r="V59" s="231">
        <f>ROUND(E59*U59,2)</f>
        <v>0</v>
      </c>
      <c r="W59" s="231"/>
      <c r="X59" s="231" t="s">
        <v>547</v>
      </c>
      <c r="Y59" s="231" t="s">
        <v>262</v>
      </c>
      <c r="Z59" s="210"/>
      <c r="AA59" s="210"/>
      <c r="AB59" s="210"/>
      <c r="AC59" s="210"/>
      <c r="AD59" s="210"/>
      <c r="AE59" s="210"/>
      <c r="AF59" s="210"/>
      <c r="AG59" s="210" t="s">
        <v>1218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">
      <c r="A60" s="250">
        <v>50</v>
      </c>
      <c r="B60" s="251" t="s">
        <v>1820</v>
      </c>
      <c r="C60" s="259" t="s">
        <v>1821</v>
      </c>
      <c r="D60" s="252" t="s">
        <v>1765</v>
      </c>
      <c r="E60" s="253">
        <v>128</v>
      </c>
      <c r="F60" s="254"/>
      <c r="G60" s="255">
        <f>ROUND(E60*F60,2)</f>
        <v>0</v>
      </c>
      <c r="H60" s="232"/>
      <c r="I60" s="231">
        <f>ROUND(E60*H60,2)</f>
        <v>0</v>
      </c>
      <c r="J60" s="232"/>
      <c r="K60" s="231">
        <f>ROUND(E60*J60,2)</f>
        <v>0</v>
      </c>
      <c r="L60" s="231">
        <v>21</v>
      </c>
      <c r="M60" s="231">
        <f>G60*(1+L60/100)</f>
        <v>0</v>
      </c>
      <c r="N60" s="230">
        <v>0</v>
      </c>
      <c r="O60" s="230">
        <f>ROUND(E60*N60,2)</f>
        <v>0</v>
      </c>
      <c r="P60" s="230">
        <v>0</v>
      </c>
      <c r="Q60" s="230">
        <f>ROUND(E60*P60,2)</f>
        <v>0</v>
      </c>
      <c r="R60" s="231"/>
      <c r="S60" s="231" t="s">
        <v>324</v>
      </c>
      <c r="T60" s="231" t="s">
        <v>325</v>
      </c>
      <c r="U60" s="231">
        <v>0</v>
      </c>
      <c r="V60" s="231">
        <f>ROUND(E60*U60,2)</f>
        <v>0</v>
      </c>
      <c r="W60" s="231"/>
      <c r="X60" s="231" t="s">
        <v>547</v>
      </c>
      <c r="Y60" s="231" t="s">
        <v>262</v>
      </c>
      <c r="Z60" s="210"/>
      <c r="AA60" s="210"/>
      <c r="AB60" s="210"/>
      <c r="AC60" s="210"/>
      <c r="AD60" s="210"/>
      <c r="AE60" s="210"/>
      <c r="AF60" s="210"/>
      <c r="AG60" s="210" t="s">
        <v>1218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">
      <c r="A61" s="250">
        <v>51</v>
      </c>
      <c r="B61" s="251" t="s">
        <v>1822</v>
      </c>
      <c r="C61" s="259" t="s">
        <v>1823</v>
      </c>
      <c r="D61" s="252" t="s">
        <v>1765</v>
      </c>
      <c r="E61" s="253">
        <v>2382</v>
      </c>
      <c r="F61" s="254"/>
      <c r="G61" s="255">
        <f>ROUND(E61*F61,2)</f>
        <v>0</v>
      </c>
      <c r="H61" s="232"/>
      <c r="I61" s="231">
        <f>ROUND(E61*H61,2)</f>
        <v>0</v>
      </c>
      <c r="J61" s="232"/>
      <c r="K61" s="231">
        <f>ROUND(E61*J61,2)</f>
        <v>0</v>
      </c>
      <c r="L61" s="231">
        <v>21</v>
      </c>
      <c r="M61" s="231">
        <f>G61*(1+L61/100)</f>
        <v>0</v>
      </c>
      <c r="N61" s="230">
        <v>0</v>
      </c>
      <c r="O61" s="230">
        <f>ROUND(E61*N61,2)</f>
        <v>0</v>
      </c>
      <c r="P61" s="230">
        <v>0</v>
      </c>
      <c r="Q61" s="230">
        <f>ROUND(E61*P61,2)</f>
        <v>0</v>
      </c>
      <c r="R61" s="231"/>
      <c r="S61" s="231" t="s">
        <v>324</v>
      </c>
      <c r="T61" s="231" t="s">
        <v>325</v>
      </c>
      <c r="U61" s="231">
        <v>0</v>
      </c>
      <c r="V61" s="231">
        <f>ROUND(E61*U61,2)</f>
        <v>0</v>
      </c>
      <c r="W61" s="231"/>
      <c r="X61" s="231" t="s">
        <v>547</v>
      </c>
      <c r="Y61" s="231" t="s">
        <v>262</v>
      </c>
      <c r="Z61" s="210"/>
      <c r="AA61" s="210"/>
      <c r="AB61" s="210"/>
      <c r="AC61" s="210"/>
      <c r="AD61" s="210"/>
      <c r="AE61" s="210"/>
      <c r="AF61" s="210"/>
      <c r="AG61" s="210" t="s">
        <v>1218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">
      <c r="A62" s="250">
        <v>52</v>
      </c>
      <c r="B62" s="251" t="s">
        <v>1824</v>
      </c>
      <c r="C62" s="259" t="s">
        <v>1825</v>
      </c>
      <c r="D62" s="252" t="s">
        <v>1765</v>
      </c>
      <c r="E62" s="253">
        <v>31</v>
      </c>
      <c r="F62" s="254"/>
      <c r="G62" s="255">
        <f>ROUND(E62*F62,2)</f>
        <v>0</v>
      </c>
      <c r="H62" s="232"/>
      <c r="I62" s="231">
        <f>ROUND(E62*H62,2)</f>
        <v>0</v>
      </c>
      <c r="J62" s="232"/>
      <c r="K62" s="231">
        <f>ROUND(E62*J62,2)</f>
        <v>0</v>
      </c>
      <c r="L62" s="231">
        <v>21</v>
      </c>
      <c r="M62" s="231">
        <f>G62*(1+L62/100)</f>
        <v>0</v>
      </c>
      <c r="N62" s="230">
        <v>0</v>
      </c>
      <c r="O62" s="230">
        <f>ROUND(E62*N62,2)</f>
        <v>0</v>
      </c>
      <c r="P62" s="230">
        <v>0</v>
      </c>
      <c r="Q62" s="230">
        <f>ROUND(E62*P62,2)</f>
        <v>0</v>
      </c>
      <c r="R62" s="231"/>
      <c r="S62" s="231" t="s">
        <v>324</v>
      </c>
      <c r="T62" s="231" t="s">
        <v>325</v>
      </c>
      <c r="U62" s="231">
        <v>0</v>
      </c>
      <c r="V62" s="231">
        <f>ROUND(E62*U62,2)</f>
        <v>0</v>
      </c>
      <c r="W62" s="231"/>
      <c r="X62" s="231" t="s">
        <v>547</v>
      </c>
      <c r="Y62" s="231" t="s">
        <v>262</v>
      </c>
      <c r="Z62" s="210"/>
      <c r="AA62" s="210"/>
      <c r="AB62" s="210"/>
      <c r="AC62" s="210"/>
      <c r="AD62" s="210"/>
      <c r="AE62" s="210"/>
      <c r="AF62" s="210"/>
      <c r="AG62" s="210" t="s">
        <v>1218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x14ac:dyDescent="0.2">
      <c r="A63" s="237" t="s">
        <v>254</v>
      </c>
      <c r="B63" s="238" t="s">
        <v>133</v>
      </c>
      <c r="C63" s="256" t="s">
        <v>106</v>
      </c>
      <c r="D63" s="239"/>
      <c r="E63" s="240"/>
      <c r="F63" s="241"/>
      <c r="G63" s="242">
        <f>SUMIF(AG64:AG66,"&lt;&gt;NOR",G64:G66)</f>
        <v>0</v>
      </c>
      <c r="H63" s="236"/>
      <c r="I63" s="236">
        <f>SUM(I64:I66)</f>
        <v>0</v>
      </c>
      <c r="J63" s="236"/>
      <c r="K63" s="236">
        <f>SUM(K64:K66)</f>
        <v>0</v>
      </c>
      <c r="L63" s="236"/>
      <c r="M63" s="236">
        <f>SUM(M64:M66)</f>
        <v>0</v>
      </c>
      <c r="N63" s="235"/>
      <c r="O63" s="235">
        <f>SUM(O64:O66)</f>
        <v>0</v>
      </c>
      <c r="P63" s="235"/>
      <c r="Q63" s="235">
        <f>SUM(Q64:Q66)</f>
        <v>0</v>
      </c>
      <c r="R63" s="236"/>
      <c r="S63" s="236"/>
      <c r="T63" s="236"/>
      <c r="U63" s="236"/>
      <c r="V63" s="236">
        <f>SUM(V64:V66)</f>
        <v>0</v>
      </c>
      <c r="W63" s="236"/>
      <c r="X63" s="236"/>
      <c r="Y63" s="236"/>
      <c r="AG63" t="s">
        <v>255</v>
      </c>
    </row>
    <row r="64" spans="1:60" outlineLevel="1" x14ac:dyDescent="0.2">
      <c r="A64" s="250">
        <v>53</v>
      </c>
      <c r="B64" s="251" t="s">
        <v>1826</v>
      </c>
      <c r="C64" s="259" t="s">
        <v>1827</v>
      </c>
      <c r="D64" s="252" t="s">
        <v>258</v>
      </c>
      <c r="E64" s="253">
        <v>1.5</v>
      </c>
      <c r="F64" s="254"/>
      <c r="G64" s="255">
        <f>ROUND(E64*F64,2)</f>
        <v>0</v>
      </c>
      <c r="H64" s="232"/>
      <c r="I64" s="231">
        <f>ROUND(E64*H64,2)</f>
        <v>0</v>
      </c>
      <c r="J64" s="232"/>
      <c r="K64" s="231">
        <f>ROUND(E64*J64,2)</f>
        <v>0</v>
      </c>
      <c r="L64" s="231">
        <v>21</v>
      </c>
      <c r="M64" s="231">
        <f>G64*(1+L64/100)</f>
        <v>0</v>
      </c>
      <c r="N64" s="230">
        <v>0</v>
      </c>
      <c r="O64" s="230">
        <f>ROUND(E64*N64,2)</f>
        <v>0</v>
      </c>
      <c r="P64" s="230">
        <v>0</v>
      </c>
      <c r="Q64" s="230">
        <f>ROUND(E64*P64,2)</f>
        <v>0</v>
      </c>
      <c r="R64" s="231"/>
      <c r="S64" s="231" t="s">
        <v>324</v>
      </c>
      <c r="T64" s="231" t="s">
        <v>325</v>
      </c>
      <c r="U64" s="231">
        <v>0</v>
      </c>
      <c r="V64" s="231">
        <f>ROUND(E64*U64,2)</f>
        <v>0</v>
      </c>
      <c r="W64" s="231"/>
      <c r="X64" s="231" t="s">
        <v>261</v>
      </c>
      <c r="Y64" s="231" t="s">
        <v>262</v>
      </c>
      <c r="Z64" s="210"/>
      <c r="AA64" s="210"/>
      <c r="AB64" s="210"/>
      <c r="AC64" s="210"/>
      <c r="AD64" s="210"/>
      <c r="AE64" s="210"/>
      <c r="AF64" s="210"/>
      <c r="AG64" s="210" t="s">
        <v>1035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">
      <c r="A65" s="250">
        <v>54</v>
      </c>
      <c r="B65" s="251" t="s">
        <v>1828</v>
      </c>
      <c r="C65" s="259" t="s">
        <v>1829</v>
      </c>
      <c r="D65" s="252" t="s">
        <v>303</v>
      </c>
      <c r="E65" s="253">
        <v>5</v>
      </c>
      <c r="F65" s="254"/>
      <c r="G65" s="255">
        <f>ROUND(E65*F65,2)</f>
        <v>0</v>
      </c>
      <c r="H65" s="232"/>
      <c r="I65" s="231">
        <f>ROUND(E65*H65,2)</f>
        <v>0</v>
      </c>
      <c r="J65" s="232"/>
      <c r="K65" s="231">
        <f>ROUND(E65*J65,2)</f>
        <v>0</v>
      </c>
      <c r="L65" s="231">
        <v>21</v>
      </c>
      <c r="M65" s="231">
        <f>G65*(1+L65/100)</f>
        <v>0</v>
      </c>
      <c r="N65" s="230">
        <v>0</v>
      </c>
      <c r="O65" s="230">
        <f>ROUND(E65*N65,2)</f>
        <v>0</v>
      </c>
      <c r="P65" s="230">
        <v>0</v>
      </c>
      <c r="Q65" s="230">
        <f>ROUND(E65*P65,2)</f>
        <v>0</v>
      </c>
      <c r="R65" s="231"/>
      <c r="S65" s="231" t="s">
        <v>324</v>
      </c>
      <c r="T65" s="231" t="s">
        <v>325</v>
      </c>
      <c r="U65" s="231">
        <v>0</v>
      </c>
      <c r="V65" s="231">
        <f>ROUND(E65*U65,2)</f>
        <v>0</v>
      </c>
      <c r="W65" s="231"/>
      <c r="X65" s="231" t="s">
        <v>261</v>
      </c>
      <c r="Y65" s="231" t="s">
        <v>262</v>
      </c>
      <c r="Z65" s="210"/>
      <c r="AA65" s="210"/>
      <c r="AB65" s="210"/>
      <c r="AC65" s="210"/>
      <c r="AD65" s="210"/>
      <c r="AE65" s="210"/>
      <c r="AF65" s="210"/>
      <c r="AG65" s="210" t="s">
        <v>1035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">
      <c r="A66" s="250">
        <v>55</v>
      </c>
      <c r="B66" s="251" t="s">
        <v>1830</v>
      </c>
      <c r="C66" s="259" t="s">
        <v>1831</v>
      </c>
      <c r="D66" s="252" t="s">
        <v>258</v>
      </c>
      <c r="E66" s="253">
        <v>4.2</v>
      </c>
      <c r="F66" s="254"/>
      <c r="G66" s="255">
        <f>ROUND(E66*F66,2)</f>
        <v>0</v>
      </c>
      <c r="H66" s="232"/>
      <c r="I66" s="231">
        <f>ROUND(E66*H66,2)</f>
        <v>0</v>
      </c>
      <c r="J66" s="232"/>
      <c r="K66" s="231">
        <f>ROUND(E66*J66,2)</f>
        <v>0</v>
      </c>
      <c r="L66" s="231">
        <v>21</v>
      </c>
      <c r="M66" s="231">
        <f>G66*(1+L66/100)</f>
        <v>0</v>
      </c>
      <c r="N66" s="230">
        <v>0</v>
      </c>
      <c r="O66" s="230">
        <f>ROUND(E66*N66,2)</f>
        <v>0</v>
      </c>
      <c r="P66" s="230">
        <v>0</v>
      </c>
      <c r="Q66" s="230">
        <f>ROUND(E66*P66,2)</f>
        <v>0</v>
      </c>
      <c r="R66" s="231"/>
      <c r="S66" s="231" t="s">
        <v>324</v>
      </c>
      <c r="T66" s="231" t="s">
        <v>325</v>
      </c>
      <c r="U66" s="231">
        <v>0</v>
      </c>
      <c r="V66" s="231">
        <f>ROUND(E66*U66,2)</f>
        <v>0</v>
      </c>
      <c r="W66" s="231"/>
      <c r="X66" s="231" t="s">
        <v>261</v>
      </c>
      <c r="Y66" s="231" t="s">
        <v>262</v>
      </c>
      <c r="Z66" s="210"/>
      <c r="AA66" s="210"/>
      <c r="AB66" s="210"/>
      <c r="AC66" s="210"/>
      <c r="AD66" s="210"/>
      <c r="AE66" s="210"/>
      <c r="AF66" s="210"/>
      <c r="AG66" s="210" t="s">
        <v>1035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x14ac:dyDescent="0.2">
      <c r="A67" s="237" t="s">
        <v>254</v>
      </c>
      <c r="B67" s="238" t="s">
        <v>62</v>
      </c>
      <c r="C67" s="256" t="s">
        <v>134</v>
      </c>
      <c r="D67" s="239"/>
      <c r="E67" s="240"/>
      <c r="F67" s="241"/>
      <c r="G67" s="242">
        <f>SUMIF(AG68:AG73,"&lt;&gt;NOR",G68:G73)</f>
        <v>0</v>
      </c>
      <c r="H67" s="236"/>
      <c r="I67" s="236">
        <f>SUM(I68:I73)</f>
        <v>0</v>
      </c>
      <c r="J67" s="236"/>
      <c r="K67" s="236">
        <f>SUM(K68:K73)</f>
        <v>0</v>
      </c>
      <c r="L67" s="236"/>
      <c r="M67" s="236">
        <f>SUM(M68:M73)</f>
        <v>0</v>
      </c>
      <c r="N67" s="235"/>
      <c r="O67" s="235">
        <f>SUM(O68:O73)</f>
        <v>0</v>
      </c>
      <c r="P67" s="235"/>
      <c r="Q67" s="235">
        <f>SUM(Q68:Q73)</f>
        <v>0</v>
      </c>
      <c r="R67" s="236"/>
      <c r="S67" s="236"/>
      <c r="T67" s="236"/>
      <c r="U67" s="236"/>
      <c r="V67" s="236">
        <f>SUM(V68:V73)</f>
        <v>0</v>
      </c>
      <c r="W67" s="236"/>
      <c r="X67" s="236"/>
      <c r="Y67" s="236"/>
      <c r="AG67" t="s">
        <v>255</v>
      </c>
    </row>
    <row r="68" spans="1:60" outlineLevel="1" x14ac:dyDescent="0.2">
      <c r="A68" s="250">
        <v>56</v>
      </c>
      <c r="B68" s="251" t="s">
        <v>1832</v>
      </c>
      <c r="C68" s="259" t="s">
        <v>1833</v>
      </c>
      <c r="D68" s="252" t="s">
        <v>1765</v>
      </c>
      <c r="E68" s="253">
        <v>36</v>
      </c>
      <c r="F68" s="254"/>
      <c r="G68" s="255">
        <f>ROUND(E68*F68,2)</f>
        <v>0</v>
      </c>
      <c r="H68" s="232"/>
      <c r="I68" s="231">
        <f>ROUND(E68*H68,2)</f>
        <v>0</v>
      </c>
      <c r="J68" s="232"/>
      <c r="K68" s="231">
        <f>ROUND(E68*J68,2)</f>
        <v>0</v>
      </c>
      <c r="L68" s="231">
        <v>21</v>
      </c>
      <c r="M68" s="231">
        <f>G68*(1+L68/100)</f>
        <v>0</v>
      </c>
      <c r="N68" s="230">
        <v>0</v>
      </c>
      <c r="O68" s="230">
        <f>ROUND(E68*N68,2)</f>
        <v>0</v>
      </c>
      <c r="P68" s="230">
        <v>0</v>
      </c>
      <c r="Q68" s="230">
        <f>ROUND(E68*P68,2)</f>
        <v>0</v>
      </c>
      <c r="R68" s="231"/>
      <c r="S68" s="231" t="s">
        <v>324</v>
      </c>
      <c r="T68" s="231" t="s">
        <v>325</v>
      </c>
      <c r="U68" s="231">
        <v>0</v>
      </c>
      <c r="V68" s="231">
        <f>ROUND(E68*U68,2)</f>
        <v>0</v>
      </c>
      <c r="W68" s="231"/>
      <c r="X68" s="231" t="s">
        <v>547</v>
      </c>
      <c r="Y68" s="231" t="s">
        <v>262</v>
      </c>
      <c r="Z68" s="210"/>
      <c r="AA68" s="210"/>
      <c r="AB68" s="210"/>
      <c r="AC68" s="210"/>
      <c r="AD68" s="210"/>
      <c r="AE68" s="210"/>
      <c r="AF68" s="210"/>
      <c r="AG68" s="210" t="s">
        <v>1218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ht="22.5" outlineLevel="1" x14ac:dyDescent="0.2">
      <c r="A69" s="250">
        <v>57</v>
      </c>
      <c r="B69" s="251" t="s">
        <v>1834</v>
      </c>
      <c r="C69" s="259" t="s">
        <v>1835</v>
      </c>
      <c r="D69" s="252" t="s">
        <v>1765</v>
      </c>
      <c r="E69" s="253">
        <v>2</v>
      </c>
      <c r="F69" s="254"/>
      <c r="G69" s="255">
        <f>ROUND(E69*F69,2)</f>
        <v>0</v>
      </c>
      <c r="H69" s="232"/>
      <c r="I69" s="231">
        <f>ROUND(E69*H69,2)</f>
        <v>0</v>
      </c>
      <c r="J69" s="232"/>
      <c r="K69" s="231">
        <f>ROUND(E69*J69,2)</f>
        <v>0</v>
      </c>
      <c r="L69" s="231">
        <v>21</v>
      </c>
      <c r="M69" s="231">
        <f>G69*(1+L69/100)</f>
        <v>0</v>
      </c>
      <c r="N69" s="230">
        <v>0</v>
      </c>
      <c r="O69" s="230">
        <f>ROUND(E69*N69,2)</f>
        <v>0</v>
      </c>
      <c r="P69" s="230">
        <v>0</v>
      </c>
      <c r="Q69" s="230">
        <f>ROUND(E69*P69,2)</f>
        <v>0</v>
      </c>
      <c r="R69" s="231"/>
      <c r="S69" s="231" t="s">
        <v>324</v>
      </c>
      <c r="T69" s="231" t="s">
        <v>325</v>
      </c>
      <c r="U69" s="231">
        <v>0</v>
      </c>
      <c r="V69" s="231">
        <f>ROUND(E69*U69,2)</f>
        <v>0</v>
      </c>
      <c r="W69" s="231"/>
      <c r="X69" s="231" t="s">
        <v>547</v>
      </c>
      <c r="Y69" s="231" t="s">
        <v>262</v>
      </c>
      <c r="Z69" s="210"/>
      <c r="AA69" s="210"/>
      <c r="AB69" s="210"/>
      <c r="AC69" s="210"/>
      <c r="AD69" s="210"/>
      <c r="AE69" s="210"/>
      <c r="AF69" s="210"/>
      <c r="AG69" s="210" t="s">
        <v>1218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">
      <c r="A70" s="250">
        <v>58</v>
      </c>
      <c r="B70" s="251" t="s">
        <v>1836</v>
      </c>
      <c r="C70" s="259" t="s">
        <v>1837</v>
      </c>
      <c r="D70" s="252" t="s">
        <v>1765</v>
      </c>
      <c r="E70" s="253">
        <v>2</v>
      </c>
      <c r="F70" s="254"/>
      <c r="G70" s="255">
        <f>ROUND(E70*F70,2)</f>
        <v>0</v>
      </c>
      <c r="H70" s="232"/>
      <c r="I70" s="231">
        <f>ROUND(E70*H70,2)</f>
        <v>0</v>
      </c>
      <c r="J70" s="232"/>
      <c r="K70" s="231">
        <f>ROUND(E70*J70,2)</f>
        <v>0</v>
      </c>
      <c r="L70" s="231">
        <v>21</v>
      </c>
      <c r="M70" s="231">
        <f>G70*(1+L70/100)</f>
        <v>0</v>
      </c>
      <c r="N70" s="230">
        <v>0</v>
      </c>
      <c r="O70" s="230">
        <f>ROUND(E70*N70,2)</f>
        <v>0</v>
      </c>
      <c r="P70" s="230">
        <v>0</v>
      </c>
      <c r="Q70" s="230">
        <f>ROUND(E70*P70,2)</f>
        <v>0</v>
      </c>
      <c r="R70" s="231"/>
      <c r="S70" s="231" t="s">
        <v>324</v>
      </c>
      <c r="T70" s="231" t="s">
        <v>325</v>
      </c>
      <c r="U70" s="231">
        <v>0</v>
      </c>
      <c r="V70" s="231">
        <f>ROUND(E70*U70,2)</f>
        <v>0</v>
      </c>
      <c r="W70" s="231"/>
      <c r="X70" s="231" t="s">
        <v>547</v>
      </c>
      <c r="Y70" s="231" t="s">
        <v>262</v>
      </c>
      <c r="Z70" s="210"/>
      <c r="AA70" s="210"/>
      <c r="AB70" s="210"/>
      <c r="AC70" s="210"/>
      <c r="AD70" s="210"/>
      <c r="AE70" s="210"/>
      <c r="AF70" s="210"/>
      <c r="AG70" s="210" t="s">
        <v>1218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">
      <c r="A71" s="250">
        <v>59</v>
      </c>
      <c r="B71" s="251" t="s">
        <v>1838</v>
      </c>
      <c r="C71" s="259" t="s">
        <v>1839</v>
      </c>
      <c r="D71" s="252" t="s">
        <v>1765</v>
      </c>
      <c r="E71" s="253">
        <v>3</v>
      </c>
      <c r="F71" s="254"/>
      <c r="G71" s="255">
        <f>ROUND(E71*F71,2)</f>
        <v>0</v>
      </c>
      <c r="H71" s="232"/>
      <c r="I71" s="231">
        <f>ROUND(E71*H71,2)</f>
        <v>0</v>
      </c>
      <c r="J71" s="232"/>
      <c r="K71" s="231">
        <f>ROUND(E71*J71,2)</f>
        <v>0</v>
      </c>
      <c r="L71" s="231">
        <v>21</v>
      </c>
      <c r="M71" s="231">
        <f>G71*(1+L71/100)</f>
        <v>0</v>
      </c>
      <c r="N71" s="230">
        <v>0</v>
      </c>
      <c r="O71" s="230">
        <f>ROUND(E71*N71,2)</f>
        <v>0</v>
      </c>
      <c r="P71" s="230">
        <v>0</v>
      </c>
      <c r="Q71" s="230">
        <f>ROUND(E71*P71,2)</f>
        <v>0</v>
      </c>
      <c r="R71" s="231"/>
      <c r="S71" s="231" t="s">
        <v>324</v>
      </c>
      <c r="T71" s="231" t="s">
        <v>325</v>
      </c>
      <c r="U71" s="231">
        <v>0</v>
      </c>
      <c r="V71" s="231">
        <f>ROUND(E71*U71,2)</f>
        <v>0</v>
      </c>
      <c r="W71" s="231"/>
      <c r="X71" s="231" t="s">
        <v>547</v>
      </c>
      <c r="Y71" s="231" t="s">
        <v>262</v>
      </c>
      <c r="Z71" s="210"/>
      <c r="AA71" s="210"/>
      <c r="AB71" s="210"/>
      <c r="AC71" s="210"/>
      <c r="AD71" s="210"/>
      <c r="AE71" s="210"/>
      <c r="AF71" s="210"/>
      <c r="AG71" s="210" t="s">
        <v>1218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">
      <c r="A72" s="250">
        <v>60</v>
      </c>
      <c r="B72" s="251" t="s">
        <v>1840</v>
      </c>
      <c r="C72" s="259" t="s">
        <v>1841</v>
      </c>
      <c r="D72" s="252" t="s">
        <v>1765</v>
      </c>
      <c r="E72" s="253">
        <v>3</v>
      </c>
      <c r="F72" s="254"/>
      <c r="G72" s="255">
        <f>ROUND(E72*F72,2)</f>
        <v>0</v>
      </c>
      <c r="H72" s="232"/>
      <c r="I72" s="231">
        <f>ROUND(E72*H72,2)</f>
        <v>0</v>
      </c>
      <c r="J72" s="232"/>
      <c r="K72" s="231">
        <f>ROUND(E72*J72,2)</f>
        <v>0</v>
      </c>
      <c r="L72" s="231">
        <v>21</v>
      </c>
      <c r="M72" s="231">
        <f>G72*(1+L72/100)</f>
        <v>0</v>
      </c>
      <c r="N72" s="230">
        <v>0</v>
      </c>
      <c r="O72" s="230">
        <f>ROUND(E72*N72,2)</f>
        <v>0</v>
      </c>
      <c r="P72" s="230">
        <v>0</v>
      </c>
      <c r="Q72" s="230">
        <f>ROUND(E72*P72,2)</f>
        <v>0</v>
      </c>
      <c r="R72" s="231"/>
      <c r="S72" s="231" t="s">
        <v>324</v>
      </c>
      <c r="T72" s="231" t="s">
        <v>325</v>
      </c>
      <c r="U72" s="231">
        <v>0</v>
      </c>
      <c r="V72" s="231">
        <f>ROUND(E72*U72,2)</f>
        <v>0</v>
      </c>
      <c r="W72" s="231"/>
      <c r="X72" s="231" t="s">
        <v>547</v>
      </c>
      <c r="Y72" s="231" t="s">
        <v>262</v>
      </c>
      <c r="Z72" s="210"/>
      <c r="AA72" s="210"/>
      <c r="AB72" s="210"/>
      <c r="AC72" s="210"/>
      <c r="AD72" s="210"/>
      <c r="AE72" s="210"/>
      <c r="AF72" s="210"/>
      <c r="AG72" s="210" t="s">
        <v>1218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">
      <c r="A73" s="250">
        <v>61</v>
      </c>
      <c r="B73" s="251" t="s">
        <v>1842</v>
      </c>
      <c r="C73" s="259" t="s">
        <v>1843</v>
      </c>
      <c r="D73" s="252" t="s">
        <v>1765</v>
      </c>
      <c r="E73" s="253">
        <v>5</v>
      </c>
      <c r="F73" s="254"/>
      <c r="G73" s="255">
        <f>ROUND(E73*F73,2)</f>
        <v>0</v>
      </c>
      <c r="H73" s="232"/>
      <c r="I73" s="231">
        <f>ROUND(E73*H73,2)</f>
        <v>0</v>
      </c>
      <c r="J73" s="232"/>
      <c r="K73" s="231">
        <f>ROUND(E73*J73,2)</f>
        <v>0</v>
      </c>
      <c r="L73" s="231">
        <v>21</v>
      </c>
      <c r="M73" s="231">
        <f>G73*(1+L73/100)</f>
        <v>0</v>
      </c>
      <c r="N73" s="230">
        <v>0</v>
      </c>
      <c r="O73" s="230">
        <f>ROUND(E73*N73,2)</f>
        <v>0</v>
      </c>
      <c r="P73" s="230">
        <v>0</v>
      </c>
      <c r="Q73" s="230">
        <f>ROUND(E73*P73,2)</f>
        <v>0</v>
      </c>
      <c r="R73" s="231"/>
      <c r="S73" s="231" t="s">
        <v>324</v>
      </c>
      <c r="T73" s="231" t="s">
        <v>325</v>
      </c>
      <c r="U73" s="231">
        <v>0</v>
      </c>
      <c r="V73" s="231">
        <f>ROUND(E73*U73,2)</f>
        <v>0</v>
      </c>
      <c r="W73" s="231"/>
      <c r="X73" s="231" t="s">
        <v>261</v>
      </c>
      <c r="Y73" s="231" t="s">
        <v>262</v>
      </c>
      <c r="Z73" s="210"/>
      <c r="AA73" s="210"/>
      <c r="AB73" s="210"/>
      <c r="AC73" s="210"/>
      <c r="AD73" s="210"/>
      <c r="AE73" s="210"/>
      <c r="AF73" s="210"/>
      <c r="AG73" s="210" t="s">
        <v>1035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x14ac:dyDescent="0.2">
      <c r="A74" s="237" t="s">
        <v>254</v>
      </c>
      <c r="B74" s="238" t="s">
        <v>64</v>
      </c>
      <c r="C74" s="256" t="s">
        <v>98</v>
      </c>
      <c r="D74" s="239"/>
      <c r="E74" s="240"/>
      <c r="F74" s="241"/>
      <c r="G74" s="242">
        <f>SUMIF(AG75:AG96,"&lt;&gt;NOR",G75:G96)</f>
        <v>0</v>
      </c>
      <c r="H74" s="236"/>
      <c r="I74" s="236">
        <f>SUM(I75:I96)</f>
        <v>0</v>
      </c>
      <c r="J74" s="236"/>
      <c r="K74" s="236">
        <f>SUM(K75:K96)</f>
        <v>0</v>
      </c>
      <c r="L74" s="236"/>
      <c r="M74" s="236">
        <f>SUM(M75:M96)</f>
        <v>0</v>
      </c>
      <c r="N74" s="235"/>
      <c r="O74" s="235">
        <f>SUM(O75:O96)</f>
        <v>0</v>
      </c>
      <c r="P74" s="235"/>
      <c r="Q74" s="235">
        <f>SUM(Q75:Q96)</f>
        <v>0</v>
      </c>
      <c r="R74" s="236"/>
      <c r="S74" s="236"/>
      <c r="T74" s="236"/>
      <c r="U74" s="236"/>
      <c r="V74" s="236">
        <f>SUM(V75:V96)</f>
        <v>0</v>
      </c>
      <c r="W74" s="236"/>
      <c r="X74" s="236"/>
      <c r="Y74" s="236"/>
      <c r="AG74" t="s">
        <v>255</v>
      </c>
    </row>
    <row r="75" spans="1:60" outlineLevel="1" x14ac:dyDescent="0.2">
      <c r="A75" s="250">
        <v>62</v>
      </c>
      <c r="B75" s="251" t="s">
        <v>1844</v>
      </c>
      <c r="C75" s="259" t="s">
        <v>1845</v>
      </c>
      <c r="D75" s="252" t="s">
        <v>1765</v>
      </c>
      <c r="E75" s="253">
        <v>3</v>
      </c>
      <c r="F75" s="254"/>
      <c r="G75" s="255">
        <f>ROUND(E75*F75,2)</f>
        <v>0</v>
      </c>
      <c r="H75" s="232"/>
      <c r="I75" s="231">
        <f>ROUND(E75*H75,2)</f>
        <v>0</v>
      </c>
      <c r="J75" s="232"/>
      <c r="K75" s="231">
        <f>ROUND(E75*J75,2)</f>
        <v>0</v>
      </c>
      <c r="L75" s="231">
        <v>21</v>
      </c>
      <c r="M75" s="231">
        <f>G75*(1+L75/100)</f>
        <v>0</v>
      </c>
      <c r="N75" s="230">
        <v>0</v>
      </c>
      <c r="O75" s="230">
        <f>ROUND(E75*N75,2)</f>
        <v>0</v>
      </c>
      <c r="P75" s="230">
        <v>0</v>
      </c>
      <c r="Q75" s="230">
        <f>ROUND(E75*P75,2)</f>
        <v>0</v>
      </c>
      <c r="R75" s="231"/>
      <c r="S75" s="231" t="s">
        <v>324</v>
      </c>
      <c r="T75" s="231" t="s">
        <v>325</v>
      </c>
      <c r="U75" s="231">
        <v>0</v>
      </c>
      <c r="V75" s="231">
        <f>ROUND(E75*U75,2)</f>
        <v>0</v>
      </c>
      <c r="W75" s="231"/>
      <c r="X75" s="231" t="s">
        <v>547</v>
      </c>
      <c r="Y75" s="231" t="s">
        <v>262</v>
      </c>
      <c r="Z75" s="210"/>
      <c r="AA75" s="210"/>
      <c r="AB75" s="210"/>
      <c r="AC75" s="210"/>
      <c r="AD75" s="210"/>
      <c r="AE75" s="210"/>
      <c r="AF75" s="210"/>
      <c r="AG75" s="210" t="s">
        <v>1218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">
      <c r="A76" s="250">
        <v>63</v>
      </c>
      <c r="B76" s="251" t="s">
        <v>1846</v>
      </c>
      <c r="C76" s="259" t="s">
        <v>1847</v>
      </c>
      <c r="D76" s="252" t="s">
        <v>1765</v>
      </c>
      <c r="E76" s="253">
        <v>5</v>
      </c>
      <c r="F76" s="254"/>
      <c r="G76" s="255">
        <f>ROUND(E76*F76,2)</f>
        <v>0</v>
      </c>
      <c r="H76" s="232"/>
      <c r="I76" s="231">
        <f>ROUND(E76*H76,2)</f>
        <v>0</v>
      </c>
      <c r="J76" s="232"/>
      <c r="K76" s="231">
        <f>ROUND(E76*J76,2)</f>
        <v>0</v>
      </c>
      <c r="L76" s="231">
        <v>21</v>
      </c>
      <c r="M76" s="231">
        <f>G76*(1+L76/100)</f>
        <v>0</v>
      </c>
      <c r="N76" s="230">
        <v>0</v>
      </c>
      <c r="O76" s="230">
        <f>ROUND(E76*N76,2)</f>
        <v>0</v>
      </c>
      <c r="P76" s="230">
        <v>0</v>
      </c>
      <c r="Q76" s="230">
        <f>ROUND(E76*P76,2)</f>
        <v>0</v>
      </c>
      <c r="R76" s="231"/>
      <c r="S76" s="231" t="s">
        <v>324</v>
      </c>
      <c r="T76" s="231" t="s">
        <v>325</v>
      </c>
      <c r="U76" s="231">
        <v>0</v>
      </c>
      <c r="V76" s="231">
        <f>ROUND(E76*U76,2)</f>
        <v>0</v>
      </c>
      <c r="W76" s="231"/>
      <c r="X76" s="231" t="s">
        <v>547</v>
      </c>
      <c r="Y76" s="231" t="s">
        <v>262</v>
      </c>
      <c r="Z76" s="210"/>
      <c r="AA76" s="210"/>
      <c r="AB76" s="210"/>
      <c r="AC76" s="210"/>
      <c r="AD76" s="210"/>
      <c r="AE76" s="210"/>
      <c r="AF76" s="210"/>
      <c r="AG76" s="210" t="s">
        <v>1218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">
      <c r="A77" s="250">
        <v>64</v>
      </c>
      <c r="B77" s="251" t="s">
        <v>1848</v>
      </c>
      <c r="C77" s="259" t="s">
        <v>1849</v>
      </c>
      <c r="D77" s="252" t="s">
        <v>1765</v>
      </c>
      <c r="E77" s="253">
        <v>152</v>
      </c>
      <c r="F77" s="254"/>
      <c r="G77" s="255">
        <f>ROUND(E77*F77,2)</f>
        <v>0</v>
      </c>
      <c r="H77" s="232"/>
      <c r="I77" s="231">
        <f>ROUND(E77*H77,2)</f>
        <v>0</v>
      </c>
      <c r="J77" s="232"/>
      <c r="K77" s="231">
        <f>ROUND(E77*J77,2)</f>
        <v>0</v>
      </c>
      <c r="L77" s="231">
        <v>21</v>
      </c>
      <c r="M77" s="231">
        <f>G77*(1+L77/100)</f>
        <v>0</v>
      </c>
      <c r="N77" s="230">
        <v>0</v>
      </c>
      <c r="O77" s="230">
        <f>ROUND(E77*N77,2)</f>
        <v>0</v>
      </c>
      <c r="P77" s="230">
        <v>0</v>
      </c>
      <c r="Q77" s="230">
        <f>ROUND(E77*P77,2)</f>
        <v>0</v>
      </c>
      <c r="R77" s="231"/>
      <c r="S77" s="231" t="s">
        <v>324</v>
      </c>
      <c r="T77" s="231" t="s">
        <v>325</v>
      </c>
      <c r="U77" s="231">
        <v>0</v>
      </c>
      <c r="V77" s="231">
        <f>ROUND(E77*U77,2)</f>
        <v>0</v>
      </c>
      <c r="W77" s="231"/>
      <c r="X77" s="231" t="s">
        <v>547</v>
      </c>
      <c r="Y77" s="231" t="s">
        <v>262</v>
      </c>
      <c r="Z77" s="210"/>
      <c r="AA77" s="210"/>
      <c r="AB77" s="210"/>
      <c r="AC77" s="210"/>
      <c r="AD77" s="210"/>
      <c r="AE77" s="210"/>
      <c r="AF77" s="210"/>
      <c r="AG77" s="210" t="s">
        <v>1218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">
      <c r="A78" s="250">
        <v>65</v>
      </c>
      <c r="B78" s="251" t="s">
        <v>1850</v>
      </c>
      <c r="C78" s="259" t="s">
        <v>1851</v>
      </c>
      <c r="D78" s="252" t="s">
        <v>1765</v>
      </c>
      <c r="E78" s="253">
        <v>3</v>
      </c>
      <c r="F78" s="254"/>
      <c r="G78" s="255">
        <f>ROUND(E78*F78,2)</f>
        <v>0</v>
      </c>
      <c r="H78" s="232"/>
      <c r="I78" s="231">
        <f>ROUND(E78*H78,2)</f>
        <v>0</v>
      </c>
      <c r="J78" s="232"/>
      <c r="K78" s="231">
        <f>ROUND(E78*J78,2)</f>
        <v>0</v>
      </c>
      <c r="L78" s="231">
        <v>21</v>
      </c>
      <c r="M78" s="231">
        <f>G78*(1+L78/100)</f>
        <v>0</v>
      </c>
      <c r="N78" s="230">
        <v>0</v>
      </c>
      <c r="O78" s="230">
        <f>ROUND(E78*N78,2)</f>
        <v>0</v>
      </c>
      <c r="P78" s="230">
        <v>0</v>
      </c>
      <c r="Q78" s="230">
        <f>ROUND(E78*P78,2)</f>
        <v>0</v>
      </c>
      <c r="R78" s="231"/>
      <c r="S78" s="231" t="s">
        <v>324</v>
      </c>
      <c r="T78" s="231" t="s">
        <v>325</v>
      </c>
      <c r="U78" s="231">
        <v>0</v>
      </c>
      <c r="V78" s="231">
        <f>ROUND(E78*U78,2)</f>
        <v>0</v>
      </c>
      <c r="W78" s="231"/>
      <c r="X78" s="231" t="s">
        <v>547</v>
      </c>
      <c r="Y78" s="231" t="s">
        <v>262</v>
      </c>
      <c r="Z78" s="210"/>
      <c r="AA78" s="210"/>
      <c r="AB78" s="210"/>
      <c r="AC78" s="210"/>
      <c r="AD78" s="210"/>
      <c r="AE78" s="210"/>
      <c r="AF78" s="210"/>
      <c r="AG78" s="210" t="s">
        <v>1218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">
      <c r="A79" s="250">
        <v>66</v>
      </c>
      <c r="B79" s="251" t="s">
        <v>1852</v>
      </c>
      <c r="C79" s="259" t="s">
        <v>1853</v>
      </c>
      <c r="D79" s="252" t="s">
        <v>1765</v>
      </c>
      <c r="E79" s="253">
        <v>5</v>
      </c>
      <c r="F79" s="254"/>
      <c r="G79" s="255">
        <f>ROUND(E79*F79,2)</f>
        <v>0</v>
      </c>
      <c r="H79" s="232"/>
      <c r="I79" s="231">
        <f>ROUND(E79*H79,2)</f>
        <v>0</v>
      </c>
      <c r="J79" s="232"/>
      <c r="K79" s="231">
        <f>ROUND(E79*J79,2)</f>
        <v>0</v>
      </c>
      <c r="L79" s="231">
        <v>21</v>
      </c>
      <c r="M79" s="231">
        <f>G79*(1+L79/100)</f>
        <v>0</v>
      </c>
      <c r="N79" s="230">
        <v>0</v>
      </c>
      <c r="O79" s="230">
        <f>ROUND(E79*N79,2)</f>
        <v>0</v>
      </c>
      <c r="P79" s="230">
        <v>0</v>
      </c>
      <c r="Q79" s="230">
        <f>ROUND(E79*P79,2)</f>
        <v>0</v>
      </c>
      <c r="R79" s="231"/>
      <c r="S79" s="231" t="s">
        <v>324</v>
      </c>
      <c r="T79" s="231" t="s">
        <v>325</v>
      </c>
      <c r="U79" s="231">
        <v>0</v>
      </c>
      <c r="V79" s="231">
        <f>ROUND(E79*U79,2)</f>
        <v>0</v>
      </c>
      <c r="W79" s="231"/>
      <c r="X79" s="231" t="s">
        <v>547</v>
      </c>
      <c r="Y79" s="231" t="s">
        <v>262</v>
      </c>
      <c r="Z79" s="210"/>
      <c r="AA79" s="210"/>
      <c r="AB79" s="210"/>
      <c r="AC79" s="210"/>
      <c r="AD79" s="210"/>
      <c r="AE79" s="210"/>
      <c r="AF79" s="210"/>
      <c r="AG79" s="210" t="s">
        <v>1218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">
      <c r="A80" s="250">
        <v>67</v>
      </c>
      <c r="B80" s="251" t="s">
        <v>1854</v>
      </c>
      <c r="C80" s="259" t="s">
        <v>1855</v>
      </c>
      <c r="D80" s="252" t="s">
        <v>1765</v>
      </c>
      <c r="E80" s="253">
        <v>36</v>
      </c>
      <c r="F80" s="254"/>
      <c r="G80" s="255">
        <f>ROUND(E80*F80,2)</f>
        <v>0</v>
      </c>
      <c r="H80" s="232"/>
      <c r="I80" s="231">
        <f>ROUND(E80*H80,2)</f>
        <v>0</v>
      </c>
      <c r="J80" s="232"/>
      <c r="K80" s="231">
        <f>ROUND(E80*J80,2)</f>
        <v>0</v>
      </c>
      <c r="L80" s="231">
        <v>21</v>
      </c>
      <c r="M80" s="231">
        <f>G80*(1+L80/100)</f>
        <v>0</v>
      </c>
      <c r="N80" s="230">
        <v>0</v>
      </c>
      <c r="O80" s="230">
        <f>ROUND(E80*N80,2)</f>
        <v>0</v>
      </c>
      <c r="P80" s="230">
        <v>0</v>
      </c>
      <c r="Q80" s="230">
        <f>ROUND(E80*P80,2)</f>
        <v>0</v>
      </c>
      <c r="R80" s="231"/>
      <c r="S80" s="231" t="s">
        <v>324</v>
      </c>
      <c r="T80" s="231" t="s">
        <v>325</v>
      </c>
      <c r="U80" s="231">
        <v>0</v>
      </c>
      <c r="V80" s="231">
        <f>ROUND(E80*U80,2)</f>
        <v>0</v>
      </c>
      <c r="W80" s="231"/>
      <c r="X80" s="231" t="s">
        <v>547</v>
      </c>
      <c r="Y80" s="231" t="s">
        <v>262</v>
      </c>
      <c r="Z80" s="210"/>
      <c r="AA80" s="210"/>
      <c r="AB80" s="210"/>
      <c r="AC80" s="210"/>
      <c r="AD80" s="210"/>
      <c r="AE80" s="210"/>
      <c r="AF80" s="210"/>
      <c r="AG80" s="210" t="s">
        <v>1218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">
      <c r="A81" s="250">
        <v>68</v>
      </c>
      <c r="B81" s="251" t="s">
        <v>1856</v>
      </c>
      <c r="C81" s="259" t="s">
        <v>1857</v>
      </c>
      <c r="D81" s="252" t="s">
        <v>1765</v>
      </c>
      <c r="E81" s="253">
        <v>3</v>
      </c>
      <c r="F81" s="254"/>
      <c r="G81" s="255">
        <f>ROUND(E81*F81,2)</f>
        <v>0</v>
      </c>
      <c r="H81" s="232"/>
      <c r="I81" s="231">
        <f>ROUND(E81*H81,2)</f>
        <v>0</v>
      </c>
      <c r="J81" s="232"/>
      <c r="K81" s="231">
        <f>ROUND(E81*J81,2)</f>
        <v>0</v>
      </c>
      <c r="L81" s="231">
        <v>21</v>
      </c>
      <c r="M81" s="231">
        <f>G81*(1+L81/100)</f>
        <v>0</v>
      </c>
      <c r="N81" s="230">
        <v>0</v>
      </c>
      <c r="O81" s="230">
        <f>ROUND(E81*N81,2)</f>
        <v>0</v>
      </c>
      <c r="P81" s="230">
        <v>0</v>
      </c>
      <c r="Q81" s="230">
        <f>ROUND(E81*P81,2)</f>
        <v>0</v>
      </c>
      <c r="R81" s="231"/>
      <c r="S81" s="231" t="s">
        <v>324</v>
      </c>
      <c r="T81" s="231" t="s">
        <v>325</v>
      </c>
      <c r="U81" s="231">
        <v>0</v>
      </c>
      <c r="V81" s="231">
        <f>ROUND(E81*U81,2)</f>
        <v>0</v>
      </c>
      <c r="W81" s="231"/>
      <c r="X81" s="231" t="s">
        <v>547</v>
      </c>
      <c r="Y81" s="231" t="s">
        <v>262</v>
      </c>
      <c r="Z81" s="210"/>
      <c r="AA81" s="210"/>
      <c r="AB81" s="210"/>
      <c r="AC81" s="210"/>
      <c r="AD81" s="210"/>
      <c r="AE81" s="210"/>
      <c r="AF81" s="210"/>
      <c r="AG81" s="210" t="s">
        <v>1218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">
      <c r="A82" s="250">
        <v>69</v>
      </c>
      <c r="B82" s="251" t="s">
        <v>1858</v>
      </c>
      <c r="C82" s="259" t="s">
        <v>1859</v>
      </c>
      <c r="D82" s="252" t="s">
        <v>1765</v>
      </c>
      <c r="E82" s="253">
        <v>2</v>
      </c>
      <c r="F82" s="254"/>
      <c r="G82" s="255">
        <f>ROUND(E82*F82,2)</f>
        <v>0</v>
      </c>
      <c r="H82" s="232"/>
      <c r="I82" s="231">
        <f>ROUND(E82*H82,2)</f>
        <v>0</v>
      </c>
      <c r="J82" s="232"/>
      <c r="K82" s="231">
        <f>ROUND(E82*J82,2)</f>
        <v>0</v>
      </c>
      <c r="L82" s="231">
        <v>21</v>
      </c>
      <c r="M82" s="231">
        <f>G82*(1+L82/100)</f>
        <v>0</v>
      </c>
      <c r="N82" s="230">
        <v>0</v>
      </c>
      <c r="O82" s="230">
        <f>ROUND(E82*N82,2)</f>
        <v>0</v>
      </c>
      <c r="P82" s="230">
        <v>0</v>
      </c>
      <c r="Q82" s="230">
        <f>ROUND(E82*P82,2)</f>
        <v>0</v>
      </c>
      <c r="R82" s="231"/>
      <c r="S82" s="231" t="s">
        <v>324</v>
      </c>
      <c r="T82" s="231" t="s">
        <v>325</v>
      </c>
      <c r="U82" s="231">
        <v>0</v>
      </c>
      <c r="V82" s="231">
        <f>ROUND(E82*U82,2)</f>
        <v>0</v>
      </c>
      <c r="W82" s="231"/>
      <c r="X82" s="231" t="s">
        <v>547</v>
      </c>
      <c r="Y82" s="231" t="s">
        <v>262</v>
      </c>
      <c r="Z82" s="210"/>
      <c r="AA82" s="210"/>
      <c r="AB82" s="210"/>
      <c r="AC82" s="210"/>
      <c r="AD82" s="210"/>
      <c r="AE82" s="210"/>
      <c r="AF82" s="210"/>
      <c r="AG82" s="210" t="s">
        <v>1218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">
      <c r="A83" s="250">
        <v>70</v>
      </c>
      <c r="B83" s="251" t="s">
        <v>1860</v>
      </c>
      <c r="C83" s="259" t="s">
        <v>1861</v>
      </c>
      <c r="D83" s="252" t="s">
        <v>1765</v>
      </c>
      <c r="E83" s="253">
        <v>18</v>
      </c>
      <c r="F83" s="254"/>
      <c r="G83" s="255">
        <f>ROUND(E83*F83,2)</f>
        <v>0</v>
      </c>
      <c r="H83" s="232"/>
      <c r="I83" s="231">
        <f>ROUND(E83*H83,2)</f>
        <v>0</v>
      </c>
      <c r="J83" s="232"/>
      <c r="K83" s="231">
        <f>ROUND(E83*J83,2)</f>
        <v>0</v>
      </c>
      <c r="L83" s="231">
        <v>21</v>
      </c>
      <c r="M83" s="231">
        <f>G83*(1+L83/100)</f>
        <v>0</v>
      </c>
      <c r="N83" s="230">
        <v>0</v>
      </c>
      <c r="O83" s="230">
        <f>ROUND(E83*N83,2)</f>
        <v>0</v>
      </c>
      <c r="P83" s="230">
        <v>0</v>
      </c>
      <c r="Q83" s="230">
        <f>ROUND(E83*P83,2)</f>
        <v>0</v>
      </c>
      <c r="R83" s="231"/>
      <c r="S83" s="231" t="s">
        <v>324</v>
      </c>
      <c r="T83" s="231" t="s">
        <v>325</v>
      </c>
      <c r="U83" s="231">
        <v>0</v>
      </c>
      <c r="V83" s="231">
        <f>ROUND(E83*U83,2)</f>
        <v>0</v>
      </c>
      <c r="W83" s="231"/>
      <c r="X83" s="231" t="s">
        <v>547</v>
      </c>
      <c r="Y83" s="231" t="s">
        <v>262</v>
      </c>
      <c r="Z83" s="210"/>
      <c r="AA83" s="210"/>
      <c r="AB83" s="210"/>
      <c r="AC83" s="210"/>
      <c r="AD83" s="210"/>
      <c r="AE83" s="210"/>
      <c r="AF83" s="210"/>
      <c r="AG83" s="210" t="s">
        <v>1218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1" x14ac:dyDescent="0.2">
      <c r="A84" s="250">
        <v>71</v>
      </c>
      <c r="B84" s="251" t="s">
        <v>1862</v>
      </c>
      <c r="C84" s="259" t="s">
        <v>1863</v>
      </c>
      <c r="D84" s="252" t="s">
        <v>1765</v>
      </c>
      <c r="E84" s="253">
        <v>19</v>
      </c>
      <c r="F84" s="254"/>
      <c r="G84" s="255">
        <f>ROUND(E84*F84,2)</f>
        <v>0</v>
      </c>
      <c r="H84" s="232"/>
      <c r="I84" s="231">
        <f>ROUND(E84*H84,2)</f>
        <v>0</v>
      </c>
      <c r="J84" s="232"/>
      <c r="K84" s="231">
        <f>ROUND(E84*J84,2)</f>
        <v>0</v>
      </c>
      <c r="L84" s="231">
        <v>21</v>
      </c>
      <c r="M84" s="231">
        <f>G84*(1+L84/100)</f>
        <v>0</v>
      </c>
      <c r="N84" s="230">
        <v>0</v>
      </c>
      <c r="O84" s="230">
        <f>ROUND(E84*N84,2)</f>
        <v>0</v>
      </c>
      <c r="P84" s="230">
        <v>0</v>
      </c>
      <c r="Q84" s="230">
        <f>ROUND(E84*P84,2)</f>
        <v>0</v>
      </c>
      <c r="R84" s="231"/>
      <c r="S84" s="231" t="s">
        <v>324</v>
      </c>
      <c r="T84" s="231" t="s">
        <v>325</v>
      </c>
      <c r="U84" s="231">
        <v>0</v>
      </c>
      <c r="V84" s="231">
        <f>ROUND(E84*U84,2)</f>
        <v>0</v>
      </c>
      <c r="W84" s="231"/>
      <c r="X84" s="231" t="s">
        <v>547</v>
      </c>
      <c r="Y84" s="231" t="s">
        <v>262</v>
      </c>
      <c r="Z84" s="210"/>
      <c r="AA84" s="210"/>
      <c r="AB84" s="210"/>
      <c r="AC84" s="210"/>
      <c r="AD84" s="210"/>
      <c r="AE84" s="210"/>
      <c r="AF84" s="210"/>
      <c r="AG84" s="210" t="s">
        <v>1218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">
      <c r="A85" s="250">
        <v>72</v>
      </c>
      <c r="B85" s="251" t="s">
        <v>1864</v>
      </c>
      <c r="C85" s="259" t="s">
        <v>1865</v>
      </c>
      <c r="D85" s="252" t="s">
        <v>1765</v>
      </c>
      <c r="E85" s="253">
        <v>246</v>
      </c>
      <c r="F85" s="254"/>
      <c r="G85" s="255">
        <f>ROUND(E85*F85,2)</f>
        <v>0</v>
      </c>
      <c r="H85" s="232"/>
      <c r="I85" s="231">
        <f>ROUND(E85*H85,2)</f>
        <v>0</v>
      </c>
      <c r="J85" s="232"/>
      <c r="K85" s="231">
        <f>ROUND(E85*J85,2)</f>
        <v>0</v>
      </c>
      <c r="L85" s="231">
        <v>21</v>
      </c>
      <c r="M85" s="231">
        <f>G85*(1+L85/100)</f>
        <v>0</v>
      </c>
      <c r="N85" s="230">
        <v>0</v>
      </c>
      <c r="O85" s="230">
        <f>ROUND(E85*N85,2)</f>
        <v>0</v>
      </c>
      <c r="P85" s="230">
        <v>0</v>
      </c>
      <c r="Q85" s="230">
        <f>ROUND(E85*P85,2)</f>
        <v>0</v>
      </c>
      <c r="R85" s="231"/>
      <c r="S85" s="231" t="s">
        <v>324</v>
      </c>
      <c r="T85" s="231" t="s">
        <v>325</v>
      </c>
      <c r="U85" s="231">
        <v>0</v>
      </c>
      <c r="V85" s="231">
        <f>ROUND(E85*U85,2)</f>
        <v>0</v>
      </c>
      <c r="W85" s="231"/>
      <c r="X85" s="231" t="s">
        <v>547</v>
      </c>
      <c r="Y85" s="231" t="s">
        <v>262</v>
      </c>
      <c r="Z85" s="210"/>
      <c r="AA85" s="210"/>
      <c r="AB85" s="210"/>
      <c r="AC85" s="210"/>
      <c r="AD85" s="210"/>
      <c r="AE85" s="210"/>
      <c r="AF85" s="210"/>
      <c r="AG85" s="210" t="s">
        <v>1218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">
      <c r="A86" s="250">
        <v>73</v>
      </c>
      <c r="B86" s="251" t="s">
        <v>1866</v>
      </c>
      <c r="C86" s="259" t="s">
        <v>1867</v>
      </c>
      <c r="D86" s="252" t="s">
        <v>1765</v>
      </c>
      <c r="E86" s="253">
        <v>11</v>
      </c>
      <c r="F86" s="254"/>
      <c r="G86" s="255">
        <f>ROUND(E86*F86,2)</f>
        <v>0</v>
      </c>
      <c r="H86" s="232"/>
      <c r="I86" s="231">
        <f>ROUND(E86*H86,2)</f>
        <v>0</v>
      </c>
      <c r="J86" s="232"/>
      <c r="K86" s="231">
        <f>ROUND(E86*J86,2)</f>
        <v>0</v>
      </c>
      <c r="L86" s="231">
        <v>21</v>
      </c>
      <c r="M86" s="231">
        <f>G86*(1+L86/100)</f>
        <v>0</v>
      </c>
      <c r="N86" s="230">
        <v>0</v>
      </c>
      <c r="O86" s="230">
        <f>ROUND(E86*N86,2)</f>
        <v>0</v>
      </c>
      <c r="P86" s="230">
        <v>0</v>
      </c>
      <c r="Q86" s="230">
        <f>ROUND(E86*P86,2)</f>
        <v>0</v>
      </c>
      <c r="R86" s="231"/>
      <c r="S86" s="231" t="s">
        <v>324</v>
      </c>
      <c r="T86" s="231" t="s">
        <v>325</v>
      </c>
      <c r="U86" s="231">
        <v>0</v>
      </c>
      <c r="V86" s="231">
        <f>ROUND(E86*U86,2)</f>
        <v>0</v>
      </c>
      <c r="W86" s="231"/>
      <c r="X86" s="231" t="s">
        <v>547</v>
      </c>
      <c r="Y86" s="231" t="s">
        <v>262</v>
      </c>
      <c r="Z86" s="210"/>
      <c r="AA86" s="210"/>
      <c r="AB86" s="210"/>
      <c r="AC86" s="210"/>
      <c r="AD86" s="210"/>
      <c r="AE86" s="210"/>
      <c r="AF86" s="210"/>
      <c r="AG86" s="210" t="s">
        <v>1218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1" x14ac:dyDescent="0.2">
      <c r="A87" s="250">
        <v>74</v>
      </c>
      <c r="B87" s="251" t="s">
        <v>1868</v>
      </c>
      <c r="C87" s="259" t="s">
        <v>1869</v>
      </c>
      <c r="D87" s="252" t="s">
        <v>1765</v>
      </c>
      <c r="E87" s="253">
        <v>18</v>
      </c>
      <c r="F87" s="254"/>
      <c r="G87" s="255">
        <f>ROUND(E87*F87,2)</f>
        <v>0</v>
      </c>
      <c r="H87" s="232"/>
      <c r="I87" s="231">
        <f>ROUND(E87*H87,2)</f>
        <v>0</v>
      </c>
      <c r="J87" s="232"/>
      <c r="K87" s="231">
        <f>ROUND(E87*J87,2)</f>
        <v>0</v>
      </c>
      <c r="L87" s="231">
        <v>21</v>
      </c>
      <c r="M87" s="231">
        <f>G87*(1+L87/100)</f>
        <v>0</v>
      </c>
      <c r="N87" s="230">
        <v>0</v>
      </c>
      <c r="O87" s="230">
        <f>ROUND(E87*N87,2)</f>
        <v>0</v>
      </c>
      <c r="P87" s="230">
        <v>0</v>
      </c>
      <c r="Q87" s="230">
        <f>ROUND(E87*P87,2)</f>
        <v>0</v>
      </c>
      <c r="R87" s="231"/>
      <c r="S87" s="231" t="s">
        <v>324</v>
      </c>
      <c r="T87" s="231" t="s">
        <v>325</v>
      </c>
      <c r="U87" s="231">
        <v>0</v>
      </c>
      <c r="V87" s="231">
        <f>ROUND(E87*U87,2)</f>
        <v>0</v>
      </c>
      <c r="W87" s="231"/>
      <c r="X87" s="231" t="s">
        <v>547</v>
      </c>
      <c r="Y87" s="231" t="s">
        <v>262</v>
      </c>
      <c r="Z87" s="210"/>
      <c r="AA87" s="210"/>
      <c r="AB87" s="210"/>
      <c r="AC87" s="210"/>
      <c r="AD87" s="210"/>
      <c r="AE87" s="210"/>
      <c r="AF87" s="210"/>
      <c r="AG87" s="210" t="s">
        <v>1218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1" x14ac:dyDescent="0.2">
      <c r="A88" s="250">
        <v>75</v>
      </c>
      <c r="B88" s="251" t="s">
        <v>1870</v>
      </c>
      <c r="C88" s="259" t="s">
        <v>1871</v>
      </c>
      <c r="D88" s="252" t="s">
        <v>1765</v>
      </c>
      <c r="E88" s="253">
        <v>16</v>
      </c>
      <c r="F88" s="254"/>
      <c r="G88" s="255">
        <f>ROUND(E88*F88,2)</f>
        <v>0</v>
      </c>
      <c r="H88" s="232"/>
      <c r="I88" s="231">
        <f>ROUND(E88*H88,2)</f>
        <v>0</v>
      </c>
      <c r="J88" s="232"/>
      <c r="K88" s="231">
        <f>ROUND(E88*J88,2)</f>
        <v>0</v>
      </c>
      <c r="L88" s="231">
        <v>21</v>
      </c>
      <c r="M88" s="231">
        <f>G88*(1+L88/100)</f>
        <v>0</v>
      </c>
      <c r="N88" s="230">
        <v>0</v>
      </c>
      <c r="O88" s="230">
        <f>ROUND(E88*N88,2)</f>
        <v>0</v>
      </c>
      <c r="P88" s="230">
        <v>0</v>
      </c>
      <c r="Q88" s="230">
        <f>ROUND(E88*P88,2)</f>
        <v>0</v>
      </c>
      <c r="R88" s="231"/>
      <c r="S88" s="231" t="s">
        <v>324</v>
      </c>
      <c r="T88" s="231" t="s">
        <v>325</v>
      </c>
      <c r="U88" s="231">
        <v>0</v>
      </c>
      <c r="V88" s="231">
        <f>ROUND(E88*U88,2)</f>
        <v>0</v>
      </c>
      <c r="W88" s="231"/>
      <c r="X88" s="231" t="s">
        <v>547</v>
      </c>
      <c r="Y88" s="231" t="s">
        <v>262</v>
      </c>
      <c r="Z88" s="210"/>
      <c r="AA88" s="210"/>
      <c r="AB88" s="210"/>
      <c r="AC88" s="210"/>
      <c r="AD88" s="210"/>
      <c r="AE88" s="210"/>
      <c r="AF88" s="210"/>
      <c r="AG88" s="210" t="s">
        <v>1218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1" x14ac:dyDescent="0.2">
      <c r="A89" s="250">
        <v>76</v>
      </c>
      <c r="B89" s="251" t="s">
        <v>1872</v>
      </c>
      <c r="C89" s="259" t="s">
        <v>1873</v>
      </c>
      <c r="D89" s="252" t="s">
        <v>1765</v>
      </c>
      <c r="E89" s="253">
        <v>11</v>
      </c>
      <c r="F89" s="254"/>
      <c r="G89" s="255">
        <f>ROUND(E89*F89,2)</f>
        <v>0</v>
      </c>
      <c r="H89" s="232"/>
      <c r="I89" s="231">
        <f>ROUND(E89*H89,2)</f>
        <v>0</v>
      </c>
      <c r="J89" s="232"/>
      <c r="K89" s="231">
        <f>ROUND(E89*J89,2)</f>
        <v>0</v>
      </c>
      <c r="L89" s="231">
        <v>21</v>
      </c>
      <c r="M89" s="231">
        <f>G89*(1+L89/100)</f>
        <v>0</v>
      </c>
      <c r="N89" s="230">
        <v>0</v>
      </c>
      <c r="O89" s="230">
        <f>ROUND(E89*N89,2)</f>
        <v>0</v>
      </c>
      <c r="P89" s="230">
        <v>0</v>
      </c>
      <c r="Q89" s="230">
        <f>ROUND(E89*P89,2)</f>
        <v>0</v>
      </c>
      <c r="R89" s="231"/>
      <c r="S89" s="231" t="s">
        <v>324</v>
      </c>
      <c r="T89" s="231" t="s">
        <v>325</v>
      </c>
      <c r="U89" s="231">
        <v>0</v>
      </c>
      <c r="V89" s="231">
        <f>ROUND(E89*U89,2)</f>
        <v>0</v>
      </c>
      <c r="W89" s="231"/>
      <c r="X89" s="231" t="s">
        <v>547</v>
      </c>
      <c r="Y89" s="231" t="s">
        <v>262</v>
      </c>
      <c r="Z89" s="210"/>
      <c r="AA89" s="210"/>
      <c r="AB89" s="210"/>
      <c r="AC89" s="210"/>
      <c r="AD89" s="210"/>
      <c r="AE89" s="210"/>
      <c r="AF89" s="210"/>
      <c r="AG89" s="210" t="s">
        <v>1218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1" x14ac:dyDescent="0.2">
      <c r="A90" s="250">
        <v>77</v>
      </c>
      <c r="B90" s="251" t="s">
        <v>1874</v>
      </c>
      <c r="C90" s="259" t="s">
        <v>1875</v>
      </c>
      <c r="D90" s="252" t="s">
        <v>1765</v>
      </c>
      <c r="E90" s="253">
        <v>1</v>
      </c>
      <c r="F90" s="254"/>
      <c r="G90" s="255">
        <f>ROUND(E90*F90,2)</f>
        <v>0</v>
      </c>
      <c r="H90" s="232"/>
      <c r="I90" s="231">
        <f>ROUND(E90*H90,2)</f>
        <v>0</v>
      </c>
      <c r="J90" s="232"/>
      <c r="K90" s="231">
        <f>ROUND(E90*J90,2)</f>
        <v>0</v>
      </c>
      <c r="L90" s="231">
        <v>21</v>
      </c>
      <c r="M90" s="231">
        <f>G90*(1+L90/100)</f>
        <v>0</v>
      </c>
      <c r="N90" s="230">
        <v>0</v>
      </c>
      <c r="O90" s="230">
        <f>ROUND(E90*N90,2)</f>
        <v>0</v>
      </c>
      <c r="P90" s="230">
        <v>0</v>
      </c>
      <c r="Q90" s="230">
        <f>ROUND(E90*P90,2)</f>
        <v>0</v>
      </c>
      <c r="R90" s="231"/>
      <c r="S90" s="231" t="s">
        <v>324</v>
      </c>
      <c r="T90" s="231" t="s">
        <v>325</v>
      </c>
      <c r="U90" s="231">
        <v>0</v>
      </c>
      <c r="V90" s="231">
        <f>ROUND(E90*U90,2)</f>
        <v>0</v>
      </c>
      <c r="W90" s="231"/>
      <c r="X90" s="231" t="s">
        <v>547</v>
      </c>
      <c r="Y90" s="231" t="s">
        <v>262</v>
      </c>
      <c r="Z90" s="210"/>
      <c r="AA90" s="210"/>
      <c r="AB90" s="210"/>
      <c r="AC90" s="210"/>
      <c r="AD90" s="210"/>
      <c r="AE90" s="210"/>
      <c r="AF90" s="210"/>
      <c r="AG90" s="210" t="s">
        <v>1218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1" x14ac:dyDescent="0.2">
      <c r="A91" s="250">
        <v>78</v>
      </c>
      <c r="B91" s="251" t="s">
        <v>1876</v>
      </c>
      <c r="C91" s="259" t="s">
        <v>1877</v>
      </c>
      <c r="D91" s="252" t="s">
        <v>1765</v>
      </c>
      <c r="E91" s="253">
        <v>1</v>
      </c>
      <c r="F91" s="254"/>
      <c r="G91" s="255">
        <f>ROUND(E91*F91,2)</f>
        <v>0</v>
      </c>
      <c r="H91" s="232"/>
      <c r="I91" s="231">
        <f>ROUND(E91*H91,2)</f>
        <v>0</v>
      </c>
      <c r="J91" s="232"/>
      <c r="K91" s="231">
        <f>ROUND(E91*J91,2)</f>
        <v>0</v>
      </c>
      <c r="L91" s="231">
        <v>21</v>
      </c>
      <c r="M91" s="231">
        <f>G91*(1+L91/100)</f>
        <v>0</v>
      </c>
      <c r="N91" s="230">
        <v>0</v>
      </c>
      <c r="O91" s="230">
        <f>ROUND(E91*N91,2)</f>
        <v>0</v>
      </c>
      <c r="P91" s="230">
        <v>0</v>
      </c>
      <c r="Q91" s="230">
        <f>ROUND(E91*P91,2)</f>
        <v>0</v>
      </c>
      <c r="R91" s="231"/>
      <c r="S91" s="231" t="s">
        <v>324</v>
      </c>
      <c r="T91" s="231" t="s">
        <v>325</v>
      </c>
      <c r="U91" s="231">
        <v>0</v>
      </c>
      <c r="V91" s="231">
        <f>ROUND(E91*U91,2)</f>
        <v>0</v>
      </c>
      <c r="W91" s="231"/>
      <c r="X91" s="231" t="s">
        <v>547</v>
      </c>
      <c r="Y91" s="231" t="s">
        <v>262</v>
      </c>
      <c r="Z91" s="210"/>
      <c r="AA91" s="210"/>
      <c r="AB91" s="210"/>
      <c r="AC91" s="210"/>
      <c r="AD91" s="210"/>
      <c r="AE91" s="210"/>
      <c r="AF91" s="210"/>
      <c r="AG91" s="210" t="s">
        <v>1218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1" x14ac:dyDescent="0.2">
      <c r="A92" s="250">
        <v>79</v>
      </c>
      <c r="B92" s="251" t="s">
        <v>1878</v>
      </c>
      <c r="C92" s="259" t="s">
        <v>1879</v>
      </c>
      <c r="D92" s="252" t="s">
        <v>1765</v>
      </c>
      <c r="E92" s="253">
        <v>2</v>
      </c>
      <c r="F92" s="254"/>
      <c r="G92" s="255">
        <f>ROUND(E92*F92,2)</f>
        <v>0</v>
      </c>
      <c r="H92" s="232"/>
      <c r="I92" s="231">
        <f>ROUND(E92*H92,2)</f>
        <v>0</v>
      </c>
      <c r="J92" s="232"/>
      <c r="K92" s="231">
        <f>ROUND(E92*J92,2)</f>
        <v>0</v>
      </c>
      <c r="L92" s="231">
        <v>21</v>
      </c>
      <c r="M92" s="231">
        <f>G92*(1+L92/100)</f>
        <v>0</v>
      </c>
      <c r="N92" s="230">
        <v>0</v>
      </c>
      <c r="O92" s="230">
        <f>ROUND(E92*N92,2)</f>
        <v>0</v>
      </c>
      <c r="P92" s="230">
        <v>0</v>
      </c>
      <c r="Q92" s="230">
        <f>ROUND(E92*P92,2)</f>
        <v>0</v>
      </c>
      <c r="R92" s="231"/>
      <c r="S92" s="231" t="s">
        <v>324</v>
      </c>
      <c r="T92" s="231" t="s">
        <v>325</v>
      </c>
      <c r="U92" s="231">
        <v>0</v>
      </c>
      <c r="V92" s="231">
        <f>ROUND(E92*U92,2)</f>
        <v>0</v>
      </c>
      <c r="W92" s="231"/>
      <c r="X92" s="231" t="s">
        <v>547</v>
      </c>
      <c r="Y92" s="231" t="s">
        <v>262</v>
      </c>
      <c r="Z92" s="210"/>
      <c r="AA92" s="210"/>
      <c r="AB92" s="210"/>
      <c r="AC92" s="210"/>
      <c r="AD92" s="210"/>
      <c r="AE92" s="210"/>
      <c r="AF92" s="210"/>
      <c r="AG92" s="210" t="s">
        <v>1218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1" x14ac:dyDescent="0.2">
      <c r="A93" s="250">
        <v>80</v>
      </c>
      <c r="B93" s="251" t="s">
        <v>1880</v>
      </c>
      <c r="C93" s="259" t="s">
        <v>1881</v>
      </c>
      <c r="D93" s="252" t="s">
        <v>1765</v>
      </c>
      <c r="E93" s="253">
        <v>11</v>
      </c>
      <c r="F93" s="254"/>
      <c r="G93" s="255">
        <f>ROUND(E93*F93,2)</f>
        <v>0</v>
      </c>
      <c r="H93" s="232"/>
      <c r="I93" s="231">
        <f>ROUND(E93*H93,2)</f>
        <v>0</v>
      </c>
      <c r="J93" s="232"/>
      <c r="K93" s="231">
        <f>ROUND(E93*J93,2)</f>
        <v>0</v>
      </c>
      <c r="L93" s="231">
        <v>21</v>
      </c>
      <c r="M93" s="231">
        <f>G93*(1+L93/100)</f>
        <v>0</v>
      </c>
      <c r="N93" s="230">
        <v>0</v>
      </c>
      <c r="O93" s="230">
        <f>ROUND(E93*N93,2)</f>
        <v>0</v>
      </c>
      <c r="P93" s="230">
        <v>0</v>
      </c>
      <c r="Q93" s="230">
        <f>ROUND(E93*P93,2)</f>
        <v>0</v>
      </c>
      <c r="R93" s="231"/>
      <c r="S93" s="231" t="s">
        <v>324</v>
      </c>
      <c r="T93" s="231" t="s">
        <v>325</v>
      </c>
      <c r="U93" s="231">
        <v>0</v>
      </c>
      <c r="V93" s="231">
        <f>ROUND(E93*U93,2)</f>
        <v>0</v>
      </c>
      <c r="W93" s="231"/>
      <c r="X93" s="231" t="s">
        <v>547</v>
      </c>
      <c r="Y93" s="231" t="s">
        <v>262</v>
      </c>
      <c r="Z93" s="210"/>
      <c r="AA93" s="210"/>
      <c r="AB93" s="210"/>
      <c r="AC93" s="210"/>
      <c r="AD93" s="210"/>
      <c r="AE93" s="210"/>
      <c r="AF93" s="210"/>
      <c r="AG93" s="210" t="s">
        <v>1218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1" x14ac:dyDescent="0.2">
      <c r="A94" s="250">
        <v>81</v>
      </c>
      <c r="B94" s="251" t="s">
        <v>1882</v>
      </c>
      <c r="C94" s="259" t="s">
        <v>1883</v>
      </c>
      <c r="D94" s="252" t="s">
        <v>1765</v>
      </c>
      <c r="E94" s="253">
        <v>2</v>
      </c>
      <c r="F94" s="254"/>
      <c r="G94" s="255">
        <f>ROUND(E94*F94,2)</f>
        <v>0</v>
      </c>
      <c r="H94" s="232"/>
      <c r="I94" s="231">
        <f>ROUND(E94*H94,2)</f>
        <v>0</v>
      </c>
      <c r="J94" s="232"/>
      <c r="K94" s="231">
        <f>ROUND(E94*J94,2)</f>
        <v>0</v>
      </c>
      <c r="L94" s="231">
        <v>21</v>
      </c>
      <c r="M94" s="231">
        <f>G94*(1+L94/100)</f>
        <v>0</v>
      </c>
      <c r="N94" s="230">
        <v>0</v>
      </c>
      <c r="O94" s="230">
        <f>ROUND(E94*N94,2)</f>
        <v>0</v>
      </c>
      <c r="P94" s="230">
        <v>0</v>
      </c>
      <c r="Q94" s="230">
        <f>ROUND(E94*P94,2)</f>
        <v>0</v>
      </c>
      <c r="R94" s="231"/>
      <c r="S94" s="231" t="s">
        <v>324</v>
      </c>
      <c r="T94" s="231" t="s">
        <v>325</v>
      </c>
      <c r="U94" s="231">
        <v>0</v>
      </c>
      <c r="V94" s="231">
        <f>ROUND(E94*U94,2)</f>
        <v>0</v>
      </c>
      <c r="W94" s="231"/>
      <c r="X94" s="231" t="s">
        <v>547</v>
      </c>
      <c r="Y94" s="231" t="s">
        <v>262</v>
      </c>
      <c r="Z94" s="210"/>
      <c r="AA94" s="210"/>
      <c r="AB94" s="210"/>
      <c r="AC94" s="210"/>
      <c r="AD94" s="210"/>
      <c r="AE94" s="210"/>
      <c r="AF94" s="210"/>
      <c r="AG94" s="210" t="s">
        <v>1218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1" x14ac:dyDescent="0.2">
      <c r="A95" s="250">
        <v>82</v>
      </c>
      <c r="B95" s="251" t="s">
        <v>1884</v>
      </c>
      <c r="C95" s="259" t="s">
        <v>1885</v>
      </c>
      <c r="D95" s="252" t="s">
        <v>1765</v>
      </c>
      <c r="E95" s="253">
        <v>12</v>
      </c>
      <c r="F95" s="254"/>
      <c r="G95" s="255">
        <f>ROUND(E95*F95,2)</f>
        <v>0</v>
      </c>
      <c r="H95" s="232"/>
      <c r="I95" s="231">
        <f>ROUND(E95*H95,2)</f>
        <v>0</v>
      </c>
      <c r="J95" s="232"/>
      <c r="K95" s="231">
        <f>ROUND(E95*J95,2)</f>
        <v>0</v>
      </c>
      <c r="L95" s="231">
        <v>21</v>
      </c>
      <c r="M95" s="231">
        <f>G95*(1+L95/100)</f>
        <v>0</v>
      </c>
      <c r="N95" s="230">
        <v>0</v>
      </c>
      <c r="O95" s="230">
        <f>ROUND(E95*N95,2)</f>
        <v>0</v>
      </c>
      <c r="P95" s="230">
        <v>0</v>
      </c>
      <c r="Q95" s="230">
        <f>ROUND(E95*P95,2)</f>
        <v>0</v>
      </c>
      <c r="R95" s="231"/>
      <c r="S95" s="231" t="s">
        <v>324</v>
      </c>
      <c r="T95" s="231" t="s">
        <v>325</v>
      </c>
      <c r="U95" s="231">
        <v>0</v>
      </c>
      <c r="V95" s="231">
        <f>ROUND(E95*U95,2)</f>
        <v>0</v>
      </c>
      <c r="W95" s="231"/>
      <c r="X95" s="231" t="s">
        <v>547</v>
      </c>
      <c r="Y95" s="231" t="s">
        <v>262</v>
      </c>
      <c r="Z95" s="210"/>
      <c r="AA95" s="210"/>
      <c r="AB95" s="210"/>
      <c r="AC95" s="210"/>
      <c r="AD95" s="210"/>
      <c r="AE95" s="210"/>
      <c r="AF95" s="210"/>
      <c r="AG95" s="210" t="s">
        <v>1218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1" x14ac:dyDescent="0.2">
      <c r="A96" s="250">
        <v>83</v>
      </c>
      <c r="B96" s="251" t="s">
        <v>1886</v>
      </c>
      <c r="C96" s="259" t="s">
        <v>1887</v>
      </c>
      <c r="D96" s="252" t="s">
        <v>1765</v>
      </c>
      <c r="E96" s="253">
        <v>12</v>
      </c>
      <c r="F96" s="254"/>
      <c r="G96" s="255">
        <f>ROUND(E96*F96,2)</f>
        <v>0</v>
      </c>
      <c r="H96" s="232"/>
      <c r="I96" s="231">
        <f>ROUND(E96*H96,2)</f>
        <v>0</v>
      </c>
      <c r="J96" s="232"/>
      <c r="K96" s="231">
        <f>ROUND(E96*J96,2)</f>
        <v>0</v>
      </c>
      <c r="L96" s="231">
        <v>21</v>
      </c>
      <c r="M96" s="231">
        <f>G96*(1+L96/100)</f>
        <v>0</v>
      </c>
      <c r="N96" s="230">
        <v>0</v>
      </c>
      <c r="O96" s="230">
        <f>ROUND(E96*N96,2)</f>
        <v>0</v>
      </c>
      <c r="P96" s="230">
        <v>0</v>
      </c>
      <c r="Q96" s="230">
        <f>ROUND(E96*P96,2)</f>
        <v>0</v>
      </c>
      <c r="R96" s="231"/>
      <c r="S96" s="231" t="s">
        <v>324</v>
      </c>
      <c r="T96" s="231" t="s">
        <v>325</v>
      </c>
      <c r="U96" s="231">
        <v>0</v>
      </c>
      <c r="V96" s="231">
        <f>ROUND(E96*U96,2)</f>
        <v>0</v>
      </c>
      <c r="W96" s="231"/>
      <c r="X96" s="231" t="s">
        <v>547</v>
      </c>
      <c r="Y96" s="231" t="s">
        <v>262</v>
      </c>
      <c r="Z96" s="210"/>
      <c r="AA96" s="210"/>
      <c r="AB96" s="210"/>
      <c r="AC96" s="210"/>
      <c r="AD96" s="210"/>
      <c r="AE96" s="210"/>
      <c r="AF96" s="210"/>
      <c r="AG96" s="210" t="s">
        <v>1218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x14ac:dyDescent="0.2">
      <c r="A97" s="237" t="s">
        <v>254</v>
      </c>
      <c r="B97" s="238" t="s">
        <v>66</v>
      </c>
      <c r="C97" s="256" t="s">
        <v>135</v>
      </c>
      <c r="D97" s="239"/>
      <c r="E97" s="240"/>
      <c r="F97" s="241"/>
      <c r="G97" s="242">
        <f>SUMIF(AG98:AG101,"&lt;&gt;NOR",G98:G101)</f>
        <v>0</v>
      </c>
      <c r="H97" s="236"/>
      <c r="I97" s="236">
        <f>SUM(I98:I101)</f>
        <v>0</v>
      </c>
      <c r="J97" s="236"/>
      <c r="K97" s="236">
        <f>SUM(K98:K101)</f>
        <v>0</v>
      </c>
      <c r="L97" s="236"/>
      <c r="M97" s="236">
        <f>SUM(M98:M101)</f>
        <v>0</v>
      </c>
      <c r="N97" s="235"/>
      <c r="O97" s="235">
        <f>SUM(O98:O101)</f>
        <v>0</v>
      </c>
      <c r="P97" s="235"/>
      <c r="Q97" s="235">
        <f>SUM(Q98:Q101)</f>
        <v>0</v>
      </c>
      <c r="R97" s="236"/>
      <c r="S97" s="236"/>
      <c r="T97" s="236"/>
      <c r="U97" s="236"/>
      <c r="V97" s="236">
        <f>SUM(V98:V101)</f>
        <v>0</v>
      </c>
      <c r="W97" s="236"/>
      <c r="X97" s="236"/>
      <c r="Y97" s="236"/>
      <c r="AG97" t="s">
        <v>255</v>
      </c>
    </row>
    <row r="98" spans="1:60" outlineLevel="1" x14ac:dyDescent="0.2">
      <c r="A98" s="250">
        <v>84</v>
      </c>
      <c r="B98" s="251" t="s">
        <v>1888</v>
      </c>
      <c r="C98" s="259" t="s">
        <v>1889</v>
      </c>
      <c r="D98" s="252" t="s">
        <v>1765</v>
      </c>
      <c r="E98" s="253">
        <v>1</v>
      </c>
      <c r="F98" s="254"/>
      <c r="G98" s="255">
        <f>ROUND(E98*F98,2)</f>
        <v>0</v>
      </c>
      <c r="H98" s="232"/>
      <c r="I98" s="231">
        <f>ROUND(E98*H98,2)</f>
        <v>0</v>
      </c>
      <c r="J98" s="232"/>
      <c r="K98" s="231">
        <f>ROUND(E98*J98,2)</f>
        <v>0</v>
      </c>
      <c r="L98" s="231">
        <v>21</v>
      </c>
      <c r="M98" s="231">
        <f>G98*(1+L98/100)</f>
        <v>0</v>
      </c>
      <c r="N98" s="230">
        <v>0</v>
      </c>
      <c r="O98" s="230">
        <f>ROUND(E98*N98,2)</f>
        <v>0</v>
      </c>
      <c r="P98" s="230">
        <v>0</v>
      </c>
      <c r="Q98" s="230">
        <f>ROUND(E98*P98,2)</f>
        <v>0</v>
      </c>
      <c r="R98" s="231"/>
      <c r="S98" s="231" t="s">
        <v>324</v>
      </c>
      <c r="T98" s="231" t="s">
        <v>325</v>
      </c>
      <c r="U98" s="231">
        <v>0</v>
      </c>
      <c r="V98" s="231">
        <f>ROUND(E98*U98,2)</f>
        <v>0</v>
      </c>
      <c r="W98" s="231"/>
      <c r="X98" s="231" t="s">
        <v>547</v>
      </c>
      <c r="Y98" s="231" t="s">
        <v>262</v>
      </c>
      <c r="Z98" s="210"/>
      <c r="AA98" s="210"/>
      <c r="AB98" s="210"/>
      <c r="AC98" s="210"/>
      <c r="AD98" s="210"/>
      <c r="AE98" s="210"/>
      <c r="AF98" s="210"/>
      <c r="AG98" s="210" t="s">
        <v>1218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1" x14ac:dyDescent="0.2">
      <c r="A99" s="250">
        <v>85</v>
      </c>
      <c r="B99" s="251" t="s">
        <v>1890</v>
      </c>
      <c r="C99" s="259" t="s">
        <v>1891</v>
      </c>
      <c r="D99" s="252" t="s">
        <v>1765</v>
      </c>
      <c r="E99" s="253">
        <v>1</v>
      </c>
      <c r="F99" s="254"/>
      <c r="G99" s="255">
        <f>ROUND(E99*F99,2)</f>
        <v>0</v>
      </c>
      <c r="H99" s="232"/>
      <c r="I99" s="231">
        <f>ROUND(E99*H99,2)</f>
        <v>0</v>
      </c>
      <c r="J99" s="232"/>
      <c r="K99" s="231">
        <f>ROUND(E99*J99,2)</f>
        <v>0</v>
      </c>
      <c r="L99" s="231">
        <v>21</v>
      </c>
      <c r="M99" s="231">
        <f>G99*(1+L99/100)</f>
        <v>0</v>
      </c>
      <c r="N99" s="230">
        <v>0</v>
      </c>
      <c r="O99" s="230">
        <f>ROUND(E99*N99,2)</f>
        <v>0</v>
      </c>
      <c r="P99" s="230">
        <v>0</v>
      </c>
      <c r="Q99" s="230">
        <f>ROUND(E99*P99,2)</f>
        <v>0</v>
      </c>
      <c r="R99" s="231"/>
      <c r="S99" s="231" t="s">
        <v>324</v>
      </c>
      <c r="T99" s="231" t="s">
        <v>325</v>
      </c>
      <c r="U99" s="231">
        <v>0</v>
      </c>
      <c r="V99" s="231">
        <f>ROUND(E99*U99,2)</f>
        <v>0</v>
      </c>
      <c r="W99" s="231"/>
      <c r="X99" s="231" t="s">
        <v>261</v>
      </c>
      <c r="Y99" s="231" t="s">
        <v>262</v>
      </c>
      <c r="Z99" s="210"/>
      <c r="AA99" s="210"/>
      <c r="AB99" s="210"/>
      <c r="AC99" s="210"/>
      <c r="AD99" s="210"/>
      <c r="AE99" s="210"/>
      <c r="AF99" s="210"/>
      <c r="AG99" s="210" t="s">
        <v>1035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1" x14ac:dyDescent="0.2">
      <c r="A100" s="250">
        <v>86</v>
      </c>
      <c r="B100" s="251" t="s">
        <v>1892</v>
      </c>
      <c r="C100" s="259" t="s">
        <v>1893</v>
      </c>
      <c r="D100" s="252" t="s">
        <v>1034</v>
      </c>
      <c r="E100" s="253">
        <v>1</v>
      </c>
      <c r="F100" s="254"/>
      <c r="G100" s="255">
        <f>ROUND(E100*F100,2)</f>
        <v>0</v>
      </c>
      <c r="H100" s="232"/>
      <c r="I100" s="231">
        <f>ROUND(E100*H100,2)</f>
        <v>0</v>
      </c>
      <c r="J100" s="232"/>
      <c r="K100" s="231">
        <f>ROUND(E100*J100,2)</f>
        <v>0</v>
      </c>
      <c r="L100" s="231">
        <v>21</v>
      </c>
      <c r="M100" s="231">
        <f>G100*(1+L100/100)</f>
        <v>0</v>
      </c>
      <c r="N100" s="230">
        <v>0</v>
      </c>
      <c r="O100" s="230">
        <f>ROUND(E100*N100,2)</f>
        <v>0</v>
      </c>
      <c r="P100" s="230">
        <v>0</v>
      </c>
      <c r="Q100" s="230">
        <f>ROUND(E100*P100,2)</f>
        <v>0</v>
      </c>
      <c r="R100" s="231"/>
      <c r="S100" s="231" t="s">
        <v>324</v>
      </c>
      <c r="T100" s="231" t="s">
        <v>325</v>
      </c>
      <c r="U100" s="231">
        <v>0</v>
      </c>
      <c r="V100" s="231">
        <f>ROUND(E100*U100,2)</f>
        <v>0</v>
      </c>
      <c r="W100" s="231"/>
      <c r="X100" s="231" t="s">
        <v>547</v>
      </c>
      <c r="Y100" s="231" t="s">
        <v>262</v>
      </c>
      <c r="Z100" s="210"/>
      <c r="AA100" s="210"/>
      <c r="AB100" s="210"/>
      <c r="AC100" s="210"/>
      <c r="AD100" s="210"/>
      <c r="AE100" s="210"/>
      <c r="AF100" s="210"/>
      <c r="AG100" s="210" t="s">
        <v>1218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1" x14ac:dyDescent="0.2">
      <c r="A101" s="250">
        <v>87</v>
      </c>
      <c r="B101" s="251" t="s">
        <v>1894</v>
      </c>
      <c r="C101" s="259" t="s">
        <v>1895</v>
      </c>
      <c r="D101" s="252" t="s">
        <v>1765</v>
      </c>
      <c r="E101" s="253">
        <v>1</v>
      </c>
      <c r="F101" s="254"/>
      <c r="G101" s="255">
        <f>ROUND(E101*F101,2)</f>
        <v>0</v>
      </c>
      <c r="H101" s="232"/>
      <c r="I101" s="231">
        <f>ROUND(E101*H101,2)</f>
        <v>0</v>
      </c>
      <c r="J101" s="232"/>
      <c r="K101" s="231">
        <f>ROUND(E101*J101,2)</f>
        <v>0</v>
      </c>
      <c r="L101" s="231">
        <v>21</v>
      </c>
      <c r="M101" s="231">
        <f>G101*(1+L101/100)</f>
        <v>0</v>
      </c>
      <c r="N101" s="230">
        <v>0</v>
      </c>
      <c r="O101" s="230">
        <f>ROUND(E101*N101,2)</f>
        <v>0</v>
      </c>
      <c r="P101" s="230">
        <v>0</v>
      </c>
      <c r="Q101" s="230">
        <f>ROUND(E101*P101,2)</f>
        <v>0</v>
      </c>
      <c r="R101" s="231"/>
      <c r="S101" s="231" t="s">
        <v>324</v>
      </c>
      <c r="T101" s="231" t="s">
        <v>325</v>
      </c>
      <c r="U101" s="231">
        <v>0</v>
      </c>
      <c r="V101" s="231">
        <f>ROUND(E101*U101,2)</f>
        <v>0</v>
      </c>
      <c r="W101" s="231"/>
      <c r="X101" s="231" t="s">
        <v>547</v>
      </c>
      <c r="Y101" s="231" t="s">
        <v>262</v>
      </c>
      <c r="Z101" s="210"/>
      <c r="AA101" s="210"/>
      <c r="AB101" s="210"/>
      <c r="AC101" s="210"/>
      <c r="AD101" s="210"/>
      <c r="AE101" s="210"/>
      <c r="AF101" s="210"/>
      <c r="AG101" s="210" t="s">
        <v>1218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x14ac:dyDescent="0.2">
      <c r="A102" s="237" t="s">
        <v>254</v>
      </c>
      <c r="B102" s="238" t="s">
        <v>68</v>
      </c>
      <c r="C102" s="256" t="s">
        <v>136</v>
      </c>
      <c r="D102" s="239"/>
      <c r="E102" s="240"/>
      <c r="F102" s="241"/>
      <c r="G102" s="242">
        <f>SUMIF(AG103:AG110,"&lt;&gt;NOR",G103:G110)</f>
        <v>0</v>
      </c>
      <c r="H102" s="236"/>
      <c r="I102" s="236">
        <f>SUM(I103:I110)</f>
        <v>0</v>
      </c>
      <c r="J102" s="236"/>
      <c r="K102" s="236">
        <f>SUM(K103:K110)</f>
        <v>0</v>
      </c>
      <c r="L102" s="236"/>
      <c r="M102" s="236">
        <f>SUM(M103:M110)</f>
        <v>0</v>
      </c>
      <c r="N102" s="235"/>
      <c r="O102" s="235">
        <f>SUM(O103:O110)</f>
        <v>0</v>
      </c>
      <c r="P102" s="235"/>
      <c r="Q102" s="235">
        <f>SUM(Q103:Q110)</f>
        <v>0</v>
      </c>
      <c r="R102" s="236"/>
      <c r="S102" s="236"/>
      <c r="T102" s="236"/>
      <c r="U102" s="236"/>
      <c r="V102" s="236">
        <f>SUM(V103:V110)</f>
        <v>0</v>
      </c>
      <c r="W102" s="236"/>
      <c r="X102" s="236"/>
      <c r="Y102" s="236"/>
      <c r="AG102" t="s">
        <v>255</v>
      </c>
    </row>
    <row r="103" spans="1:60" ht="56.25" outlineLevel="1" x14ac:dyDescent="0.2">
      <c r="A103" s="250">
        <v>88</v>
      </c>
      <c r="B103" s="251" t="s">
        <v>1896</v>
      </c>
      <c r="C103" s="259" t="s">
        <v>1897</v>
      </c>
      <c r="D103" s="252" t="s">
        <v>1765</v>
      </c>
      <c r="E103" s="253">
        <v>13</v>
      </c>
      <c r="F103" s="254"/>
      <c r="G103" s="255">
        <f>ROUND(E103*F103,2)</f>
        <v>0</v>
      </c>
      <c r="H103" s="232"/>
      <c r="I103" s="231">
        <f>ROUND(E103*H103,2)</f>
        <v>0</v>
      </c>
      <c r="J103" s="232"/>
      <c r="K103" s="231">
        <f>ROUND(E103*J103,2)</f>
        <v>0</v>
      </c>
      <c r="L103" s="231">
        <v>21</v>
      </c>
      <c r="M103" s="231">
        <f>G103*(1+L103/100)</f>
        <v>0</v>
      </c>
      <c r="N103" s="230">
        <v>0</v>
      </c>
      <c r="O103" s="230">
        <f>ROUND(E103*N103,2)</f>
        <v>0</v>
      </c>
      <c r="P103" s="230">
        <v>0</v>
      </c>
      <c r="Q103" s="230">
        <f>ROUND(E103*P103,2)</f>
        <v>0</v>
      </c>
      <c r="R103" s="231"/>
      <c r="S103" s="231" t="s">
        <v>324</v>
      </c>
      <c r="T103" s="231" t="s">
        <v>325</v>
      </c>
      <c r="U103" s="231">
        <v>0</v>
      </c>
      <c r="V103" s="231">
        <f>ROUND(E103*U103,2)</f>
        <v>0</v>
      </c>
      <c r="W103" s="231"/>
      <c r="X103" s="231" t="s">
        <v>547</v>
      </c>
      <c r="Y103" s="231" t="s">
        <v>262</v>
      </c>
      <c r="Z103" s="210"/>
      <c r="AA103" s="210"/>
      <c r="AB103" s="210"/>
      <c r="AC103" s="210"/>
      <c r="AD103" s="210"/>
      <c r="AE103" s="210"/>
      <c r="AF103" s="210"/>
      <c r="AG103" s="210" t="s">
        <v>1218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ht="45" outlineLevel="1" x14ac:dyDescent="0.2">
      <c r="A104" s="250">
        <v>89</v>
      </c>
      <c r="B104" s="251" t="s">
        <v>1898</v>
      </c>
      <c r="C104" s="259" t="s">
        <v>1899</v>
      </c>
      <c r="D104" s="252" t="s">
        <v>1765</v>
      </c>
      <c r="E104" s="253">
        <v>1</v>
      </c>
      <c r="F104" s="254"/>
      <c r="G104" s="255">
        <f>ROUND(E104*F104,2)</f>
        <v>0</v>
      </c>
      <c r="H104" s="232"/>
      <c r="I104" s="231">
        <f>ROUND(E104*H104,2)</f>
        <v>0</v>
      </c>
      <c r="J104" s="232"/>
      <c r="K104" s="231">
        <f>ROUND(E104*J104,2)</f>
        <v>0</v>
      </c>
      <c r="L104" s="231">
        <v>21</v>
      </c>
      <c r="M104" s="231">
        <f>G104*(1+L104/100)</f>
        <v>0</v>
      </c>
      <c r="N104" s="230">
        <v>0</v>
      </c>
      <c r="O104" s="230">
        <f>ROUND(E104*N104,2)</f>
        <v>0</v>
      </c>
      <c r="P104" s="230">
        <v>0</v>
      </c>
      <c r="Q104" s="230">
        <f>ROUND(E104*P104,2)</f>
        <v>0</v>
      </c>
      <c r="R104" s="231"/>
      <c r="S104" s="231" t="s">
        <v>324</v>
      </c>
      <c r="T104" s="231" t="s">
        <v>325</v>
      </c>
      <c r="U104" s="231">
        <v>0</v>
      </c>
      <c r="V104" s="231">
        <f>ROUND(E104*U104,2)</f>
        <v>0</v>
      </c>
      <c r="W104" s="231"/>
      <c r="X104" s="231" t="s">
        <v>547</v>
      </c>
      <c r="Y104" s="231" t="s">
        <v>262</v>
      </c>
      <c r="Z104" s="210"/>
      <c r="AA104" s="210"/>
      <c r="AB104" s="210"/>
      <c r="AC104" s="210"/>
      <c r="AD104" s="210"/>
      <c r="AE104" s="210"/>
      <c r="AF104" s="210"/>
      <c r="AG104" s="210" t="s">
        <v>1218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ht="45" outlineLevel="1" x14ac:dyDescent="0.2">
      <c r="A105" s="250">
        <v>90</v>
      </c>
      <c r="B105" s="251" t="s">
        <v>1896</v>
      </c>
      <c r="C105" s="259" t="s">
        <v>1900</v>
      </c>
      <c r="D105" s="252" t="s">
        <v>1765</v>
      </c>
      <c r="E105" s="253">
        <v>3</v>
      </c>
      <c r="F105" s="254"/>
      <c r="G105" s="255">
        <f>ROUND(E105*F105,2)</f>
        <v>0</v>
      </c>
      <c r="H105" s="232"/>
      <c r="I105" s="231">
        <f>ROUND(E105*H105,2)</f>
        <v>0</v>
      </c>
      <c r="J105" s="232"/>
      <c r="K105" s="231">
        <f>ROUND(E105*J105,2)</f>
        <v>0</v>
      </c>
      <c r="L105" s="231">
        <v>21</v>
      </c>
      <c r="M105" s="231">
        <f>G105*(1+L105/100)</f>
        <v>0</v>
      </c>
      <c r="N105" s="230">
        <v>0</v>
      </c>
      <c r="O105" s="230">
        <f>ROUND(E105*N105,2)</f>
        <v>0</v>
      </c>
      <c r="P105" s="230">
        <v>0</v>
      </c>
      <c r="Q105" s="230">
        <f>ROUND(E105*P105,2)</f>
        <v>0</v>
      </c>
      <c r="R105" s="231"/>
      <c r="S105" s="231" t="s">
        <v>324</v>
      </c>
      <c r="T105" s="231" t="s">
        <v>325</v>
      </c>
      <c r="U105" s="231">
        <v>0</v>
      </c>
      <c r="V105" s="231">
        <f>ROUND(E105*U105,2)</f>
        <v>0</v>
      </c>
      <c r="W105" s="231"/>
      <c r="X105" s="231" t="s">
        <v>1051</v>
      </c>
      <c r="Y105" s="231" t="s">
        <v>262</v>
      </c>
      <c r="Z105" s="210"/>
      <c r="AA105" s="210"/>
      <c r="AB105" s="210"/>
      <c r="AC105" s="210"/>
      <c r="AD105" s="210"/>
      <c r="AE105" s="210"/>
      <c r="AF105" s="210"/>
      <c r="AG105" s="210" t="s">
        <v>1901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ht="45" outlineLevel="1" x14ac:dyDescent="0.2">
      <c r="A106" s="250">
        <v>91</v>
      </c>
      <c r="B106" s="251" t="s">
        <v>1896</v>
      </c>
      <c r="C106" s="259" t="s">
        <v>1902</v>
      </c>
      <c r="D106" s="252" t="s">
        <v>1765</v>
      </c>
      <c r="E106" s="253">
        <v>13</v>
      </c>
      <c r="F106" s="254"/>
      <c r="G106" s="255">
        <f>ROUND(E106*F106,2)</f>
        <v>0</v>
      </c>
      <c r="H106" s="232"/>
      <c r="I106" s="231">
        <f>ROUND(E106*H106,2)</f>
        <v>0</v>
      </c>
      <c r="J106" s="232"/>
      <c r="K106" s="231">
        <f>ROUND(E106*J106,2)</f>
        <v>0</v>
      </c>
      <c r="L106" s="231">
        <v>21</v>
      </c>
      <c r="M106" s="231">
        <f>G106*(1+L106/100)</f>
        <v>0</v>
      </c>
      <c r="N106" s="230">
        <v>0</v>
      </c>
      <c r="O106" s="230">
        <f>ROUND(E106*N106,2)</f>
        <v>0</v>
      </c>
      <c r="P106" s="230">
        <v>0</v>
      </c>
      <c r="Q106" s="230">
        <f>ROUND(E106*P106,2)</f>
        <v>0</v>
      </c>
      <c r="R106" s="231"/>
      <c r="S106" s="231" t="s">
        <v>324</v>
      </c>
      <c r="T106" s="231" t="s">
        <v>325</v>
      </c>
      <c r="U106" s="231">
        <v>0</v>
      </c>
      <c r="V106" s="231">
        <f>ROUND(E106*U106,2)</f>
        <v>0</v>
      </c>
      <c r="W106" s="231"/>
      <c r="X106" s="231" t="s">
        <v>1051</v>
      </c>
      <c r="Y106" s="231" t="s">
        <v>262</v>
      </c>
      <c r="Z106" s="210"/>
      <c r="AA106" s="210"/>
      <c r="AB106" s="210"/>
      <c r="AC106" s="210"/>
      <c r="AD106" s="210"/>
      <c r="AE106" s="210"/>
      <c r="AF106" s="210"/>
      <c r="AG106" s="210" t="s">
        <v>1901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ht="45" outlineLevel="1" x14ac:dyDescent="0.2">
      <c r="A107" s="250">
        <v>92</v>
      </c>
      <c r="B107" s="251" t="s">
        <v>1903</v>
      </c>
      <c r="C107" s="259" t="s">
        <v>1904</v>
      </c>
      <c r="D107" s="252" t="s">
        <v>1765</v>
      </c>
      <c r="E107" s="253">
        <v>26</v>
      </c>
      <c r="F107" s="254"/>
      <c r="G107" s="255">
        <f>ROUND(E107*F107,2)</f>
        <v>0</v>
      </c>
      <c r="H107" s="232"/>
      <c r="I107" s="231">
        <f>ROUND(E107*H107,2)</f>
        <v>0</v>
      </c>
      <c r="J107" s="232"/>
      <c r="K107" s="231">
        <f>ROUND(E107*J107,2)</f>
        <v>0</v>
      </c>
      <c r="L107" s="231">
        <v>21</v>
      </c>
      <c r="M107" s="231">
        <f>G107*(1+L107/100)</f>
        <v>0</v>
      </c>
      <c r="N107" s="230">
        <v>0</v>
      </c>
      <c r="O107" s="230">
        <f>ROUND(E107*N107,2)</f>
        <v>0</v>
      </c>
      <c r="P107" s="230">
        <v>0</v>
      </c>
      <c r="Q107" s="230">
        <f>ROUND(E107*P107,2)</f>
        <v>0</v>
      </c>
      <c r="R107" s="231"/>
      <c r="S107" s="231" t="s">
        <v>324</v>
      </c>
      <c r="T107" s="231" t="s">
        <v>325</v>
      </c>
      <c r="U107" s="231">
        <v>0</v>
      </c>
      <c r="V107" s="231">
        <f>ROUND(E107*U107,2)</f>
        <v>0</v>
      </c>
      <c r="W107" s="231"/>
      <c r="X107" s="231" t="s">
        <v>547</v>
      </c>
      <c r="Y107" s="231" t="s">
        <v>262</v>
      </c>
      <c r="Z107" s="210"/>
      <c r="AA107" s="210"/>
      <c r="AB107" s="210"/>
      <c r="AC107" s="210"/>
      <c r="AD107" s="210"/>
      <c r="AE107" s="210"/>
      <c r="AF107" s="210"/>
      <c r="AG107" s="210" t="s">
        <v>1218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ht="45" outlineLevel="1" x14ac:dyDescent="0.2">
      <c r="A108" s="250">
        <v>93</v>
      </c>
      <c r="B108" s="251" t="s">
        <v>1905</v>
      </c>
      <c r="C108" s="259" t="s">
        <v>1906</v>
      </c>
      <c r="D108" s="252" t="s">
        <v>1765</v>
      </c>
      <c r="E108" s="253">
        <v>48</v>
      </c>
      <c r="F108" s="254"/>
      <c r="G108" s="255">
        <f>ROUND(E108*F108,2)</f>
        <v>0</v>
      </c>
      <c r="H108" s="232"/>
      <c r="I108" s="231">
        <f>ROUND(E108*H108,2)</f>
        <v>0</v>
      </c>
      <c r="J108" s="232"/>
      <c r="K108" s="231">
        <f>ROUND(E108*J108,2)</f>
        <v>0</v>
      </c>
      <c r="L108" s="231">
        <v>21</v>
      </c>
      <c r="M108" s="231">
        <f>G108*(1+L108/100)</f>
        <v>0</v>
      </c>
      <c r="N108" s="230">
        <v>0</v>
      </c>
      <c r="O108" s="230">
        <f>ROUND(E108*N108,2)</f>
        <v>0</v>
      </c>
      <c r="P108" s="230">
        <v>0</v>
      </c>
      <c r="Q108" s="230">
        <f>ROUND(E108*P108,2)</f>
        <v>0</v>
      </c>
      <c r="R108" s="231"/>
      <c r="S108" s="231" t="s">
        <v>324</v>
      </c>
      <c r="T108" s="231" t="s">
        <v>325</v>
      </c>
      <c r="U108" s="231">
        <v>0</v>
      </c>
      <c r="V108" s="231">
        <f>ROUND(E108*U108,2)</f>
        <v>0</v>
      </c>
      <c r="W108" s="231"/>
      <c r="X108" s="231" t="s">
        <v>547</v>
      </c>
      <c r="Y108" s="231" t="s">
        <v>262</v>
      </c>
      <c r="Z108" s="210"/>
      <c r="AA108" s="210"/>
      <c r="AB108" s="210"/>
      <c r="AC108" s="210"/>
      <c r="AD108" s="210"/>
      <c r="AE108" s="210"/>
      <c r="AF108" s="210"/>
      <c r="AG108" s="210" t="s">
        <v>1218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ht="45" outlineLevel="1" x14ac:dyDescent="0.2">
      <c r="A109" s="250">
        <v>94</v>
      </c>
      <c r="B109" s="251" t="s">
        <v>1907</v>
      </c>
      <c r="C109" s="259" t="s">
        <v>1908</v>
      </c>
      <c r="D109" s="252" t="s">
        <v>1765</v>
      </c>
      <c r="E109" s="253">
        <v>11</v>
      </c>
      <c r="F109" s="254"/>
      <c r="G109" s="255">
        <f>ROUND(E109*F109,2)</f>
        <v>0</v>
      </c>
      <c r="H109" s="232"/>
      <c r="I109" s="231">
        <f>ROUND(E109*H109,2)</f>
        <v>0</v>
      </c>
      <c r="J109" s="232"/>
      <c r="K109" s="231">
        <f>ROUND(E109*J109,2)</f>
        <v>0</v>
      </c>
      <c r="L109" s="231">
        <v>21</v>
      </c>
      <c r="M109" s="231">
        <f>G109*(1+L109/100)</f>
        <v>0</v>
      </c>
      <c r="N109" s="230">
        <v>0</v>
      </c>
      <c r="O109" s="230">
        <f>ROUND(E109*N109,2)</f>
        <v>0</v>
      </c>
      <c r="P109" s="230">
        <v>0</v>
      </c>
      <c r="Q109" s="230">
        <f>ROUND(E109*P109,2)</f>
        <v>0</v>
      </c>
      <c r="R109" s="231"/>
      <c r="S109" s="231" t="s">
        <v>324</v>
      </c>
      <c r="T109" s="231" t="s">
        <v>325</v>
      </c>
      <c r="U109" s="231">
        <v>0</v>
      </c>
      <c r="V109" s="231">
        <f>ROUND(E109*U109,2)</f>
        <v>0</v>
      </c>
      <c r="W109" s="231"/>
      <c r="X109" s="231" t="s">
        <v>547</v>
      </c>
      <c r="Y109" s="231" t="s">
        <v>262</v>
      </c>
      <c r="Z109" s="210"/>
      <c r="AA109" s="210"/>
      <c r="AB109" s="210"/>
      <c r="AC109" s="210"/>
      <c r="AD109" s="210"/>
      <c r="AE109" s="210"/>
      <c r="AF109" s="210"/>
      <c r="AG109" s="210" t="s">
        <v>1218</v>
      </c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ht="45" outlineLevel="1" x14ac:dyDescent="0.2">
      <c r="A110" s="250">
        <v>95</v>
      </c>
      <c r="B110" s="251" t="s">
        <v>1903</v>
      </c>
      <c r="C110" s="259" t="s">
        <v>1909</v>
      </c>
      <c r="D110" s="252" t="s">
        <v>1765</v>
      </c>
      <c r="E110" s="253">
        <v>8</v>
      </c>
      <c r="F110" s="254"/>
      <c r="G110" s="255">
        <f>ROUND(E110*F110,2)</f>
        <v>0</v>
      </c>
      <c r="H110" s="232"/>
      <c r="I110" s="231">
        <f>ROUND(E110*H110,2)</f>
        <v>0</v>
      </c>
      <c r="J110" s="232"/>
      <c r="K110" s="231">
        <f>ROUND(E110*J110,2)</f>
        <v>0</v>
      </c>
      <c r="L110" s="231">
        <v>21</v>
      </c>
      <c r="M110" s="231">
        <f>G110*(1+L110/100)</f>
        <v>0</v>
      </c>
      <c r="N110" s="230">
        <v>0</v>
      </c>
      <c r="O110" s="230">
        <f>ROUND(E110*N110,2)</f>
        <v>0</v>
      </c>
      <c r="P110" s="230">
        <v>0</v>
      </c>
      <c r="Q110" s="230">
        <f>ROUND(E110*P110,2)</f>
        <v>0</v>
      </c>
      <c r="R110" s="231"/>
      <c r="S110" s="231" t="s">
        <v>324</v>
      </c>
      <c r="T110" s="231" t="s">
        <v>325</v>
      </c>
      <c r="U110" s="231">
        <v>0</v>
      </c>
      <c r="V110" s="231">
        <f>ROUND(E110*U110,2)</f>
        <v>0</v>
      </c>
      <c r="W110" s="231"/>
      <c r="X110" s="231" t="s">
        <v>1051</v>
      </c>
      <c r="Y110" s="231" t="s">
        <v>262</v>
      </c>
      <c r="Z110" s="210"/>
      <c r="AA110" s="210"/>
      <c r="AB110" s="210"/>
      <c r="AC110" s="210"/>
      <c r="AD110" s="210"/>
      <c r="AE110" s="210"/>
      <c r="AF110" s="210"/>
      <c r="AG110" s="210" t="s">
        <v>1901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x14ac:dyDescent="0.2">
      <c r="A111" s="237" t="s">
        <v>254</v>
      </c>
      <c r="B111" s="238" t="s">
        <v>137</v>
      </c>
      <c r="C111" s="256" t="s">
        <v>108</v>
      </c>
      <c r="D111" s="239"/>
      <c r="E111" s="240"/>
      <c r="F111" s="241"/>
      <c r="G111" s="242">
        <f>SUMIF(AG112:AG113,"&lt;&gt;NOR",G112:G113)</f>
        <v>0</v>
      </c>
      <c r="H111" s="236"/>
      <c r="I111" s="236">
        <f>SUM(I112:I113)</f>
        <v>0</v>
      </c>
      <c r="J111" s="236"/>
      <c r="K111" s="236">
        <f>SUM(K112:K113)</f>
        <v>0</v>
      </c>
      <c r="L111" s="236"/>
      <c r="M111" s="236">
        <f>SUM(M112:M113)</f>
        <v>0</v>
      </c>
      <c r="N111" s="235"/>
      <c r="O111" s="235">
        <f>SUM(O112:O113)</f>
        <v>0</v>
      </c>
      <c r="P111" s="235"/>
      <c r="Q111" s="235">
        <f>SUM(Q112:Q113)</f>
        <v>0</v>
      </c>
      <c r="R111" s="236"/>
      <c r="S111" s="236"/>
      <c r="T111" s="236"/>
      <c r="U111" s="236"/>
      <c r="V111" s="236">
        <f>SUM(V112:V113)</f>
        <v>0</v>
      </c>
      <c r="W111" s="236"/>
      <c r="X111" s="236"/>
      <c r="Y111" s="236"/>
      <c r="AG111" t="s">
        <v>255</v>
      </c>
    </row>
    <row r="112" spans="1:60" outlineLevel="1" x14ac:dyDescent="0.2">
      <c r="A112" s="250">
        <v>96</v>
      </c>
      <c r="B112" s="251" t="s">
        <v>1910</v>
      </c>
      <c r="C112" s="259" t="s">
        <v>1911</v>
      </c>
      <c r="D112" s="252" t="s">
        <v>1034</v>
      </c>
      <c r="E112" s="253">
        <v>15</v>
      </c>
      <c r="F112" s="254"/>
      <c r="G112" s="255">
        <f>ROUND(E112*F112,2)</f>
        <v>0</v>
      </c>
      <c r="H112" s="232"/>
      <c r="I112" s="231">
        <f>ROUND(E112*H112,2)</f>
        <v>0</v>
      </c>
      <c r="J112" s="232"/>
      <c r="K112" s="231">
        <f>ROUND(E112*J112,2)</f>
        <v>0</v>
      </c>
      <c r="L112" s="231">
        <v>21</v>
      </c>
      <c r="M112" s="231">
        <f>G112*(1+L112/100)</f>
        <v>0</v>
      </c>
      <c r="N112" s="230">
        <v>0</v>
      </c>
      <c r="O112" s="230">
        <f>ROUND(E112*N112,2)</f>
        <v>0</v>
      </c>
      <c r="P112" s="230">
        <v>0</v>
      </c>
      <c r="Q112" s="230">
        <f>ROUND(E112*P112,2)</f>
        <v>0</v>
      </c>
      <c r="R112" s="231"/>
      <c r="S112" s="231" t="s">
        <v>324</v>
      </c>
      <c r="T112" s="231" t="s">
        <v>325</v>
      </c>
      <c r="U112" s="231">
        <v>0</v>
      </c>
      <c r="V112" s="231">
        <f>ROUND(E112*U112,2)</f>
        <v>0</v>
      </c>
      <c r="W112" s="231"/>
      <c r="X112" s="231" t="s">
        <v>261</v>
      </c>
      <c r="Y112" s="231" t="s">
        <v>262</v>
      </c>
      <c r="Z112" s="210"/>
      <c r="AA112" s="210"/>
      <c r="AB112" s="210"/>
      <c r="AC112" s="210"/>
      <c r="AD112" s="210"/>
      <c r="AE112" s="210"/>
      <c r="AF112" s="210"/>
      <c r="AG112" s="210" t="s">
        <v>1035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1" x14ac:dyDescent="0.2">
      <c r="A113" s="250">
        <v>97</v>
      </c>
      <c r="B113" s="251" t="s">
        <v>1912</v>
      </c>
      <c r="C113" s="259" t="s">
        <v>1913</v>
      </c>
      <c r="D113" s="252" t="s">
        <v>1034</v>
      </c>
      <c r="E113" s="253">
        <v>12</v>
      </c>
      <c r="F113" s="254"/>
      <c r="G113" s="255">
        <f>ROUND(E113*F113,2)</f>
        <v>0</v>
      </c>
      <c r="H113" s="232"/>
      <c r="I113" s="231">
        <f>ROUND(E113*H113,2)</f>
        <v>0</v>
      </c>
      <c r="J113" s="232"/>
      <c r="K113" s="231">
        <f>ROUND(E113*J113,2)</f>
        <v>0</v>
      </c>
      <c r="L113" s="231">
        <v>21</v>
      </c>
      <c r="M113" s="231">
        <f>G113*(1+L113/100)</f>
        <v>0</v>
      </c>
      <c r="N113" s="230">
        <v>0</v>
      </c>
      <c r="O113" s="230">
        <f>ROUND(E113*N113,2)</f>
        <v>0</v>
      </c>
      <c r="P113" s="230">
        <v>0</v>
      </c>
      <c r="Q113" s="230">
        <f>ROUND(E113*P113,2)</f>
        <v>0</v>
      </c>
      <c r="R113" s="231"/>
      <c r="S113" s="231" t="s">
        <v>324</v>
      </c>
      <c r="T113" s="231" t="s">
        <v>325</v>
      </c>
      <c r="U113" s="231">
        <v>0</v>
      </c>
      <c r="V113" s="231">
        <f>ROUND(E113*U113,2)</f>
        <v>0</v>
      </c>
      <c r="W113" s="231"/>
      <c r="X113" s="231" t="s">
        <v>261</v>
      </c>
      <c r="Y113" s="231" t="s">
        <v>262</v>
      </c>
      <c r="Z113" s="210"/>
      <c r="AA113" s="210"/>
      <c r="AB113" s="210"/>
      <c r="AC113" s="210"/>
      <c r="AD113" s="210"/>
      <c r="AE113" s="210"/>
      <c r="AF113" s="210"/>
      <c r="AG113" s="210" t="s">
        <v>1035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x14ac:dyDescent="0.2">
      <c r="A114" s="237" t="s">
        <v>254</v>
      </c>
      <c r="B114" s="238" t="s">
        <v>140</v>
      </c>
      <c r="C114" s="256" t="s">
        <v>110</v>
      </c>
      <c r="D114" s="239"/>
      <c r="E114" s="240"/>
      <c r="F114" s="241"/>
      <c r="G114" s="242">
        <f>SUMIF(AG115:AG182,"&lt;&gt;NOR",G115:G182)</f>
        <v>0</v>
      </c>
      <c r="H114" s="236"/>
      <c r="I114" s="236">
        <f>SUM(I115:I182)</f>
        <v>0</v>
      </c>
      <c r="J114" s="236"/>
      <c r="K114" s="236">
        <f>SUM(K115:K182)</f>
        <v>0</v>
      </c>
      <c r="L114" s="236"/>
      <c r="M114" s="236">
        <f>SUM(M115:M182)</f>
        <v>0</v>
      </c>
      <c r="N114" s="235"/>
      <c r="O114" s="235">
        <f>SUM(O115:O182)</f>
        <v>0</v>
      </c>
      <c r="P114" s="235"/>
      <c r="Q114" s="235">
        <f>SUM(Q115:Q182)</f>
        <v>0</v>
      </c>
      <c r="R114" s="236"/>
      <c r="S114" s="236"/>
      <c r="T114" s="236"/>
      <c r="U114" s="236"/>
      <c r="V114" s="236">
        <f>SUM(V115:V182)</f>
        <v>0</v>
      </c>
      <c r="W114" s="236"/>
      <c r="X114" s="236"/>
      <c r="Y114" s="236"/>
      <c r="AG114" t="s">
        <v>255</v>
      </c>
    </row>
    <row r="115" spans="1:60" ht="33.75" outlineLevel="1" x14ac:dyDescent="0.2">
      <c r="A115" s="250">
        <v>98</v>
      </c>
      <c r="B115" s="251" t="s">
        <v>1914</v>
      </c>
      <c r="C115" s="259" t="s">
        <v>1915</v>
      </c>
      <c r="D115" s="252" t="s">
        <v>804</v>
      </c>
      <c r="E115" s="253">
        <v>1</v>
      </c>
      <c r="F115" s="254"/>
      <c r="G115" s="255">
        <f>ROUND(E115*F115,2)</f>
        <v>0</v>
      </c>
      <c r="H115" s="232"/>
      <c r="I115" s="231">
        <f>ROUND(E115*H115,2)</f>
        <v>0</v>
      </c>
      <c r="J115" s="232"/>
      <c r="K115" s="231">
        <f>ROUND(E115*J115,2)</f>
        <v>0</v>
      </c>
      <c r="L115" s="231">
        <v>21</v>
      </c>
      <c r="M115" s="231">
        <f>G115*(1+L115/100)</f>
        <v>0</v>
      </c>
      <c r="N115" s="230">
        <v>0</v>
      </c>
      <c r="O115" s="230">
        <f>ROUND(E115*N115,2)</f>
        <v>0</v>
      </c>
      <c r="P115" s="230">
        <v>0</v>
      </c>
      <c r="Q115" s="230">
        <f>ROUND(E115*P115,2)</f>
        <v>0</v>
      </c>
      <c r="R115" s="231"/>
      <c r="S115" s="231" t="s">
        <v>324</v>
      </c>
      <c r="T115" s="231" t="s">
        <v>325</v>
      </c>
      <c r="U115" s="231">
        <v>0</v>
      </c>
      <c r="V115" s="231">
        <f>ROUND(E115*U115,2)</f>
        <v>0</v>
      </c>
      <c r="W115" s="231"/>
      <c r="X115" s="231" t="s">
        <v>261</v>
      </c>
      <c r="Y115" s="231" t="s">
        <v>262</v>
      </c>
      <c r="Z115" s="210"/>
      <c r="AA115" s="210"/>
      <c r="AB115" s="210"/>
      <c r="AC115" s="210"/>
      <c r="AD115" s="210"/>
      <c r="AE115" s="210"/>
      <c r="AF115" s="210"/>
      <c r="AG115" s="210" t="s">
        <v>1035</v>
      </c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ht="56.25" outlineLevel="1" x14ac:dyDescent="0.2">
      <c r="A116" s="250">
        <v>99</v>
      </c>
      <c r="B116" s="251" t="s">
        <v>1916</v>
      </c>
      <c r="C116" s="259" t="s">
        <v>1917</v>
      </c>
      <c r="D116" s="252" t="s">
        <v>804</v>
      </c>
      <c r="E116" s="253">
        <v>1</v>
      </c>
      <c r="F116" s="254"/>
      <c r="G116" s="255">
        <f>ROUND(E116*F116,2)</f>
        <v>0</v>
      </c>
      <c r="H116" s="232"/>
      <c r="I116" s="231">
        <f>ROUND(E116*H116,2)</f>
        <v>0</v>
      </c>
      <c r="J116" s="232"/>
      <c r="K116" s="231">
        <f>ROUND(E116*J116,2)</f>
        <v>0</v>
      </c>
      <c r="L116" s="231">
        <v>21</v>
      </c>
      <c r="M116" s="231">
        <f>G116*(1+L116/100)</f>
        <v>0</v>
      </c>
      <c r="N116" s="230">
        <v>0</v>
      </c>
      <c r="O116" s="230">
        <f>ROUND(E116*N116,2)</f>
        <v>0</v>
      </c>
      <c r="P116" s="230">
        <v>0</v>
      </c>
      <c r="Q116" s="230">
        <f>ROUND(E116*P116,2)</f>
        <v>0</v>
      </c>
      <c r="R116" s="231"/>
      <c r="S116" s="231" t="s">
        <v>324</v>
      </c>
      <c r="T116" s="231" t="s">
        <v>325</v>
      </c>
      <c r="U116" s="231">
        <v>0</v>
      </c>
      <c r="V116" s="231">
        <f>ROUND(E116*U116,2)</f>
        <v>0</v>
      </c>
      <c r="W116" s="231"/>
      <c r="X116" s="231" t="s">
        <v>261</v>
      </c>
      <c r="Y116" s="231" t="s">
        <v>262</v>
      </c>
      <c r="Z116" s="210"/>
      <c r="AA116" s="210"/>
      <c r="AB116" s="210"/>
      <c r="AC116" s="210"/>
      <c r="AD116" s="210"/>
      <c r="AE116" s="210"/>
      <c r="AF116" s="210"/>
      <c r="AG116" s="210" t="s">
        <v>1035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ht="45" outlineLevel="1" x14ac:dyDescent="0.2">
      <c r="A117" s="250">
        <v>100</v>
      </c>
      <c r="B117" s="251" t="s">
        <v>1918</v>
      </c>
      <c r="C117" s="259" t="s">
        <v>1919</v>
      </c>
      <c r="D117" s="252" t="s">
        <v>804</v>
      </c>
      <c r="E117" s="253">
        <v>1</v>
      </c>
      <c r="F117" s="254"/>
      <c r="G117" s="255">
        <f>ROUND(E117*F117,2)</f>
        <v>0</v>
      </c>
      <c r="H117" s="232"/>
      <c r="I117" s="231">
        <f>ROUND(E117*H117,2)</f>
        <v>0</v>
      </c>
      <c r="J117" s="232"/>
      <c r="K117" s="231">
        <f>ROUND(E117*J117,2)</f>
        <v>0</v>
      </c>
      <c r="L117" s="231">
        <v>21</v>
      </c>
      <c r="M117" s="231">
        <f>G117*(1+L117/100)</f>
        <v>0</v>
      </c>
      <c r="N117" s="230">
        <v>0</v>
      </c>
      <c r="O117" s="230">
        <f>ROUND(E117*N117,2)</f>
        <v>0</v>
      </c>
      <c r="P117" s="230">
        <v>0</v>
      </c>
      <c r="Q117" s="230">
        <f>ROUND(E117*P117,2)</f>
        <v>0</v>
      </c>
      <c r="R117" s="231"/>
      <c r="S117" s="231" t="s">
        <v>324</v>
      </c>
      <c r="T117" s="231" t="s">
        <v>325</v>
      </c>
      <c r="U117" s="231">
        <v>0</v>
      </c>
      <c r="V117" s="231">
        <f>ROUND(E117*U117,2)</f>
        <v>0</v>
      </c>
      <c r="W117" s="231"/>
      <c r="X117" s="231" t="s">
        <v>261</v>
      </c>
      <c r="Y117" s="231" t="s">
        <v>262</v>
      </c>
      <c r="Z117" s="210"/>
      <c r="AA117" s="210"/>
      <c r="AB117" s="210"/>
      <c r="AC117" s="210"/>
      <c r="AD117" s="210"/>
      <c r="AE117" s="210"/>
      <c r="AF117" s="210"/>
      <c r="AG117" s="210" t="s">
        <v>1035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1" x14ac:dyDescent="0.2">
      <c r="A118" s="250">
        <v>101</v>
      </c>
      <c r="B118" s="251" t="s">
        <v>1920</v>
      </c>
      <c r="C118" s="259" t="s">
        <v>1921</v>
      </c>
      <c r="D118" s="252" t="s">
        <v>345</v>
      </c>
      <c r="E118" s="253">
        <v>2</v>
      </c>
      <c r="F118" s="254"/>
      <c r="G118" s="255">
        <f>ROUND(E118*F118,2)</f>
        <v>0</v>
      </c>
      <c r="H118" s="232"/>
      <c r="I118" s="231">
        <f>ROUND(E118*H118,2)</f>
        <v>0</v>
      </c>
      <c r="J118" s="232"/>
      <c r="K118" s="231">
        <f>ROUND(E118*J118,2)</f>
        <v>0</v>
      </c>
      <c r="L118" s="231">
        <v>21</v>
      </c>
      <c r="M118" s="231">
        <f>G118*(1+L118/100)</f>
        <v>0</v>
      </c>
      <c r="N118" s="230">
        <v>0</v>
      </c>
      <c r="O118" s="230">
        <f>ROUND(E118*N118,2)</f>
        <v>0</v>
      </c>
      <c r="P118" s="230">
        <v>0</v>
      </c>
      <c r="Q118" s="230">
        <f>ROUND(E118*P118,2)</f>
        <v>0</v>
      </c>
      <c r="R118" s="231"/>
      <c r="S118" s="231" t="s">
        <v>324</v>
      </c>
      <c r="T118" s="231" t="s">
        <v>325</v>
      </c>
      <c r="U118" s="231">
        <v>0</v>
      </c>
      <c r="V118" s="231">
        <f>ROUND(E118*U118,2)</f>
        <v>0</v>
      </c>
      <c r="W118" s="231"/>
      <c r="X118" s="231" t="s">
        <v>261</v>
      </c>
      <c r="Y118" s="231" t="s">
        <v>262</v>
      </c>
      <c r="Z118" s="210"/>
      <c r="AA118" s="210"/>
      <c r="AB118" s="210"/>
      <c r="AC118" s="210"/>
      <c r="AD118" s="210"/>
      <c r="AE118" s="210"/>
      <c r="AF118" s="210"/>
      <c r="AG118" s="210" t="s">
        <v>1035</v>
      </c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1" x14ac:dyDescent="0.2">
      <c r="A119" s="250">
        <v>102</v>
      </c>
      <c r="B119" s="251" t="s">
        <v>1922</v>
      </c>
      <c r="C119" s="259" t="s">
        <v>1923</v>
      </c>
      <c r="D119" s="252" t="s">
        <v>345</v>
      </c>
      <c r="E119" s="253">
        <v>6</v>
      </c>
      <c r="F119" s="254"/>
      <c r="G119" s="255">
        <f>ROUND(E119*F119,2)</f>
        <v>0</v>
      </c>
      <c r="H119" s="232"/>
      <c r="I119" s="231">
        <f>ROUND(E119*H119,2)</f>
        <v>0</v>
      </c>
      <c r="J119" s="232"/>
      <c r="K119" s="231">
        <f>ROUND(E119*J119,2)</f>
        <v>0</v>
      </c>
      <c r="L119" s="231">
        <v>21</v>
      </c>
      <c r="M119" s="231">
        <f>G119*(1+L119/100)</f>
        <v>0</v>
      </c>
      <c r="N119" s="230">
        <v>0</v>
      </c>
      <c r="O119" s="230">
        <f>ROUND(E119*N119,2)</f>
        <v>0</v>
      </c>
      <c r="P119" s="230">
        <v>0</v>
      </c>
      <c r="Q119" s="230">
        <f>ROUND(E119*P119,2)</f>
        <v>0</v>
      </c>
      <c r="R119" s="231"/>
      <c r="S119" s="231" t="s">
        <v>324</v>
      </c>
      <c r="T119" s="231" t="s">
        <v>325</v>
      </c>
      <c r="U119" s="231">
        <v>0</v>
      </c>
      <c r="V119" s="231">
        <f>ROUND(E119*U119,2)</f>
        <v>0</v>
      </c>
      <c r="W119" s="231"/>
      <c r="X119" s="231" t="s">
        <v>261</v>
      </c>
      <c r="Y119" s="231" t="s">
        <v>262</v>
      </c>
      <c r="Z119" s="210"/>
      <c r="AA119" s="210"/>
      <c r="AB119" s="210"/>
      <c r="AC119" s="210"/>
      <c r="AD119" s="210"/>
      <c r="AE119" s="210"/>
      <c r="AF119" s="210"/>
      <c r="AG119" s="210" t="s">
        <v>1035</v>
      </c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1" x14ac:dyDescent="0.2">
      <c r="A120" s="250">
        <v>103</v>
      </c>
      <c r="B120" s="251" t="s">
        <v>1924</v>
      </c>
      <c r="C120" s="259" t="s">
        <v>1925</v>
      </c>
      <c r="D120" s="252" t="s">
        <v>345</v>
      </c>
      <c r="E120" s="253">
        <v>34</v>
      </c>
      <c r="F120" s="254"/>
      <c r="G120" s="255">
        <f>ROUND(E120*F120,2)</f>
        <v>0</v>
      </c>
      <c r="H120" s="232"/>
      <c r="I120" s="231">
        <f>ROUND(E120*H120,2)</f>
        <v>0</v>
      </c>
      <c r="J120" s="232"/>
      <c r="K120" s="231">
        <f>ROUND(E120*J120,2)</f>
        <v>0</v>
      </c>
      <c r="L120" s="231">
        <v>21</v>
      </c>
      <c r="M120" s="231">
        <f>G120*(1+L120/100)</f>
        <v>0</v>
      </c>
      <c r="N120" s="230">
        <v>0</v>
      </c>
      <c r="O120" s="230">
        <f>ROUND(E120*N120,2)</f>
        <v>0</v>
      </c>
      <c r="P120" s="230">
        <v>0</v>
      </c>
      <c r="Q120" s="230">
        <f>ROUND(E120*P120,2)</f>
        <v>0</v>
      </c>
      <c r="R120" s="231"/>
      <c r="S120" s="231" t="s">
        <v>324</v>
      </c>
      <c r="T120" s="231" t="s">
        <v>325</v>
      </c>
      <c r="U120" s="231">
        <v>0</v>
      </c>
      <c r="V120" s="231">
        <f>ROUND(E120*U120,2)</f>
        <v>0</v>
      </c>
      <c r="W120" s="231"/>
      <c r="X120" s="231" t="s">
        <v>261</v>
      </c>
      <c r="Y120" s="231" t="s">
        <v>262</v>
      </c>
      <c r="Z120" s="210"/>
      <c r="AA120" s="210"/>
      <c r="AB120" s="210"/>
      <c r="AC120" s="210"/>
      <c r="AD120" s="210"/>
      <c r="AE120" s="210"/>
      <c r="AF120" s="210"/>
      <c r="AG120" s="210" t="s">
        <v>1035</v>
      </c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1" x14ac:dyDescent="0.2">
      <c r="A121" s="250">
        <v>104</v>
      </c>
      <c r="B121" s="251" t="s">
        <v>1926</v>
      </c>
      <c r="C121" s="259" t="s">
        <v>1927</v>
      </c>
      <c r="D121" s="252" t="s">
        <v>345</v>
      </c>
      <c r="E121" s="253">
        <v>8</v>
      </c>
      <c r="F121" s="254"/>
      <c r="G121" s="255">
        <f>ROUND(E121*F121,2)</f>
        <v>0</v>
      </c>
      <c r="H121" s="232"/>
      <c r="I121" s="231">
        <f>ROUND(E121*H121,2)</f>
        <v>0</v>
      </c>
      <c r="J121" s="232"/>
      <c r="K121" s="231">
        <f>ROUND(E121*J121,2)</f>
        <v>0</v>
      </c>
      <c r="L121" s="231">
        <v>21</v>
      </c>
      <c r="M121" s="231">
        <f>G121*(1+L121/100)</f>
        <v>0</v>
      </c>
      <c r="N121" s="230">
        <v>0</v>
      </c>
      <c r="O121" s="230">
        <f>ROUND(E121*N121,2)</f>
        <v>0</v>
      </c>
      <c r="P121" s="230">
        <v>0</v>
      </c>
      <c r="Q121" s="230">
        <f>ROUND(E121*P121,2)</f>
        <v>0</v>
      </c>
      <c r="R121" s="231"/>
      <c r="S121" s="231" t="s">
        <v>324</v>
      </c>
      <c r="T121" s="231" t="s">
        <v>325</v>
      </c>
      <c r="U121" s="231">
        <v>0</v>
      </c>
      <c r="V121" s="231">
        <f>ROUND(E121*U121,2)</f>
        <v>0</v>
      </c>
      <c r="W121" s="231"/>
      <c r="X121" s="231" t="s">
        <v>261</v>
      </c>
      <c r="Y121" s="231" t="s">
        <v>262</v>
      </c>
      <c r="Z121" s="210"/>
      <c r="AA121" s="210"/>
      <c r="AB121" s="210"/>
      <c r="AC121" s="210"/>
      <c r="AD121" s="210"/>
      <c r="AE121" s="210"/>
      <c r="AF121" s="210"/>
      <c r="AG121" s="210" t="s">
        <v>1035</v>
      </c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1" x14ac:dyDescent="0.2">
      <c r="A122" s="250">
        <v>105</v>
      </c>
      <c r="B122" s="251" t="s">
        <v>1928</v>
      </c>
      <c r="C122" s="259" t="s">
        <v>1929</v>
      </c>
      <c r="D122" s="252" t="s">
        <v>345</v>
      </c>
      <c r="E122" s="253">
        <v>2</v>
      </c>
      <c r="F122" s="254"/>
      <c r="G122" s="255">
        <f>ROUND(E122*F122,2)</f>
        <v>0</v>
      </c>
      <c r="H122" s="232"/>
      <c r="I122" s="231">
        <f>ROUND(E122*H122,2)</f>
        <v>0</v>
      </c>
      <c r="J122" s="232"/>
      <c r="K122" s="231">
        <f>ROUND(E122*J122,2)</f>
        <v>0</v>
      </c>
      <c r="L122" s="231">
        <v>21</v>
      </c>
      <c r="M122" s="231">
        <f>G122*(1+L122/100)</f>
        <v>0</v>
      </c>
      <c r="N122" s="230">
        <v>0</v>
      </c>
      <c r="O122" s="230">
        <f>ROUND(E122*N122,2)</f>
        <v>0</v>
      </c>
      <c r="P122" s="230">
        <v>0</v>
      </c>
      <c r="Q122" s="230">
        <f>ROUND(E122*P122,2)</f>
        <v>0</v>
      </c>
      <c r="R122" s="231"/>
      <c r="S122" s="231" t="s">
        <v>324</v>
      </c>
      <c r="T122" s="231" t="s">
        <v>325</v>
      </c>
      <c r="U122" s="231">
        <v>0</v>
      </c>
      <c r="V122" s="231">
        <f>ROUND(E122*U122,2)</f>
        <v>0</v>
      </c>
      <c r="W122" s="231"/>
      <c r="X122" s="231" t="s">
        <v>261</v>
      </c>
      <c r="Y122" s="231" t="s">
        <v>262</v>
      </c>
      <c r="Z122" s="210"/>
      <c r="AA122" s="210"/>
      <c r="AB122" s="210"/>
      <c r="AC122" s="210"/>
      <c r="AD122" s="210"/>
      <c r="AE122" s="210"/>
      <c r="AF122" s="210"/>
      <c r="AG122" s="210" t="s">
        <v>1035</v>
      </c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1" x14ac:dyDescent="0.2">
      <c r="A123" s="250">
        <v>106</v>
      </c>
      <c r="B123" s="251" t="s">
        <v>1930</v>
      </c>
      <c r="C123" s="259" t="s">
        <v>1931</v>
      </c>
      <c r="D123" s="252" t="s">
        <v>345</v>
      </c>
      <c r="E123" s="253">
        <v>2</v>
      </c>
      <c r="F123" s="254"/>
      <c r="G123" s="255">
        <f>ROUND(E123*F123,2)</f>
        <v>0</v>
      </c>
      <c r="H123" s="232"/>
      <c r="I123" s="231">
        <f>ROUND(E123*H123,2)</f>
        <v>0</v>
      </c>
      <c r="J123" s="232"/>
      <c r="K123" s="231">
        <f>ROUND(E123*J123,2)</f>
        <v>0</v>
      </c>
      <c r="L123" s="231">
        <v>21</v>
      </c>
      <c r="M123" s="231">
        <f>G123*(1+L123/100)</f>
        <v>0</v>
      </c>
      <c r="N123" s="230">
        <v>0</v>
      </c>
      <c r="O123" s="230">
        <f>ROUND(E123*N123,2)</f>
        <v>0</v>
      </c>
      <c r="P123" s="230">
        <v>0</v>
      </c>
      <c r="Q123" s="230">
        <f>ROUND(E123*P123,2)</f>
        <v>0</v>
      </c>
      <c r="R123" s="231"/>
      <c r="S123" s="231" t="s">
        <v>324</v>
      </c>
      <c r="T123" s="231" t="s">
        <v>325</v>
      </c>
      <c r="U123" s="231">
        <v>0</v>
      </c>
      <c r="V123" s="231">
        <f>ROUND(E123*U123,2)</f>
        <v>0</v>
      </c>
      <c r="W123" s="231"/>
      <c r="X123" s="231" t="s">
        <v>261</v>
      </c>
      <c r="Y123" s="231" t="s">
        <v>262</v>
      </c>
      <c r="Z123" s="210"/>
      <c r="AA123" s="210"/>
      <c r="AB123" s="210"/>
      <c r="AC123" s="210"/>
      <c r="AD123" s="210"/>
      <c r="AE123" s="210"/>
      <c r="AF123" s="210"/>
      <c r="AG123" s="210" t="s">
        <v>1035</v>
      </c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1" x14ac:dyDescent="0.2">
      <c r="A124" s="250">
        <v>107</v>
      </c>
      <c r="B124" s="251" t="s">
        <v>1932</v>
      </c>
      <c r="C124" s="259" t="s">
        <v>1933</v>
      </c>
      <c r="D124" s="252" t="s">
        <v>345</v>
      </c>
      <c r="E124" s="253">
        <v>1</v>
      </c>
      <c r="F124" s="254"/>
      <c r="G124" s="255">
        <f>ROUND(E124*F124,2)</f>
        <v>0</v>
      </c>
      <c r="H124" s="232"/>
      <c r="I124" s="231">
        <f>ROUND(E124*H124,2)</f>
        <v>0</v>
      </c>
      <c r="J124" s="232"/>
      <c r="K124" s="231">
        <f>ROUND(E124*J124,2)</f>
        <v>0</v>
      </c>
      <c r="L124" s="231">
        <v>21</v>
      </c>
      <c r="M124" s="231">
        <f>G124*(1+L124/100)</f>
        <v>0</v>
      </c>
      <c r="N124" s="230">
        <v>0</v>
      </c>
      <c r="O124" s="230">
        <f>ROUND(E124*N124,2)</f>
        <v>0</v>
      </c>
      <c r="P124" s="230">
        <v>0</v>
      </c>
      <c r="Q124" s="230">
        <f>ROUND(E124*P124,2)</f>
        <v>0</v>
      </c>
      <c r="R124" s="231"/>
      <c r="S124" s="231" t="s">
        <v>324</v>
      </c>
      <c r="T124" s="231" t="s">
        <v>325</v>
      </c>
      <c r="U124" s="231">
        <v>0</v>
      </c>
      <c r="V124" s="231">
        <f>ROUND(E124*U124,2)</f>
        <v>0</v>
      </c>
      <c r="W124" s="231"/>
      <c r="X124" s="231" t="s">
        <v>261</v>
      </c>
      <c r="Y124" s="231" t="s">
        <v>262</v>
      </c>
      <c r="Z124" s="210"/>
      <c r="AA124" s="210"/>
      <c r="AB124" s="210"/>
      <c r="AC124" s="210"/>
      <c r="AD124" s="210"/>
      <c r="AE124" s="210"/>
      <c r="AF124" s="210"/>
      <c r="AG124" s="210" t="s">
        <v>1035</v>
      </c>
      <c r="AH124" s="210"/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1" x14ac:dyDescent="0.2">
      <c r="A125" s="250">
        <v>108</v>
      </c>
      <c r="B125" s="251" t="s">
        <v>1934</v>
      </c>
      <c r="C125" s="259" t="s">
        <v>1935</v>
      </c>
      <c r="D125" s="252" t="s">
        <v>345</v>
      </c>
      <c r="E125" s="253">
        <v>2</v>
      </c>
      <c r="F125" s="254"/>
      <c r="G125" s="255">
        <f>ROUND(E125*F125,2)</f>
        <v>0</v>
      </c>
      <c r="H125" s="232"/>
      <c r="I125" s="231">
        <f>ROUND(E125*H125,2)</f>
        <v>0</v>
      </c>
      <c r="J125" s="232"/>
      <c r="K125" s="231">
        <f>ROUND(E125*J125,2)</f>
        <v>0</v>
      </c>
      <c r="L125" s="231">
        <v>21</v>
      </c>
      <c r="M125" s="231">
        <f>G125*(1+L125/100)</f>
        <v>0</v>
      </c>
      <c r="N125" s="230">
        <v>0</v>
      </c>
      <c r="O125" s="230">
        <f>ROUND(E125*N125,2)</f>
        <v>0</v>
      </c>
      <c r="P125" s="230">
        <v>0</v>
      </c>
      <c r="Q125" s="230">
        <f>ROUND(E125*P125,2)</f>
        <v>0</v>
      </c>
      <c r="R125" s="231"/>
      <c r="S125" s="231" t="s">
        <v>324</v>
      </c>
      <c r="T125" s="231" t="s">
        <v>325</v>
      </c>
      <c r="U125" s="231">
        <v>0</v>
      </c>
      <c r="V125" s="231">
        <f>ROUND(E125*U125,2)</f>
        <v>0</v>
      </c>
      <c r="W125" s="231"/>
      <c r="X125" s="231" t="s">
        <v>261</v>
      </c>
      <c r="Y125" s="231" t="s">
        <v>262</v>
      </c>
      <c r="Z125" s="210"/>
      <c r="AA125" s="210"/>
      <c r="AB125" s="210"/>
      <c r="AC125" s="210"/>
      <c r="AD125" s="210"/>
      <c r="AE125" s="210"/>
      <c r="AF125" s="210"/>
      <c r="AG125" s="210" t="s">
        <v>1035</v>
      </c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1" x14ac:dyDescent="0.2">
      <c r="A126" s="250">
        <v>109</v>
      </c>
      <c r="B126" s="251" t="s">
        <v>1936</v>
      </c>
      <c r="C126" s="259" t="s">
        <v>1937</v>
      </c>
      <c r="D126" s="252" t="s">
        <v>334</v>
      </c>
      <c r="E126" s="253">
        <v>30</v>
      </c>
      <c r="F126" s="254"/>
      <c r="G126" s="255">
        <f>ROUND(E126*F126,2)</f>
        <v>0</v>
      </c>
      <c r="H126" s="232"/>
      <c r="I126" s="231">
        <f>ROUND(E126*H126,2)</f>
        <v>0</v>
      </c>
      <c r="J126" s="232"/>
      <c r="K126" s="231">
        <f>ROUND(E126*J126,2)</f>
        <v>0</v>
      </c>
      <c r="L126" s="231">
        <v>21</v>
      </c>
      <c r="M126" s="231">
        <f>G126*(1+L126/100)</f>
        <v>0</v>
      </c>
      <c r="N126" s="230">
        <v>0</v>
      </c>
      <c r="O126" s="230">
        <f>ROUND(E126*N126,2)</f>
        <v>0</v>
      </c>
      <c r="P126" s="230">
        <v>0</v>
      </c>
      <c r="Q126" s="230">
        <f>ROUND(E126*P126,2)</f>
        <v>0</v>
      </c>
      <c r="R126" s="231"/>
      <c r="S126" s="231" t="s">
        <v>324</v>
      </c>
      <c r="T126" s="231" t="s">
        <v>325</v>
      </c>
      <c r="U126" s="231">
        <v>0</v>
      </c>
      <c r="V126" s="231">
        <f>ROUND(E126*U126,2)</f>
        <v>0</v>
      </c>
      <c r="W126" s="231"/>
      <c r="X126" s="231" t="s">
        <v>261</v>
      </c>
      <c r="Y126" s="231" t="s">
        <v>262</v>
      </c>
      <c r="Z126" s="210"/>
      <c r="AA126" s="210"/>
      <c r="AB126" s="210"/>
      <c r="AC126" s="210"/>
      <c r="AD126" s="210"/>
      <c r="AE126" s="210"/>
      <c r="AF126" s="210"/>
      <c r="AG126" s="210" t="s">
        <v>1035</v>
      </c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1" x14ac:dyDescent="0.2">
      <c r="A127" s="250">
        <v>110</v>
      </c>
      <c r="B127" s="251" t="s">
        <v>1938</v>
      </c>
      <c r="C127" s="259" t="s">
        <v>1939</v>
      </c>
      <c r="D127" s="252" t="s">
        <v>334</v>
      </c>
      <c r="E127" s="253">
        <v>60</v>
      </c>
      <c r="F127" s="254"/>
      <c r="G127" s="255">
        <f>ROUND(E127*F127,2)</f>
        <v>0</v>
      </c>
      <c r="H127" s="232"/>
      <c r="I127" s="231">
        <f>ROUND(E127*H127,2)</f>
        <v>0</v>
      </c>
      <c r="J127" s="232"/>
      <c r="K127" s="231">
        <f>ROUND(E127*J127,2)</f>
        <v>0</v>
      </c>
      <c r="L127" s="231">
        <v>21</v>
      </c>
      <c r="M127" s="231">
        <f>G127*(1+L127/100)</f>
        <v>0</v>
      </c>
      <c r="N127" s="230">
        <v>0</v>
      </c>
      <c r="O127" s="230">
        <f>ROUND(E127*N127,2)</f>
        <v>0</v>
      </c>
      <c r="P127" s="230">
        <v>0</v>
      </c>
      <c r="Q127" s="230">
        <f>ROUND(E127*P127,2)</f>
        <v>0</v>
      </c>
      <c r="R127" s="231"/>
      <c r="S127" s="231" t="s">
        <v>324</v>
      </c>
      <c r="T127" s="231" t="s">
        <v>325</v>
      </c>
      <c r="U127" s="231">
        <v>0</v>
      </c>
      <c r="V127" s="231">
        <f>ROUND(E127*U127,2)</f>
        <v>0</v>
      </c>
      <c r="W127" s="231"/>
      <c r="X127" s="231" t="s">
        <v>261</v>
      </c>
      <c r="Y127" s="231" t="s">
        <v>262</v>
      </c>
      <c r="Z127" s="210"/>
      <c r="AA127" s="210"/>
      <c r="AB127" s="210"/>
      <c r="AC127" s="210"/>
      <c r="AD127" s="210"/>
      <c r="AE127" s="210"/>
      <c r="AF127" s="210"/>
      <c r="AG127" s="210" t="s">
        <v>1035</v>
      </c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1" x14ac:dyDescent="0.2">
      <c r="A128" s="250">
        <v>111</v>
      </c>
      <c r="B128" s="251" t="s">
        <v>1940</v>
      </c>
      <c r="C128" s="259" t="s">
        <v>1941</v>
      </c>
      <c r="D128" s="252" t="s">
        <v>334</v>
      </c>
      <c r="E128" s="253">
        <v>60</v>
      </c>
      <c r="F128" s="254"/>
      <c r="G128" s="255">
        <f>ROUND(E128*F128,2)</f>
        <v>0</v>
      </c>
      <c r="H128" s="232"/>
      <c r="I128" s="231">
        <f>ROUND(E128*H128,2)</f>
        <v>0</v>
      </c>
      <c r="J128" s="232"/>
      <c r="K128" s="231">
        <f>ROUND(E128*J128,2)</f>
        <v>0</v>
      </c>
      <c r="L128" s="231">
        <v>21</v>
      </c>
      <c r="M128" s="231">
        <f>G128*(1+L128/100)</f>
        <v>0</v>
      </c>
      <c r="N128" s="230">
        <v>0</v>
      </c>
      <c r="O128" s="230">
        <f>ROUND(E128*N128,2)</f>
        <v>0</v>
      </c>
      <c r="P128" s="230">
        <v>0</v>
      </c>
      <c r="Q128" s="230">
        <f>ROUND(E128*P128,2)</f>
        <v>0</v>
      </c>
      <c r="R128" s="231"/>
      <c r="S128" s="231" t="s">
        <v>324</v>
      </c>
      <c r="T128" s="231" t="s">
        <v>325</v>
      </c>
      <c r="U128" s="231">
        <v>0</v>
      </c>
      <c r="V128" s="231">
        <f>ROUND(E128*U128,2)</f>
        <v>0</v>
      </c>
      <c r="W128" s="231"/>
      <c r="X128" s="231" t="s">
        <v>261</v>
      </c>
      <c r="Y128" s="231" t="s">
        <v>262</v>
      </c>
      <c r="Z128" s="210"/>
      <c r="AA128" s="210"/>
      <c r="AB128" s="210"/>
      <c r="AC128" s="210"/>
      <c r="AD128" s="210"/>
      <c r="AE128" s="210"/>
      <c r="AF128" s="210"/>
      <c r="AG128" s="210" t="s">
        <v>1035</v>
      </c>
      <c r="AH128" s="210"/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1" x14ac:dyDescent="0.2">
      <c r="A129" s="250">
        <v>112</v>
      </c>
      <c r="B129" s="251" t="s">
        <v>1942</v>
      </c>
      <c r="C129" s="259" t="s">
        <v>1943</v>
      </c>
      <c r="D129" s="252" t="s">
        <v>334</v>
      </c>
      <c r="E129" s="253">
        <v>30</v>
      </c>
      <c r="F129" s="254"/>
      <c r="G129" s="255">
        <f>ROUND(E129*F129,2)</f>
        <v>0</v>
      </c>
      <c r="H129" s="232"/>
      <c r="I129" s="231">
        <f>ROUND(E129*H129,2)</f>
        <v>0</v>
      </c>
      <c r="J129" s="232"/>
      <c r="K129" s="231">
        <f>ROUND(E129*J129,2)</f>
        <v>0</v>
      </c>
      <c r="L129" s="231">
        <v>21</v>
      </c>
      <c r="M129" s="231">
        <f>G129*(1+L129/100)</f>
        <v>0</v>
      </c>
      <c r="N129" s="230">
        <v>0</v>
      </c>
      <c r="O129" s="230">
        <f>ROUND(E129*N129,2)</f>
        <v>0</v>
      </c>
      <c r="P129" s="230">
        <v>0</v>
      </c>
      <c r="Q129" s="230">
        <f>ROUND(E129*P129,2)</f>
        <v>0</v>
      </c>
      <c r="R129" s="231"/>
      <c r="S129" s="231" t="s">
        <v>324</v>
      </c>
      <c r="T129" s="231" t="s">
        <v>325</v>
      </c>
      <c r="U129" s="231">
        <v>0</v>
      </c>
      <c r="V129" s="231">
        <f>ROUND(E129*U129,2)</f>
        <v>0</v>
      </c>
      <c r="W129" s="231"/>
      <c r="X129" s="231" t="s">
        <v>261</v>
      </c>
      <c r="Y129" s="231" t="s">
        <v>262</v>
      </c>
      <c r="Z129" s="210"/>
      <c r="AA129" s="210"/>
      <c r="AB129" s="210"/>
      <c r="AC129" s="210"/>
      <c r="AD129" s="210"/>
      <c r="AE129" s="210"/>
      <c r="AF129" s="210"/>
      <c r="AG129" s="210" t="s">
        <v>1035</v>
      </c>
      <c r="AH129" s="210"/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1" x14ac:dyDescent="0.2">
      <c r="A130" s="250">
        <v>113</v>
      </c>
      <c r="B130" s="251" t="s">
        <v>1944</v>
      </c>
      <c r="C130" s="259" t="s">
        <v>1945</v>
      </c>
      <c r="D130" s="252" t="s">
        <v>334</v>
      </c>
      <c r="E130" s="253">
        <v>25</v>
      </c>
      <c r="F130" s="254"/>
      <c r="G130" s="255">
        <f>ROUND(E130*F130,2)</f>
        <v>0</v>
      </c>
      <c r="H130" s="232"/>
      <c r="I130" s="231">
        <f>ROUND(E130*H130,2)</f>
        <v>0</v>
      </c>
      <c r="J130" s="232"/>
      <c r="K130" s="231">
        <f>ROUND(E130*J130,2)</f>
        <v>0</v>
      </c>
      <c r="L130" s="231">
        <v>21</v>
      </c>
      <c r="M130" s="231">
        <f>G130*(1+L130/100)</f>
        <v>0</v>
      </c>
      <c r="N130" s="230">
        <v>0</v>
      </c>
      <c r="O130" s="230">
        <f>ROUND(E130*N130,2)</f>
        <v>0</v>
      </c>
      <c r="P130" s="230">
        <v>0</v>
      </c>
      <c r="Q130" s="230">
        <f>ROUND(E130*P130,2)</f>
        <v>0</v>
      </c>
      <c r="R130" s="231"/>
      <c r="S130" s="231" t="s">
        <v>324</v>
      </c>
      <c r="T130" s="231" t="s">
        <v>325</v>
      </c>
      <c r="U130" s="231">
        <v>0</v>
      </c>
      <c r="V130" s="231">
        <f>ROUND(E130*U130,2)</f>
        <v>0</v>
      </c>
      <c r="W130" s="231"/>
      <c r="X130" s="231" t="s">
        <v>261</v>
      </c>
      <c r="Y130" s="231" t="s">
        <v>262</v>
      </c>
      <c r="Z130" s="210"/>
      <c r="AA130" s="210"/>
      <c r="AB130" s="210"/>
      <c r="AC130" s="210"/>
      <c r="AD130" s="210"/>
      <c r="AE130" s="210"/>
      <c r="AF130" s="210"/>
      <c r="AG130" s="210" t="s">
        <v>1035</v>
      </c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1" x14ac:dyDescent="0.2">
      <c r="A131" s="250">
        <v>114</v>
      </c>
      <c r="B131" s="251" t="s">
        <v>1946</v>
      </c>
      <c r="C131" s="259" t="s">
        <v>1947</v>
      </c>
      <c r="D131" s="252" t="s">
        <v>345</v>
      </c>
      <c r="E131" s="253">
        <v>2850</v>
      </c>
      <c r="F131" s="254"/>
      <c r="G131" s="255">
        <f>ROUND(E131*F131,2)</f>
        <v>0</v>
      </c>
      <c r="H131" s="232"/>
      <c r="I131" s="231">
        <f>ROUND(E131*H131,2)</f>
        <v>0</v>
      </c>
      <c r="J131" s="232"/>
      <c r="K131" s="231">
        <f>ROUND(E131*J131,2)</f>
        <v>0</v>
      </c>
      <c r="L131" s="231">
        <v>21</v>
      </c>
      <c r="M131" s="231">
        <f>G131*(1+L131/100)</f>
        <v>0</v>
      </c>
      <c r="N131" s="230">
        <v>0</v>
      </c>
      <c r="O131" s="230">
        <f>ROUND(E131*N131,2)</f>
        <v>0</v>
      </c>
      <c r="P131" s="230">
        <v>0</v>
      </c>
      <c r="Q131" s="230">
        <f>ROUND(E131*P131,2)</f>
        <v>0</v>
      </c>
      <c r="R131" s="231"/>
      <c r="S131" s="231" t="s">
        <v>324</v>
      </c>
      <c r="T131" s="231" t="s">
        <v>325</v>
      </c>
      <c r="U131" s="231">
        <v>0</v>
      </c>
      <c r="V131" s="231">
        <f>ROUND(E131*U131,2)</f>
        <v>0</v>
      </c>
      <c r="W131" s="231"/>
      <c r="X131" s="231" t="s">
        <v>261</v>
      </c>
      <c r="Y131" s="231" t="s">
        <v>262</v>
      </c>
      <c r="Z131" s="210"/>
      <c r="AA131" s="210"/>
      <c r="AB131" s="210"/>
      <c r="AC131" s="210"/>
      <c r="AD131" s="210"/>
      <c r="AE131" s="210"/>
      <c r="AF131" s="210"/>
      <c r="AG131" s="210" t="s">
        <v>1035</v>
      </c>
      <c r="AH131" s="210"/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1" x14ac:dyDescent="0.2">
      <c r="A132" s="250">
        <v>115</v>
      </c>
      <c r="B132" s="251" t="s">
        <v>1948</v>
      </c>
      <c r="C132" s="259" t="s">
        <v>1949</v>
      </c>
      <c r="D132" s="252" t="s">
        <v>334</v>
      </c>
      <c r="E132" s="253">
        <v>125</v>
      </c>
      <c r="F132" s="254"/>
      <c r="G132" s="255">
        <f>ROUND(E132*F132,2)</f>
        <v>0</v>
      </c>
      <c r="H132" s="232"/>
      <c r="I132" s="231">
        <f>ROUND(E132*H132,2)</f>
        <v>0</v>
      </c>
      <c r="J132" s="232"/>
      <c r="K132" s="231">
        <f>ROUND(E132*J132,2)</f>
        <v>0</v>
      </c>
      <c r="L132" s="231">
        <v>21</v>
      </c>
      <c r="M132" s="231">
        <f>G132*(1+L132/100)</f>
        <v>0</v>
      </c>
      <c r="N132" s="230">
        <v>0</v>
      </c>
      <c r="O132" s="230">
        <f>ROUND(E132*N132,2)</f>
        <v>0</v>
      </c>
      <c r="P132" s="230">
        <v>0</v>
      </c>
      <c r="Q132" s="230">
        <f>ROUND(E132*P132,2)</f>
        <v>0</v>
      </c>
      <c r="R132" s="231"/>
      <c r="S132" s="231" t="s">
        <v>324</v>
      </c>
      <c r="T132" s="231" t="s">
        <v>325</v>
      </c>
      <c r="U132" s="231">
        <v>0</v>
      </c>
      <c r="V132" s="231">
        <f>ROUND(E132*U132,2)</f>
        <v>0</v>
      </c>
      <c r="W132" s="231"/>
      <c r="X132" s="231" t="s">
        <v>261</v>
      </c>
      <c r="Y132" s="231" t="s">
        <v>262</v>
      </c>
      <c r="Z132" s="210"/>
      <c r="AA132" s="210"/>
      <c r="AB132" s="210"/>
      <c r="AC132" s="210"/>
      <c r="AD132" s="210"/>
      <c r="AE132" s="210"/>
      <c r="AF132" s="210"/>
      <c r="AG132" s="210" t="s">
        <v>1035</v>
      </c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1" x14ac:dyDescent="0.2">
      <c r="A133" s="250">
        <v>116</v>
      </c>
      <c r="B133" s="251" t="s">
        <v>1950</v>
      </c>
      <c r="C133" s="259" t="s">
        <v>1951</v>
      </c>
      <c r="D133" s="252" t="s">
        <v>334</v>
      </c>
      <c r="E133" s="253">
        <v>10</v>
      </c>
      <c r="F133" s="254"/>
      <c r="G133" s="255">
        <f>ROUND(E133*F133,2)</f>
        <v>0</v>
      </c>
      <c r="H133" s="232"/>
      <c r="I133" s="231">
        <f>ROUND(E133*H133,2)</f>
        <v>0</v>
      </c>
      <c r="J133" s="232"/>
      <c r="K133" s="231">
        <f>ROUND(E133*J133,2)</f>
        <v>0</v>
      </c>
      <c r="L133" s="231">
        <v>21</v>
      </c>
      <c r="M133" s="231">
        <f>G133*(1+L133/100)</f>
        <v>0</v>
      </c>
      <c r="N133" s="230">
        <v>0</v>
      </c>
      <c r="O133" s="230">
        <f>ROUND(E133*N133,2)</f>
        <v>0</v>
      </c>
      <c r="P133" s="230">
        <v>0</v>
      </c>
      <c r="Q133" s="230">
        <f>ROUND(E133*P133,2)</f>
        <v>0</v>
      </c>
      <c r="R133" s="231"/>
      <c r="S133" s="231" t="s">
        <v>324</v>
      </c>
      <c r="T133" s="231" t="s">
        <v>325</v>
      </c>
      <c r="U133" s="231">
        <v>0</v>
      </c>
      <c r="V133" s="231">
        <f>ROUND(E133*U133,2)</f>
        <v>0</v>
      </c>
      <c r="W133" s="231"/>
      <c r="X133" s="231" t="s">
        <v>261</v>
      </c>
      <c r="Y133" s="231" t="s">
        <v>262</v>
      </c>
      <c r="Z133" s="210"/>
      <c r="AA133" s="210"/>
      <c r="AB133" s="210"/>
      <c r="AC133" s="210"/>
      <c r="AD133" s="210"/>
      <c r="AE133" s="210"/>
      <c r="AF133" s="210"/>
      <c r="AG133" s="210" t="s">
        <v>1035</v>
      </c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1" x14ac:dyDescent="0.2">
      <c r="A134" s="250">
        <v>117</v>
      </c>
      <c r="B134" s="251" t="s">
        <v>1952</v>
      </c>
      <c r="C134" s="259" t="s">
        <v>1953</v>
      </c>
      <c r="D134" s="252" t="s">
        <v>345</v>
      </c>
      <c r="E134" s="253">
        <v>36</v>
      </c>
      <c r="F134" s="254"/>
      <c r="G134" s="255">
        <f>ROUND(E134*F134,2)</f>
        <v>0</v>
      </c>
      <c r="H134" s="232"/>
      <c r="I134" s="231">
        <f>ROUND(E134*H134,2)</f>
        <v>0</v>
      </c>
      <c r="J134" s="232"/>
      <c r="K134" s="231">
        <f>ROUND(E134*J134,2)</f>
        <v>0</v>
      </c>
      <c r="L134" s="231">
        <v>21</v>
      </c>
      <c r="M134" s="231">
        <f>G134*(1+L134/100)</f>
        <v>0</v>
      </c>
      <c r="N134" s="230">
        <v>0</v>
      </c>
      <c r="O134" s="230">
        <f>ROUND(E134*N134,2)</f>
        <v>0</v>
      </c>
      <c r="P134" s="230">
        <v>0</v>
      </c>
      <c r="Q134" s="230">
        <f>ROUND(E134*P134,2)</f>
        <v>0</v>
      </c>
      <c r="R134" s="231"/>
      <c r="S134" s="231" t="s">
        <v>324</v>
      </c>
      <c r="T134" s="231" t="s">
        <v>325</v>
      </c>
      <c r="U134" s="231">
        <v>0</v>
      </c>
      <c r="V134" s="231">
        <f>ROUND(E134*U134,2)</f>
        <v>0</v>
      </c>
      <c r="W134" s="231"/>
      <c r="X134" s="231" t="s">
        <v>261</v>
      </c>
      <c r="Y134" s="231" t="s">
        <v>262</v>
      </c>
      <c r="Z134" s="210"/>
      <c r="AA134" s="210"/>
      <c r="AB134" s="210"/>
      <c r="AC134" s="210"/>
      <c r="AD134" s="210"/>
      <c r="AE134" s="210"/>
      <c r="AF134" s="210"/>
      <c r="AG134" s="210" t="s">
        <v>1035</v>
      </c>
      <c r="AH134" s="210"/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1" x14ac:dyDescent="0.2">
      <c r="A135" s="250">
        <v>118</v>
      </c>
      <c r="B135" s="251" t="s">
        <v>1954</v>
      </c>
      <c r="C135" s="259" t="s">
        <v>1955</v>
      </c>
      <c r="D135" s="252" t="s">
        <v>345</v>
      </c>
      <c r="E135" s="253">
        <v>3</v>
      </c>
      <c r="F135" s="254"/>
      <c r="G135" s="255">
        <f>ROUND(E135*F135,2)</f>
        <v>0</v>
      </c>
      <c r="H135" s="232"/>
      <c r="I135" s="231">
        <f>ROUND(E135*H135,2)</f>
        <v>0</v>
      </c>
      <c r="J135" s="232"/>
      <c r="K135" s="231">
        <f>ROUND(E135*J135,2)</f>
        <v>0</v>
      </c>
      <c r="L135" s="231">
        <v>21</v>
      </c>
      <c r="M135" s="231">
        <f>G135*(1+L135/100)</f>
        <v>0</v>
      </c>
      <c r="N135" s="230">
        <v>0</v>
      </c>
      <c r="O135" s="230">
        <f>ROUND(E135*N135,2)</f>
        <v>0</v>
      </c>
      <c r="P135" s="230">
        <v>0</v>
      </c>
      <c r="Q135" s="230">
        <f>ROUND(E135*P135,2)</f>
        <v>0</v>
      </c>
      <c r="R135" s="231"/>
      <c r="S135" s="231" t="s">
        <v>324</v>
      </c>
      <c r="T135" s="231" t="s">
        <v>325</v>
      </c>
      <c r="U135" s="231">
        <v>0</v>
      </c>
      <c r="V135" s="231">
        <f>ROUND(E135*U135,2)</f>
        <v>0</v>
      </c>
      <c r="W135" s="231"/>
      <c r="X135" s="231" t="s">
        <v>547</v>
      </c>
      <c r="Y135" s="231" t="s">
        <v>262</v>
      </c>
      <c r="Z135" s="210"/>
      <c r="AA135" s="210"/>
      <c r="AB135" s="210"/>
      <c r="AC135" s="210"/>
      <c r="AD135" s="210"/>
      <c r="AE135" s="210"/>
      <c r="AF135" s="210"/>
      <c r="AG135" s="210" t="s">
        <v>1218</v>
      </c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1" x14ac:dyDescent="0.2">
      <c r="A136" s="250">
        <v>119</v>
      </c>
      <c r="B136" s="251" t="s">
        <v>1956</v>
      </c>
      <c r="C136" s="259" t="s">
        <v>1957</v>
      </c>
      <c r="D136" s="252" t="s">
        <v>345</v>
      </c>
      <c r="E136" s="253">
        <v>188</v>
      </c>
      <c r="F136" s="254"/>
      <c r="G136" s="255">
        <f>ROUND(E136*F136,2)</f>
        <v>0</v>
      </c>
      <c r="H136" s="232"/>
      <c r="I136" s="231">
        <f>ROUND(E136*H136,2)</f>
        <v>0</v>
      </c>
      <c r="J136" s="232"/>
      <c r="K136" s="231">
        <f>ROUND(E136*J136,2)</f>
        <v>0</v>
      </c>
      <c r="L136" s="231">
        <v>21</v>
      </c>
      <c r="M136" s="231">
        <f>G136*(1+L136/100)</f>
        <v>0</v>
      </c>
      <c r="N136" s="230">
        <v>0</v>
      </c>
      <c r="O136" s="230">
        <f>ROUND(E136*N136,2)</f>
        <v>0</v>
      </c>
      <c r="P136" s="230">
        <v>0</v>
      </c>
      <c r="Q136" s="230">
        <f>ROUND(E136*P136,2)</f>
        <v>0</v>
      </c>
      <c r="R136" s="231"/>
      <c r="S136" s="231" t="s">
        <v>324</v>
      </c>
      <c r="T136" s="231" t="s">
        <v>325</v>
      </c>
      <c r="U136" s="231">
        <v>0</v>
      </c>
      <c r="V136" s="231">
        <f>ROUND(E136*U136,2)</f>
        <v>0</v>
      </c>
      <c r="W136" s="231"/>
      <c r="X136" s="231" t="s">
        <v>261</v>
      </c>
      <c r="Y136" s="231" t="s">
        <v>262</v>
      </c>
      <c r="Z136" s="210"/>
      <c r="AA136" s="210"/>
      <c r="AB136" s="210"/>
      <c r="AC136" s="210"/>
      <c r="AD136" s="210"/>
      <c r="AE136" s="210"/>
      <c r="AF136" s="210"/>
      <c r="AG136" s="210" t="s">
        <v>1035</v>
      </c>
      <c r="AH136" s="210"/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1" x14ac:dyDescent="0.2">
      <c r="A137" s="250">
        <v>120</v>
      </c>
      <c r="B137" s="251" t="s">
        <v>1958</v>
      </c>
      <c r="C137" s="259" t="s">
        <v>1959</v>
      </c>
      <c r="D137" s="252" t="s">
        <v>345</v>
      </c>
      <c r="E137" s="253">
        <v>6</v>
      </c>
      <c r="F137" s="254"/>
      <c r="G137" s="255">
        <f>ROUND(E137*F137,2)</f>
        <v>0</v>
      </c>
      <c r="H137" s="232"/>
      <c r="I137" s="231">
        <f>ROUND(E137*H137,2)</f>
        <v>0</v>
      </c>
      <c r="J137" s="232"/>
      <c r="K137" s="231">
        <f>ROUND(E137*J137,2)</f>
        <v>0</v>
      </c>
      <c r="L137" s="231">
        <v>21</v>
      </c>
      <c r="M137" s="231">
        <f>G137*(1+L137/100)</f>
        <v>0</v>
      </c>
      <c r="N137" s="230">
        <v>0</v>
      </c>
      <c r="O137" s="230">
        <f>ROUND(E137*N137,2)</f>
        <v>0</v>
      </c>
      <c r="P137" s="230">
        <v>0</v>
      </c>
      <c r="Q137" s="230">
        <f>ROUND(E137*P137,2)</f>
        <v>0</v>
      </c>
      <c r="R137" s="231"/>
      <c r="S137" s="231" t="s">
        <v>324</v>
      </c>
      <c r="T137" s="231" t="s">
        <v>325</v>
      </c>
      <c r="U137" s="231">
        <v>0</v>
      </c>
      <c r="V137" s="231">
        <f>ROUND(E137*U137,2)</f>
        <v>0</v>
      </c>
      <c r="W137" s="231"/>
      <c r="X137" s="231" t="s">
        <v>261</v>
      </c>
      <c r="Y137" s="231" t="s">
        <v>262</v>
      </c>
      <c r="Z137" s="210"/>
      <c r="AA137" s="210"/>
      <c r="AB137" s="210"/>
      <c r="AC137" s="210"/>
      <c r="AD137" s="210"/>
      <c r="AE137" s="210"/>
      <c r="AF137" s="210"/>
      <c r="AG137" s="210" t="s">
        <v>1035</v>
      </c>
      <c r="AH137" s="210"/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1" x14ac:dyDescent="0.2">
      <c r="A138" s="250">
        <v>121</v>
      </c>
      <c r="B138" s="251" t="s">
        <v>1960</v>
      </c>
      <c r="C138" s="259" t="s">
        <v>1961</v>
      </c>
      <c r="D138" s="252" t="s">
        <v>1034</v>
      </c>
      <c r="E138" s="253">
        <v>12</v>
      </c>
      <c r="F138" s="254"/>
      <c r="G138" s="255">
        <f>ROUND(E138*F138,2)</f>
        <v>0</v>
      </c>
      <c r="H138" s="232"/>
      <c r="I138" s="231">
        <f>ROUND(E138*H138,2)</f>
        <v>0</v>
      </c>
      <c r="J138" s="232"/>
      <c r="K138" s="231">
        <f>ROUND(E138*J138,2)</f>
        <v>0</v>
      </c>
      <c r="L138" s="231">
        <v>21</v>
      </c>
      <c r="M138" s="231">
        <f>G138*(1+L138/100)</f>
        <v>0</v>
      </c>
      <c r="N138" s="230">
        <v>0</v>
      </c>
      <c r="O138" s="230">
        <f>ROUND(E138*N138,2)</f>
        <v>0</v>
      </c>
      <c r="P138" s="230">
        <v>0</v>
      </c>
      <c r="Q138" s="230">
        <f>ROUND(E138*P138,2)</f>
        <v>0</v>
      </c>
      <c r="R138" s="231"/>
      <c r="S138" s="231" t="s">
        <v>324</v>
      </c>
      <c r="T138" s="231" t="s">
        <v>325</v>
      </c>
      <c r="U138" s="231">
        <v>0</v>
      </c>
      <c r="V138" s="231">
        <f>ROUND(E138*U138,2)</f>
        <v>0</v>
      </c>
      <c r="W138" s="231"/>
      <c r="X138" s="231" t="s">
        <v>261</v>
      </c>
      <c r="Y138" s="231" t="s">
        <v>262</v>
      </c>
      <c r="Z138" s="210"/>
      <c r="AA138" s="210"/>
      <c r="AB138" s="210"/>
      <c r="AC138" s="210"/>
      <c r="AD138" s="210"/>
      <c r="AE138" s="210"/>
      <c r="AF138" s="210"/>
      <c r="AG138" s="210" t="s">
        <v>1035</v>
      </c>
      <c r="AH138" s="210"/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1" x14ac:dyDescent="0.2">
      <c r="A139" s="250">
        <v>122</v>
      </c>
      <c r="B139" s="251" t="s">
        <v>1962</v>
      </c>
      <c r="C139" s="259" t="s">
        <v>1963</v>
      </c>
      <c r="D139" s="252" t="s">
        <v>1034</v>
      </c>
      <c r="E139" s="253">
        <v>15</v>
      </c>
      <c r="F139" s="254"/>
      <c r="G139" s="255">
        <f>ROUND(E139*F139,2)</f>
        <v>0</v>
      </c>
      <c r="H139" s="232"/>
      <c r="I139" s="231">
        <f>ROUND(E139*H139,2)</f>
        <v>0</v>
      </c>
      <c r="J139" s="232"/>
      <c r="K139" s="231">
        <f>ROUND(E139*J139,2)</f>
        <v>0</v>
      </c>
      <c r="L139" s="231">
        <v>21</v>
      </c>
      <c r="M139" s="231">
        <f>G139*(1+L139/100)</f>
        <v>0</v>
      </c>
      <c r="N139" s="230">
        <v>0</v>
      </c>
      <c r="O139" s="230">
        <f>ROUND(E139*N139,2)</f>
        <v>0</v>
      </c>
      <c r="P139" s="230">
        <v>0</v>
      </c>
      <c r="Q139" s="230">
        <f>ROUND(E139*P139,2)</f>
        <v>0</v>
      </c>
      <c r="R139" s="231"/>
      <c r="S139" s="231" t="s">
        <v>324</v>
      </c>
      <c r="T139" s="231" t="s">
        <v>325</v>
      </c>
      <c r="U139" s="231">
        <v>0</v>
      </c>
      <c r="V139" s="231">
        <f>ROUND(E139*U139,2)</f>
        <v>0</v>
      </c>
      <c r="W139" s="231"/>
      <c r="X139" s="231" t="s">
        <v>261</v>
      </c>
      <c r="Y139" s="231" t="s">
        <v>262</v>
      </c>
      <c r="Z139" s="210"/>
      <c r="AA139" s="210"/>
      <c r="AB139" s="210"/>
      <c r="AC139" s="210"/>
      <c r="AD139" s="210"/>
      <c r="AE139" s="210"/>
      <c r="AF139" s="210"/>
      <c r="AG139" s="210" t="s">
        <v>1035</v>
      </c>
      <c r="AH139" s="210"/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1" x14ac:dyDescent="0.2">
      <c r="A140" s="250">
        <v>123</v>
      </c>
      <c r="B140" s="251" t="s">
        <v>1964</v>
      </c>
      <c r="C140" s="259" t="s">
        <v>1965</v>
      </c>
      <c r="D140" s="252" t="s">
        <v>345</v>
      </c>
      <c r="E140" s="253">
        <v>5</v>
      </c>
      <c r="F140" s="254"/>
      <c r="G140" s="255">
        <f>ROUND(E140*F140,2)</f>
        <v>0</v>
      </c>
      <c r="H140" s="232"/>
      <c r="I140" s="231">
        <f>ROUND(E140*H140,2)</f>
        <v>0</v>
      </c>
      <c r="J140" s="232"/>
      <c r="K140" s="231">
        <f>ROUND(E140*J140,2)</f>
        <v>0</v>
      </c>
      <c r="L140" s="231">
        <v>21</v>
      </c>
      <c r="M140" s="231">
        <f>G140*(1+L140/100)</f>
        <v>0</v>
      </c>
      <c r="N140" s="230">
        <v>0</v>
      </c>
      <c r="O140" s="230">
        <f>ROUND(E140*N140,2)</f>
        <v>0</v>
      </c>
      <c r="P140" s="230">
        <v>0</v>
      </c>
      <c r="Q140" s="230">
        <f>ROUND(E140*P140,2)</f>
        <v>0</v>
      </c>
      <c r="R140" s="231"/>
      <c r="S140" s="231" t="s">
        <v>324</v>
      </c>
      <c r="T140" s="231" t="s">
        <v>325</v>
      </c>
      <c r="U140" s="231">
        <v>0</v>
      </c>
      <c r="V140" s="231">
        <f>ROUND(E140*U140,2)</f>
        <v>0</v>
      </c>
      <c r="W140" s="231"/>
      <c r="X140" s="231" t="s">
        <v>547</v>
      </c>
      <c r="Y140" s="231" t="s">
        <v>262</v>
      </c>
      <c r="Z140" s="210"/>
      <c r="AA140" s="210"/>
      <c r="AB140" s="210"/>
      <c r="AC140" s="210"/>
      <c r="AD140" s="210"/>
      <c r="AE140" s="210"/>
      <c r="AF140" s="210"/>
      <c r="AG140" s="210" t="s">
        <v>1218</v>
      </c>
      <c r="AH140" s="210"/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1" x14ac:dyDescent="0.2">
      <c r="A141" s="250">
        <v>124</v>
      </c>
      <c r="B141" s="251" t="s">
        <v>1966</v>
      </c>
      <c r="C141" s="259" t="s">
        <v>1967</v>
      </c>
      <c r="D141" s="252" t="s">
        <v>345</v>
      </c>
      <c r="E141" s="253">
        <v>123</v>
      </c>
      <c r="F141" s="254"/>
      <c r="G141" s="255">
        <f>ROUND(E141*F141,2)</f>
        <v>0</v>
      </c>
      <c r="H141" s="232"/>
      <c r="I141" s="231">
        <f>ROUND(E141*H141,2)</f>
        <v>0</v>
      </c>
      <c r="J141" s="232"/>
      <c r="K141" s="231">
        <f>ROUND(E141*J141,2)</f>
        <v>0</v>
      </c>
      <c r="L141" s="231">
        <v>21</v>
      </c>
      <c r="M141" s="231">
        <f>G141*(1+L141/100)</f>
        <v>0</v>
      </c>
      <c r="N141" s="230">
        <v>0</v>
      </c>
      <c r="O141" s="230">
        <f>ROUND(E141*N141,2)</f>
        <v>0</v>
      </c>
      <c r="P141" s="230">
        <v>0</v>
      </c>
      <c r="Q141" s="230">
        <f>ROUND(E141*P141,2)</f>
        <v>0</v>
      </c>
      <c r="R141" s="231"/>
      <c r="S141" s="231" t="s">
        <v>324</v>
      </c>
      <c r="T141" s="231" t="s">
        <v>325</v>
      </c>
      <c r="U141" s="231">
        <v>0</v>
      </c>
      <c r="V141" s="231">
        <f>ROUND(E141*U141,2)</f>
        <v>0</v>
      </c>
      <c r="W141" s="231"/>
      <c r="X141" s="231" t="s">
        <v>261</v>
      </c>
      <c r="Y141" s="231" t="s">
        <v>262</v>
      </c>
      <c r="Z141" s="210"/>
      <c r="AA141" s="210"/>
      <c r="AB141" s="210"/>
      <c r="AC141" s="210"/>
      <c r="AD141" s="210"/>
      <c r="AE141" s="210"/>
      <c r="AF141" s="210"/>
      <c r="AG141" s="210" t="s">
        <v>1035</v>
      </c>
      <c r="AH141" s="210"/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1" x14ac:dyDescent="0.2">
      <c r="A142" s="250">
        <v>125</v>
      </c>
      <c r="B142" s="251" t="s">
        <v>1968</v>
      </c>
      <c r="C142" s="259" t="s">
        <v>1969</v>
      </c>
      <c r="D142" s="252" t="s">
        <v>345</v>
      </c>
      <c r="E142" s="253">
        <v>1</v>
      </c>
      <c r="F142" s="254"/>
      <c r="G142" s="255">
        <f>ROUND(E142*F142,2)</f>
        <v>0</v>
      </c>
      <c r="H142" s="232"/>
      <c r="I142" s="231">
        <f>ROUND(E142*H142,2)</f>
        <v>0</v>
      </c>
      <c r="J142" s="232"/>
      <c r="K142" s="231">
        <f>ROUND(E142*J142,2)</f>
        <v>0</v>
      </c>
      <c r="L142" s="231">
        <v>21</v>
      </c>
      <c r="M142" s="231">
        <f>G142*(1+L142/100)</f>
        <v>0</v>
      </c>
      <c r="N142" s="230">
        <v>0</v>
      </c>
      <c r="O142" s="230">
        <f>ROUND(E142*N142,2)</f>
        <v>0</v>
      </c>
      <c r="P142" s="230">
        <v>0</v>
      </c>
      <c r="Q142" s="230">
        <f>ROUND(E142*P142,2)</f>
        <v>0</v>
      </c>
      <c r="R142" s="231"/>
      <c r="S142" s="231" t="s">
        <v>324</v>
      </c>
      <c r="T142" s="231" t="s">
        <v>325</v>
      </c>
      <c r="U142" s="231">
        <v>0</v>
      </c>
      <c r="V142" s="231">
        <f>ROUND(E142*U142,2)</f>
        <v>0</v>
      </c>
      <c r="W142" s="231"/>
      <c r="X142" s="231" t="s">
        <v>261</v>
      </c>
      <c r="Y142" s="231" t="s">
        <v>262</v>
      </c>
      <c r="Z142" s="210"/>
      <c r="AA142" s="210"/>
      <c r="AB142" s="210"/>
      <c r="AC142" s="210"/>
      <c r="AD142" s="210"/>
      <c r="AE142" s="210"/>
      <c r="AF142" s="210"/>
      <c r="AG142" s="210" t="s">
        <v>1035</v>
      </c>
      <c r="AH142" s="210"/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1" x14ac:dyDescent="0.2">
      <c r="A143" s="250">
        <v>126</v>
      </c>
      <c r="B143" s="251" t="s">
        <v>1970</v>
      </c>
      <c r="C143" s="259" t="s">
        <v>1971</v>
      </c>
      <c r="D143" s="252" t="s">
        <v>345</v>
      </c>
      <c r="E143" s="253">
        <v>11</v>
      </c>
      <c r="F143" s="254"/>
      <c r="G143" s="255">
        <f>ROUND(E143*F143,2)</f>
        <v>0</v>
      </c>
      <c r="H143" s="232"/>
      <c r="I143" s="231">
        <f>ROUND(E143*H143,2)</f>
        <v>0</v>
      </c>
      <c r="J143" s="232"/>
      <c r="K143" s="231">
        <f>ROUND(E143*J143,2)</f>
        <v>0</v>
      </c>
      <c r="L143" s="231">
        <v>21</v>
      </c>
      <c r="M143" s="231">
        <f>G143*(1+L143/100)</f>
        <v>0</v>
      </c>
      <c r="N143" s="230">
        <v>0</v>
      </c>
      <c r="O143" s="230">
        <f>ROUND(E143*N143,2)</f>
        <v>0</v>
      </c>
      <c r="P143" s="230">
        <v>0</v>
      </c>
      <c r="Q143" s="230">
        <f>ROUND(E143*P143,2)</f>
        <v>0</v>
      </c>
      <c r="R143" s="231"/>
      <c r="S143" s="231" t="s">
        <v>324</v>
      </c>
      <c r="T143" s="231" t="s">
        <v>325</v>
      </c>
      <c r="U143" s="231">
        <v>0</v>
      </c>
      <c r="V143" s="231">
        <f>ROUND(E143*U143,2)</f>
        <v>0</v>
      </c>
      <c r="W143" s="231"/>
      <c r="X143" s="231" t="s">
        <v>261</v>
      </c>
      <c r="Y143" s="231" t="s">
        <v>262</v>
      </c>
      <c r="Z143" s="210"/>
      <c r="AA143" s="210"/>
      <c r="AB143" s="210"/>
      <c r="AC143" s="210"/>
      <c r="AD143" s="210"/>
      <c r="AE143" s="210"/>
      <c r="AF143" s="210"/>
      <c r="AG143" s="210" t="s">
        <v>1035</v>
      </c>
      <c r="AH143" s="210"/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1" x14ac:dyDescent="0.2">
      <c r="A144" s="250">
        <v>127</v>
      </c>
      <c r="B144" s="251" t="s">
        <v>1972</v>
      </c>
      <c r="C144" s="259" t="s">
        <v>1973</v>
      </c>
      <c r="D144" s="252" t="s">
        <v>345</v>
      </c>
      <c r="E144" s="253">
        <v>12</v>
      </c>
      <c r="F144" s="254"/>
      <c r="G144" s="255">
        <f>ROUND(E144*F144,2)</f>
        <v>0</v>
      </c>
      <c r="H144" s="232"/>
      <c r="I144" s="231">
        <f>ROUND(E144*H144,2)</f>
        <v>0</v>
      </c>
      <c r="J144" s="232"/>
      <c r="K144" s="231">
        <f>ROUND(E144*J144,2)</f>
        <v>0</v>
      </c>
      <c r="L144" s="231">
        <v>21</v>
      </c>
      <c r="M144" s="231">
        <f>G144*(1+L144/100)</f>
        <v>0</v>
      </c>
      <c r="N144" s="230">
        <v>0</v>
      </c>
      <c r="O144" s="230">
        <f>ROUND(E144*N144,2)</f>
        <v>0</v>
      </c>
      <c r="P144" s="230">
        <v>0</v>
      </c>
      <c r="Q144" s="230">
        <f>ROUND(E144*P144,2)</f>
        <v>0</v>
      </c>
      <c r="R144" s="231"/>
      <c r="S144" s="231" t="s">
        <v>324</v>
      </c>
      <c r="T144" s="231" t="s">
        <v>325</v>
      </c>
      <c r="U144" s="231">
        <v>0</v>
      </c>
      <c r="V144" s="231">
        <f>ROUND(E144*U144,2)</f>
        <v>0</v>
      </c>
      <c r="W144" s="231"/>
      <c r="X144" s="231" t="s">
        <v>261</v>
      </c>
      <c r="Y144" s="231" t="s">
        <v>262</v>
      </c>
      <c r="Z144" s="210"/>
      <c r="AA144" s="210"/>
      <c r="AB144" s="210"/>
      <c r="AC144" s="210"/>
      <c r="AD144" s="210"/>
      <c r="AE144" s="210"/>
      <c r="AF144" s="210"/>
      <c r="AG144" s="210" t="s">
        <v>1035</v>
      </c>
      <c r="AH144" s="210"/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1" x14ac:dyDescent="0.2">
      <c r="A145" s="250">
        <v>128</v>
      </c>
      <c r="B145" s="251" t="s">
        <v>1974</v>
      </c>
      <c r="C145" s="259" t="s">
        <v>1975</v>
      </c>
      <c r="D145" s="252" t="s">
        <v>345</v>
      </c>
      <c r="E145" s="253">
        <v>18</v>
      </c>
      <c r="F145" s="254"/>
      <c r="G145" s="255">
        <f>ROUND(E145*F145,2)</f>
        <v>0</v>
      </c>
      <c r="H145" s="232"/>
      <c r="I145" s="231">
        <f>ROUND(E145*H145,2)</f>
        <v>0</v>
      </c>
      <c r="J145" s="232"/>
      <c r="K145" s="231">
        <f>ROUND(E145*J145,2)</f>
        <v>0</v>
      </c>
      <c r="L145" s="231">
        <v>21</v>
      </c>
      <c r="M145" s="231">
        <f>G145*(1+L145/100)</f>
        <v>0</v>
      </c>
      <c r="N145" s="230">
        <v>0</v>
      </c>
      <c r="O145" s="230">
        <f>ROUND(E145*N145,2)</f>
        <v>0</v>
      </c>
      <c r="P145" s="230">
        <v>0</v>
      </c>
      <c r="Q145" s="230">
        <f>ROUND(E145*P145,2)</f>
        <v>0</v>
      </c>
      <c r="R145" s="231"/>
      <c r="S145" s="231" t="s">
        <v>324</v>
      </c>
      <c r="T145" s="231" t="s">
        <v>325</v>
      </c>
      <c r="U145" s="231">
        <v>0</v>
      </c>
      <c r="V145" s="231">
        <f>ROUND(E145*U145,2)</f>
        <v>0</v>
      </c>
      <c r="W145" s="231"/>
      <c r="X145" s="231" t="s">
        <v>261</v>
      </c>
      <c r="Y145" s="231" t="s">
        <v>262</v>
      </c>
      <c r="Z145" s="210"/>
      <c r="AA145" s="210"/>
      <c r="AB145" s="210"/>
      <c r="AC145" s="210"/>
      <c r="AD145" s="210"/>
      <c r="AE145" s="210"/>
      <c r="AF145" s="210"/>
      <c r="AG145" s="210" t="s">
        <v>1035</v>
      </c>
      <c r="AH145" s="210"/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1" x14ac:dyDescent="0.2">
      <c r="A146" s="250">
        <v>129</v>
      </c>
      <c r="B146" s="251" t="s">
        <v>1976</v>
      </c>
      <c r="C146" s="259" t="s">
        <v>1977</v>
      </c>
      <c r="D146" s="252" t="s">
        <v>345</v>
      </c>
      <c r="E146" s="253">
        <v>5</v>
      </c>
      <c r="F146" s="254"/>
      <c r="G146" s="255">
        <f>ROUND(E146*F146,2)</f>
        <v>0</v>
      </c>
      <c r="H146" s="232"/>
      <c r="I146" s="231">
        <f>ROUND(E146*H146,2)</f>
        <v>0</v>
      </c>
      <c r="J146" s="232"/>
      <c r="K146" s="231">
        <f>ROUND(E146*J146,2)</f>
        <v>0</v>
      </c>
      <c r="L146" s="231">
        <v>21</v>
      </c>
      <c r="M146" s="231">
        <f>G146*(1+L146/100)</f>
        <v>0</v>
      </c>
      <c r="N146" s="230">
        <v>0</v>
      </c>
      <c r="O146" s="230">
        <f>ROUND(E146*N146,2)</f>
        <v>0</v>
      </c>
      <c r="P146" s="230">
        <v>0</v>
      </c>
      <c r="Q146" s="230">
        <f>ROUND(E146*P146,2)</f>
        <v>0</v>
      </c>
      <c r="R146" s="231"/>
      <c r="S146" s="231" t="s">
        <v>324</v>
      </c>
      <c r="T146" s="231" t="s">
        <v>325</v>
      </c>
      <c r="U146" s="231">
        <v>0</v>
      </c>
      <c r="V146" s="231">
        <f>ROUND(E146*U146,2)</f>
        <v>0</v>
      </c>
      <c r="W146" s="231"/>
      <c r="X146" s="231" t="s">
        <v>261</v>
      </c>
      <c r="Y146" s="231" t="s">
        <v>262</v>
      </c>
      <c r="Z146" s="210"/>
      <c r="AA146" s="210"/>
      <c r="AB146" s="210"/>
      <c r="AC146" s="210"/>
      <c r="AD146" s="210"/>
      <c r="AE146" s="210"/>
      <c r="AF146" s="210"/>
      <c r="AG146" s="210" t="s">
        <v>1035</v>
      </c>
      <c r="AH146" s="210"/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1" x14ac:dyDescent="0.2">
      <c r="A147" s="250">
        <v>130</v>
      </c>
      <c r="B147" s="251" t="s">
        <v>1978</v>
      </c>
      <c r="C147" s="259" t="s">
        <v>1979</v>
      </c>
      <c r="D147" s="252" t="s">
        <v>345</v>
      </c>
      <c r="E147" s="253">
        <v>27</v>
      </c>
      <c r="F147" s="254"/>
      <c r="G147" s="255">
        <f>ROUND(E147*F147,2)</f>
        <v>0</v>
      </c>
      <c r="H147" s="232"/>
      <c r="I147" s="231">
        <f>ROUND(E147*H147,2)</f>
        <v>0</v>
      </c>
      <c r="J147" s="232"/>
      <c r="K147" s="231">
        <f>ROUND(E147*J147,2)</f>
        <v>0</v>
      </c>
      <c r="L147" s="231">
        <v>21</v>
      </c>
      <c r="M147" s="231">
        <f>G147*(1+L147/100)</f>
        <v>0</v>
      </c>
      <c r="N147" s="230">
        <v>0</v>
      </c>
      <c r="O147" s="230">
        <f>ROUND(E147*N147,2)</f>
        <v>0</v>
      </c>
      <c r="P147" s="230">
        <v>0</v>
      </c>
      <c r="Q147" s="230">
        <f>ROUND(E147*P147,2)</f>
        <v>0</v>
      </c>
      <c r="R147" s="231"/>
      <c r="S147" s="231" t="s">
        <v>324</v>
      </c>
      <c r="T147" s="231" t="s">
        <v>325</v>
      </c>
      <c r="U147" s="231">
        <v>0</v>
      </c>
      <c r="V147" s="231">
        <f>ROUND(E147*U147,2)</f>
        <v>0</v>
      </c>
      <c r="W147" s="231"/>
      <c r="X147" s="231" t="s">
        <v>261</v>
      </c>
      <c r="Y147" s="231" t="s">
        <v>262</v>
      </c>
      <c r="Z147" s="210"/>
      <c r="AA147" s="210"/>
      <c r="AB147" s="210"/>
      <c r="AC147" s="210"/>
      <c r="AD147" s="210"/>
      <c r="AE147" s="210"/>
      <c r="AF147" s="210"/>
      <c r="AG147" s="210" t="s">
        <v>1035</v>
      </c>
      <c r="AH147" s="210"/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1" x14ac:dyDescent="0.2">
      <c r="A148" s="250">
        <v>131</v>
      </c>
      <c r="B148" s="251" t="s">
        <v>1980</v>
      </c>
      <c r="C148" s="259" t="s">
        <v>1981</v>
      </c>
      <c r="D148" s="252" t="s">
        <v>345</v>
      </c>
      <c r="E148" s="253">
        <v>2</v>
      </c>
      <c r="F148" s="254"/>
      <c r="G148" s="255">
        <f>ROUND(E148*F148,2)</f>
        <v>0</v>
      </c>
      <c r="H148" s="232"/>
      <c r="I148" s="231">
        <f>ROUND(E148*H148,2)</f>
        <v>0</v>
      </c>
      <c r="J148" s="232"/>
      <c r="K148" s="231">
        <f>ROUND(E148*J148,2)</f>
        <v>0</v>
      </c>
      <c r="L148" s="231">
        <v>21</v>
      </c>
      <c r="M148" s="231">
        <f>G148*(1+L148/100)</f>
        <v>0</v>
      </c>
      <c r="N148" s="230">
        <v>0</v>
      </c>
      <c r="O148" s="230">
        <f>ROUND(E148*N148,2)</f>
        <v>0</v>
      </c>
      <c r="P148" s="230">
        <v>0</v>
      </c>
      <c r="Q148" s="230">
        <f>ROUND(E148*P148,2)</f>
        <v>0</v>
      </c>
      <c r="R148" s="231"/>
      <c r="S148" s="231" t="s">
        <v>324</v>
      </c>
      <c r="T148" s="231" t="s">
        <v>325</v>
      </c>
      <c r="U148" s="231">
        <v>0</v>
      </c>
      <c r="V148" s="231">
        <f>ROUND(E148*U148,2)</f>
        <v>0</v>
      </c>
      <c r="W148" s="231"/>
      <c r="X148" s="231" t="s">
        <v>261</v>
      </c>
      <c r="Y148" s="231" t="s">
        <v>262</v>
      </c>
      <c r="Z148" s="210"/>
      <c r="AA148" s="210"/>
      <c r="AB148" s="210"/>
      <c r="AC148" s="210"/>
      <c r="AD148" s="210"/>
      <c r="AE148" s="210"/>
      <c r="AF148" s="210"/>
      <c r="AG148" s="210" t="s">
        <v>1035</v>
      </c>
      <c r="AH148" s="210"/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1" x14ac:dyDescent="0.2">
      <c r="A149" s="250">
        <v>132</v>
      </c>
      <c r="B149" s="251" t="s">
        <v>1982</v>
      </c>
      <c r="C149" s="259" t="s">
        <v>1983</v>
      </c>
      <c r="D149" s="252" t="s">
        <v>345</v>
      </c>
      <c r="E149" s="253">
        <v>2</v>
      </c>
      <c r="F149" s="254"/>
      <c r="G149" s="255">
        <f>ROUND(E149*F149,2)</f>
        <v>0</v>
      </c>
      <c r="H149" s="232"/>
      <c r="I149" s="231">
        <f>ROUND(E149*H149,2)</f>
        <v>0</v>
      </c>
      <c r="J149" s="232"/>
      <c r="K149" s="231">
        <f>ROUND(E149*J149,2)</f>
        <v>0</v>
      </c>
      <c r="L149" s="231">
        <v>21</v>
      </c>
      <c r="M149" s="231">
        <f>G149*(1+L149/100)</f>
        <v>0</v>
      </c>
      <c r="N149" s="230">
        <v>0</v>
      </c>
      <c r="O149" s="230">
        <f>ROUND(E149*N149,2)</f>
        <v>0</v>
      </c>
      <c r="P149" s="230">
        <v>0</v>
      </c>
      <c r="Q149" s="230">
        <f>ROUND(E149*P149,2)</f>
        <v>0</v>
      </c>
      <c r="R149" s="231"/>
      <c r="S149" s="231" t="s">
        <v>324</v>
      </c>
      <c r="T149" s="231" t="s">
        <v>325</v>
      </c>
      <c r="U149" s="231">
        <v>0</v>
      </c>
      <c r="V149" s="231">
        <f>ROUND(E149*U149,2)</f>
        <v>0</v>
      </c>
      <c r="W149" s="231"/>
      <c r="X149" s="231" t="s">
        <v>261</v>
      </c>
      <c r="Y149" s="231" t="s">
        <v>262</v>
      </c>
      <c r="Z149" s="210"/>
      <c r="AA149" s="210"/>
      <c r="AB149" s="210"/>
      <c r="AC149" s="210"/>
      <c r="AD149" s="210"/>
      <c r="AE149" s="210"/>
      <c r="AF149" s="210"/>
      <c r="AG149" s="210" t="s">
        <v>1035</v>
      </c>
      <c r="AH149" s="210"/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1" x14ac:dyDescent="0.2">
      <c r="A150" s="250">
        <v>133</v>
      </c>
      <c r="B150" s="251" t="s">
        <v>1984</v>
      </c>
      <c r="C150" s="259" t="s">
        <v>1985</v>
      </c>
      <c r="D150" s="252" t="s">
        <v>334</v>
      </c>
      <c r="E150" s="253">
        <v>20</v>
      </c>
      <c r="F150" s="254"/>
      <c r="G150" s="255">
        <f>ROUND(E150*F150,2)</f>
        <v>0</v>
      </c>
      <c r="H150" s="232"/>
      <c r="I150" s="231">
        <f>ROUND(E150*H150,2)</f>
        <v>0</v>
      </c>
      <c r="J150" s="232"/>
      <c r="K150" s="231">
        <f>ROUND(E150*J150,2)</f>
        <v>0</v>
      </c>
      <c r="L150" s="231">
        <v>21</v>
      </c>
      <c r="M150" s="231">
        <f>G150*(1+L150/100)</f>
        <v>0</v>
      </c>
      <c r="N150" s="230">
        <v>0</v>
      </c>
      <c r="O150" s="230">
        <f>ROUND(E150*N150,2)</f>
        <v>0</v>
      </c>
      <c r="P150" s="230">
        <v>0</v>
      </c>
      <c r="Q150" s="230">
        <f>ROUND(E150*P150,2)</f>
        <v>0</v>
      </c>
      <c r="R150" s="231"/>
      <c r="S150" s="231" t="s">
        <v>324</v>
      </c>
      <c r="T150" s="231" t="s">
        <v>325</v>
      </c>
      <c r="U150" s="231">
        <v>0</v>
      </c>
      <c r="V150" s="231">
        <f>ROUND(E150*U150,2)</f>
        <v>0</v>
      </c>
      <c r="W150" s="231"/>
      <c r="X150" s="231" t="s">
        <v>261</v>
      </c>
      <c r="Y150" s="231" t="s">
        <v>262</v>
      </c>
      <c r="Z150" s="210"/>
      <c r="AA150" s="210"/>
      <c r="AB150" s="210"/>
      <c r="AC150" s="210"/>
      <c r="AD150" s="210"/>
      <c r="AE150" s="210"/>
      <c r="AF150" s="210"/>
      <c r="AG150" s="210" t="s">
        <v>1035</v>
      </c>
      <c r="AH150" s="210"/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1" x14ac:dyDescent="0.2">
      <c r="A151" s="250">
        <v>134</v>
      </c>
      <c r="B151" s="251" t="s">
        <v>1986</v>
      </c>
      <c r="C151" s="259" t="s">
        <v>1987</v>
      </c>
      <c r="D151" s="252" t="s">
        <v>1750</v>
      </c>
      <c r="E151" s="253">
        <v>1</v>
      </c>
      <c r="F151" s="254"/>
      <c r="G151" s="255">
        <f>ROUND(E151*F151,2)</f>
        <v>0</v>
      </c>
      <c r="H151" s="232"/>
      <c r="I151" s="231">
        <f>ROUND(E151*H151,2)</f>
        <v>0</v>
      </c>
      <c r="J151" s="232"/>
      <c r="K151" s="231">
        <f>ROUND(E151*J151,2)</f>
        <v>0</v>
      </c>
      <c r="L151" s="231">
        <v>21</v>
      </c>
      <c r="M151" s="231">
        <f>G151*(1+L151/100)</f>
        <v>0</v>
      </c>
      <c r="N151" s="230">
        <v>0</v>
      </c>
      <c r="O151" s="230">
        <f>ROUND(E151*N151,2)</f>
        <v>0</v>
      </c>
      <c r="P151" s="230">
        <v>0</v>
      </c>
      <c r="Q151" s="230">
        <f>ROUND(E151*P151,2)</f>
        <v>0</v>
      </c>
      <c r="R151" s="231"/>
      <c r="S151" s="231" t="s">
        <v>324</v>
      </c>
      <c r="T151" s="231" t="s">
        <v>325</v>
      </c>
      <c r="U151" s="231">
        <v>0</v>
      </c>
      <c r="V151" s="231">
        <f>ROUND(E151*U151,2)</f>
        <v>0</v>
      </c>
      <c r="W151" s="231"/>
      <c r="X151" s="231" t="s">
        <v>261</v>
      </c>
      <c r="Y151" s="231" t="s">
        <v>262</v>
      </c>
      <c r="Z151" s="210"/>
      <c r="AA151" s="210"/>
      <c r="AB151" s="210"/>
      <c r="AC151" s="210"/>
      <c r="AD151" s="210"/>
      <c r="AE151" s="210"/>
      <c r="AF151" s="210"/>
      <c r="AG151" s="210" t="s">
        <v>1035</v>
      </c>
      <c r="AH151" s="210"/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1" x14ac:dyDescent="0.2">
      <c r="A152" s="250">
        <v>135</v>
      </c>
      <c r="B152" s="251" t="s">
        <v>1988</v>
      </c>
      <c r="C152" s="259" t="s">
        <v>1989</v>
      </c>
      <c r="D152" s="252" t="s">
        <v>1750</v>
      </c>
      <c r="E152" s="253">
        <v>1</v>
      </c>
      <c r="F152" s="254"/>
      <c r="G152" s="255">
        <f>ROUND(E152*F152,2)</f>
        <v>0</v>
      </c>
      <c r="H152" s="232"/>
      <c r="I152" s="231">
        <f>ROUND(E152*H152,2)</f>
        <v>0</v>
      </c>
      <c r="J152" s="232"/>
      <c r="K152" s="231">
        <f>ROUND(E152*J152,2)</f>
        <v>0</v>
      </c>
      <c r="L152" s="231">
        <v>21</v>
      </c>
      <c r="M152" s="231">
        <f>G152*(1+L152/100)</f>
        <v>0</v>
      </c>
      <c r="N152" s="230">
        <v>0</v>
      </c>
      <c r="O152" s="230">
        <f>ROUND(E152*N152,2)</f>
        <v>0</v>
      </c>
      <c r="P152" s="230">
        <v>0</v>
      </c>
      <c r="Q152" s="230">
        <f>ROUND(E152*P152,2)</f>
        <v>0</v>
      </c>
      <c r="R152" s="231"/>
      <c r="S152" s="231" t="s">
        <v>324</v>
      </c>
      <c r="T152" s="231" t="s">
        <v>325</v>
      </c>
      <c r="U152" s="231">
        <v>0</v>
      </c>
      <c r="V152" s="231">
        <f>ROUND(E152*U152,2)</f>
        <v>0</v>
      </c>
      <c r="W152" s="231"/>
      <c r="X152" s="231" t="s">
        <v>261</v>
      </c>
      <c r="Y152" s="231" t="s">
        <v>262</v>
      </c>
      <c r="Z152" s="210"/>
      <c r="AA152" s="210"/>
      <c r="AB152" s="210"/>
      <c r="AC152" s="210"/>
      <c r="AD152" s="210"/>
      <c r="AE152" s="210"/>
      <c r="AF152" s="210"/>
      <c r="AG152" s="210" t="s">
        <v>1035</v>
      </c>
      <c r="AH152" s="210"/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ht="22.5" outlineLevel="1" x14ac:dyDescent="0.2">
      <c r="A153" s="250">
        <v>136</v>
      </c>
      <c r="B153" s="251" t="s">
        <v>1990</v>
      </c>
      <c r="C153" s="259" t="s">
        <v>1991</v>
      </c>
      <c r="D153" s="252" t="s">
        <v>1750</v>
      </c>
      <c r="E153" s="253">
        <v>1</v>
      </c>
      <c r="F153" s="254"/>
      <c r="G153" s="255">
        <f>ROUND(E153*F153,2)</f>
        <v>0</v>
      </c>
      <c r="H153" s="232"/>
      <c r="I153" s="231">
        <f>ROUND(E153*H153,2)</f>
        <v>0</v>
      </c>
      <c r="J153" s="232"/>
      <c r="K153" s="231">
        <f>ROUND(E153*J153,2)</f>
        <v>0</v>
      </c>
      <c r="L153" s="231">
        <v>21</v>
      </c>
      <c r="M153" s="231">
        <f>G153*(1+L153/100)</f>
        <v>0</v>
      </c>
      <c r="N153" s="230">
        <v>0</v>
      </c>
      <c r="O153" s="230">
        <f>ROUND(E153*N153,2)</f>
        <v>0</v>
      </c>
      <c r="P153" s="230">
        <v>0</v>
      </c>
      <c r="Q153" s="230">
        <f>ROUND(E153*P153,2)</f>
        <v>0</v>
      </c>
      <c r="R153" s="231"/>
      <c r="S153" s="231" t="s">
        <v>324</v>
      </c>
      <c r="T153" s="231" t="s">
        <v>325</v>
      </c>
      <c r="U153" s="231">
        <v>0</v>
      </c>
      <c r="V153" s="231">
        <f>ROUND(E153*U153,2)</f>
        <v>0</v>
      </c>
      <c r="W153" s="231"/>
      <c r="X153" s="231" t="s">
        <v>261</v>
      </c>
      <c r="Y153" s="231" t="s">
        <v>262</v>
      </c>
      <c r="Z153" s="210"/>
      <c r="AA153" s="210"/>
      <c r="AB153" s="210"/>
      <c r="AC153" s="210"/>
      <c r="AD153" s="210"/>
      <c r="AE153" s="210"/>
      <c r="AF153" s="210"/>
      <c r="AG153" s="210" t="s">
        <v>1035</v>
      </c>
      <c r="AH153" s="210"/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1" x14ac:dyDescent="0.2">
      <c r="A154" s="250">
        <v>137</v>
      </c>
      <c r="B154" s="251" t="s">
        <v>1992</v>
      </c>
      <c r="C154" s="259" t="s">
        <v>1993</v>
      </c>
      <c r="D154" s="252" t="s">
        <v>1750</v>
      </c>
      <c r="E154" s="253">
        <v>1</v>
      </c>
      <c r="F154" s="254"/>
      <c r="G154" s="255">
        <f>ROUND(E154*F154,2)</f>
        <v>0</v>
      </c>
      <c r="H154" s="232"/>
      <c r="I154" s="231">
        <f>ROUND(E154*H154,2)</f>
        <v>0</v>
      </c>
      <c r="J154" s="232"/>
      <c r="K154" s="231">
        <f>ROUND(E154*J154,2)</f>
        <v>0</v>
      </c>
      <c r="L154" s="231">
        <v>21</v>
      </c>
      <c r="M154" s="231">
        <f>G154*(1+L154/100)</f>
        <v>0</v>
      </c>
      <c r="N154" s="230">
        <v>0</v>
      </c>
      <c r="O154" s="230">
        <f>ROUND(E154*N154,2)</f>
        <v>0</v>
      </c>
      <c r="P154" s="230">
        <v>0</v>
      </c>
      <c r="Q154" s="230">
        <f>ROUND(E154*P154,2)</f>
        <v>0</v>
      </c>
      <c r="R154" s="231"/>
      <c r="S154" s="231" t="s">
        <v>324</v>
      </c>
      <c r="T154" s="231" t="s">
        <v>325</v>
      </c>
      <c r="U154" s="231">
        <v>0</v>
      </c>
      <c r="V154" s="231">
        <f>ROUND(E154*U154,2)</f>
        <v>0</v>
      </c>
      <c r="W154" s="231"/>
      <c r="X154" s="231" t="s">
        <v>261</v>
      </c>
      <c r="Y154" s="231" t="s">
        <v>262</v>
      </c>
      <c r="Z154" s="210"/>
      <c r="AA154" s="210"/>
      <c r="AB154" s="210"/>
      <c r="AC154" s="210"/>
      <c r="AD154" s="210"/>
      <c r="AE154" s="210"/>
      <c r="AF154" s="210"/>
      <c r="AG154" s="210" t="s">
        <v>1035</v>
      </c>
      <c r="AH154" s="210"/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1" x14ac:dyDescent="0.2">
      <c r="A155" s="250">
        <v>138</v>
      </c>
      <c r="B155" s="251" t="s">
        <v>1994</v>
      </c>
      <c r="C155" s="259" t="s">
        <v>1995</v>
      </c>
      <c r="D155" s="252" t="s">
        <v>345</v>
      </c>
      <c r="E155" s="253">
        <v>1</v>
      </c>
      <c r="F155" s="254"/>
      <c r="G155" s="255">
        <f>ROUND(E155*F155,2)</f>
        <v>0</v>
      </c>
      <c r="H155" s="232"/>
      <c r="I155" s="231">
        <f>ROUND(E155*H155,2)</f>
        <v>0</v>
      </c>
      <c r="J155" s="232"/>
      <c r="K155" s="231">
        <f>ROUND(E155*J155,2)</f>
        <v>0</v>
      </c>
      <c r="L155" s="231">
        <v>21</v>
      </c>
      <c r="M155" s="231">
        <f>G155*(1+L155/100)</f>
        <v>0</v>
      </c>
      <c r="N155" s="230">
        <v>0</v>
      </c>
      <c r="O155" s="230">
        <f>ROUND(E155*N155,2)</f>
        <v>0</v>
      </c>
      <c r="P155" s="230">
        <v>0</v>
      </c>
      <c r="Q155" s="230">
        <f>ROUND(E155*P155,2)</f>
        <v>0</v>
      </c>
      <c r="R155" s="231"/>
      <c r="S155" s="231" t="s">
        <v>324</v>
      </c>
      <c r="T155" s="231" t="s">
        <v>325</v>
      </c>
      <c r="U155" s="231">
        <v>0</v>
      </c>
      <c r="V155" s="231">
        <f>ROUND(E155*U155,2)</f>
        <v>0</v>
      </c>
      <c r="W155" s="231"/>
      <c r="X155" s="231" t="s">
        <v>261</v>
      </c>
      <c r="Y155" s="231" t="s">
        <v>262</v>
      </c>
      <c r="Z155" s="210"/>
      <c r="AA155" s="210"/>
      <c r="AB155" s="210"/>
      <c r="AC155" s="210"/>
      <c r="AD155" s="210"/>
      <c r="AE155" s="210"/>
      <c r="AF155" s="210"/>
      <c r="AG155" s="210" t="s">
        <v>1035</v>
      </c>
      <c r="AH155" s="210"/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1" x14ac:dyDescent="0.2">
      <c r="A156" s="250">
        <v>139</v>
      </c>
      <c r="B156" s="251" t="s">
        <v>1996</v>
      </c>
      <c r="C156" s="259" t="s">
        <v>1997</v>
      </c>
      <c r="D156" s="252" t="s">
        <v>345</v>
      </c>
      <c r="E156" s="253">
        <v>5440</v>
      </c>
      <c r="F156" s="254"/>
      <c r="G156" s="255">
        <f>ROUND(E156*F156,2)</f>
        <v>0</v>
      </c>
      <c r="H156" s="232"/>
      <c r="I156" s="231">
        <f>ROUND(E156*H156,2)</f>
        <v>0</v>
      </c>
      <c r="J156" s="232"/>
      <c r="K156" s="231">
        <f>ROUND(E156*J156,2)</f>
        <v>0</v>
      </c>
      <c r="L156" s="231">
        <v>21</v>
      </c>
      <c r="M156" s="231">
        <f>G156*(1+L156/100)</f>
        <v>0</v>
      </c>
      <c r="N156" s="230">
        <v>0</v>
      </c>
      <c r="O156" s="230">
        <f>ROUND(E156*N156,2)</f>
        <v>0</v>
      </c>
      <c r="P156" s="230">
        <v>0</v>
      </c>
      <c r="Q156" s="230">
        <f>ROUND(E156*P156,2)</f>
        <v>0</v>
      </c>
      <c r="R156" s="231"/>
      <c r="S156" s="231" t="s">
        <v>324</v>
      </c>
      <c r="T156" s="231" t="s">
        <v>325</v>
      </c>
      <c r="U156" s="231">
        <v>0</v>
      </c>
      <c r="V156" s="231">
        <f>ROUND(E156*U156,2)</f>
        <v>0</v>
      </c>
      <c r="W156" s="231"/>
      <c r="X156" s="231" t="s">
        <v>261</v>
      </c>
      <c r="Y156" s="231" t="s">
        <v>262</v>
      </c>
      <c r="Z156" s="210"/>
      <c r="AA156" s="210"/>
      <c r="AB156" s="210"/>
      <c r="AC156" s="210"/>
      <c r="AD156" s="210"/>
      <c r="AE156" s="210"/>
      <c r="AF156" s="210"/>
      <c r="AG156" s="210" t="s">
        <v>1035</v>
      </c>
      <c r="AH156" s="210"/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outlineLevel="1" x14ac:dyDescent="0.2">
      <c r="A157" s="250">
        <v>140</v>
      </c>
      <c r="B157" s="251" t="s">
        <v>1998</v>
      </c>
      <c r="C157" s="259" t="s">
        <v>1999</v>
      </c>
      <c r="D157" s="252" t="s">
        <v>345</v>
      </c>
      <c r="E157" s="253">
        <v>1</v>
      </c>
      <c r="F157" s="254"/>
      <c r="G157" s="255">
        <f>ROUND(E157*F157,2)</f>
        <v>0</v>
      </c>
      <c r="H157" s="232"/>
      <c r="I157" s="231">
        <f>ROUND(E157*H157,2)</f>
        <v>0</v>
      </c>
      <c r="J157" s="232"/>
      <c r="K157" s="231">
        <f>ROUND(E157*J157,2)</f>
        <v>0</v>
      </c>
      <c r="L157" s="231">
        <v>21</v>
      </c>
      <c r="M157" s="231">
        <f>G157*(1+L157/100)</f>
        <v>0</v>
      </c>
      <c r="N157" s="230">
        <v>0</v>
      </c>
      <c r="O157" s="230">
        <f>ROUND(E157*N157,2)</f>
        <v>0</v>
      </c>
      <c r="P157" s="230">
        <v>0</v>
      </c>
      <c r="Q157" s="230">
        <f>ROUND(E157*P157,2)</f>
        <v>0</v>
      </c>
      <c r="R157" s="231"/>
      <c r="S157" s="231" t="s">
        <v>324</v>
      </c>
      <c r="T157" s="231" t="s">
        <v>325</v>
      </c>
      <c r="U157" s="231">
        <v>0</v>
      </c>
      <c r="V157" s="231">
        <f>ROUND(E157*U157,2)</f>
        <v>0</v>
      </c>
      <c r="W157" s="231"/>
      <c r="X157" s="231" t="s">
        <v>261</v>
      </c>
      <c r="Y157" s="231" t="s">
        <v>262</v>
      </c>
      <c r="Z157" s="210"/>
      <c r="AA157" s="210"/>
      <c r="AB157" s="210"/>
      <c r="AC157" s="210"/>
      <c r="AD157" s="210"/>
      <c r="AE157" s="210"/>
      <c r="AF157" s="210"/>
      <c r="AG157" s="210" t="s">
        <v>1035</v>
      </c>
      <c r="AH157" s="210"/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1" x14ac:dyDescent="0.2">
      <c r="A158" s="250">
        <v>141</v>
      </c>
      <c r="B158" s="251" t="s">
        <v>2000</v>
      </c>
      <c r="C158" s="259" t="s">
        <v>2001</v>
      </c>
      <c r="D158" s="252" t="s">
        <v>345</v>
      </c>
      <c r="E158" s="253">
        <v>1</v>
      </c>
      <c r="F158" s="254"/>
      <c r="G158" s="255">
        <f>ROUND(E158*F158,2)</f>
        <v>0</v>
      </c>
      <c r="H158" s="232"/>
      <c r="I158" s="231">
        <f>ROUND(E158*H158,2)</f>
        <v>0</v>
      </c>
      <c r="J158" s="232"/>
      <c r="K158" s="231">
        <f>ROUND(E158*J158,2)</f>
        <v>0</v>
      </c>
      <c r="L158" s="231">
        <v>21</v>
      </c>
      <c r="M158" s="231">
        <f>G158*(1+L158/100)</f>
        <v>0</v>
      </c>
      <c r="N158" s="230">
        <v>0</v>
      </c>
      <c r="O158" s="230">
        <f>ROUND(E158*N158,2)</f>
        <v>0</v>
      </c>
      <c r="P158" s="230">
        <v>0</v>
      </c>
      <c r="Q158" s="230">
        <f>ROUND(E158*P158,2)</f>
        <v>0</v>
      </c>
      <c r="R158" s="231"/>
      <c r="S158" s="231" t="s">
        <v>324</v>
      </c>
      <c r="T158" s="231" t="s">
        <v>325</v>
      </c>
      <c r="U158" s="231">
        <v>0</v>
      </c>
      <c r="V158" s="231">
        <f>ROUND(E158*U158,2)</f>
        <v>0</v>
      </c>
      <c r="W158" s="231"/>
      <c r="X158" s="231" t="s">
        <v>261</v>
      </c>
      <c r="Y158" s="231" t="s">
        <v>262</v>
      </c>
      <c r="Z158" s="210"/>
      <c r="AA158" s="210"/>
      <c r="AB158" s="210"/>
      <c r="AC158" s="210"/>
      <c r="AD158" s="210"/>
      <c r="AE158" s="210"/>
      <c r="AF158" s="210"/>
      <c r="AG158" s="210" t="s">
        <v>1035</v>
      </c>
      <c r="AH158" s="210"/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1" x14ac:dyDescent="0.2">
      <c r="A159" s="250">
        <v>142</v>
      </c>
      <c r="B159" s="251" t="s">
        <v>2002</v>
      </c>
      <c r="C159" s="259" t="s">
        <v>2003</v>
      </c>
      <c r="D159" s="252" t="s">
        <v>345</v>
      </c>
      <c r="E159" s="253">
        <v>25</v>
      </c>
      <c r="F159" s="254"/>
      <c r="G159" s="255">
        <f>ROUND(E159*F159,2)</f>
        <v>0</v>
      </c>
      <c r="H159" s="232"/>
      <c r="I159" s="231">
        <f>ROUND(E159*H159,2)</f>
        <v>0</v>
      </c>
      <c r="J159" s="232"/>
      <c r="K159" s="231">
        <f>ROUND(E159*J159,2)</f>
        <v>0</v>
      </c>
      <c r="L159" s="231">
        <v>21</v>
      </c>
      <c r="M159" s="231">
        <f>G159*(1+L159/100)</f>
        <v>0</v>
      </c>
      <c r="N159" s="230">
        <v>0</v>
      </c>
      <c r="O159" s="230">
        <f>ROUND(E159*N159,2)</f>
        <v>0</v>
      </c>
      <c r="P159" s="230">
        <v>0</v>
      </c>
      <c r="Q159" s="230">
        <f>ROUND(E159*P159,2)</f>
        <v>0</v>
      </c>
      <c r="R159" s="231"/>
      <c r="S159" s="231" t="s">
        <v>324</v>
      </c>
      <c r="T159" s="231" t="s">
        <v>325</v>
      </c>
      <c r="U159" s="231">
        <v>0</v>
      </c>
      <c r="V159" s="231">
        <f>ROUND(E159*U159,2)</f>
        <v>0</v>
      </c>
      <c r="W159" s="231"/>
      <c r="X159" s="231" t="s">
        <v>261</v>
      </c>
      <c r="Y159" s="231" t="s">
        <v>262</v>
      </c>
      <c r="Z159" s="210"/>
      <c r="AA159" s="210"/>
      <c r="AB159" s="210"/>
      <c r="AC159" s="210"/>
      <c r="AD159" s="210"/>
      <c r="AE159" s="210"/>
      <c r="AF159" s="210"/>
      <c r="AG159" s="210" t="s">
        <v>1035</v>
      </c>
      <c r="AH159" s="210"/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1" x14ac:dyDescent="0.2">
      <c r="A160" s="250">
        <v>143</v>
      </c>
      <c r="B160" s="251" t="s">
        <v>2004</v>
      </c>
      <c r="C160" s="259" t="s">
        <v>2005</v>
      </c>
      <c r="D160" s="252" t="s">
        <v>1750</v>
      </c>
      <c r="E160" s="253">
        <v>1</v>
      </c>
      <c r="F160" s="254"/>
      <c r="G160" s="255">
        <f>ROUND(E160*F160,2)</f>
        <v>0</v>
      </c>
      <c r="H160" s="232"/>
      <c r="I160" s="231">
        <f>ROUND(E160*H160,2)</f>
        <v>0</v>
      </c>
      <c r="J160" s="232"/>
      <c r="K160" s="231">
        <f>ROUND(E160*J160,2)</f>
        <v>0</v>
      </c>
      <c r="L160" s="231">
        <v>21</v>
      </c>
      <c r="M160" s="231">
        <f>G160*(1+L160/100)</f>
        <v>0</v>
      </c>
      <c r="N160" s="230">
        <v>0</v>
      </c>
      <c r="O160" s="230">
        <f>ROUND(E160*N160,2)</f>
        <v>0</v>
      </c>
      <c r="P160" s="230">
        <v>0</v>
      </c>
      <c r="Q160" s="230">
        <f>ROUND(E160*P160,2)</f>
        <v>0</v>
      </c>
      <c r="R160" s="231"/>
      <c r="S160" s="231" t="s">
        <v>324</v>
      </c>
      <c r="T160" s="231" t="s">
        <v>325</v>
      </c>
      <c r="U160" s="231">
        <v>0</v>
      </c>
      <c r="V160" s="231">
        <f>ROUND(E160*U160,2)</f>
        <v>0</v>
      </c>
      <c r="W160" s="231"/>
      <c r="X160" s="231" t="s">
        <v>261</v>
      </c>
      <c r="Y160" s="231" t="s">
        <v>262</v>
      </c>
      <c r="Z160" s="210"/>
      <c r="AA160" s="210"/>
      <c r="AB160" s="210"/>
      <c r="AC160" s="210"/>
      <c r="AD160" s="210"/>
      <c r="AE160" s="210"/>
      <c r="AF160" s="210"/>
      <c r="AG160" s="210" t="s">
        <v>1035</v>
      </c>
      <c r="AH160" s="210"/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1" x14ac:dyDescent="0.2">
      <c r="A161" s="250">
        <v>144</v>
      </c>
      <c r="B161" s="251" t="s">
        <v>2006</v>
      </c>
      <c r="C161" s="259" t="s">
        <v>1749</v>
      </c>
      <c r="D161" s="252" t="s">
        <v>1750</v>
      </c>
      <c r="E161" s="253">
        <v>1</v>
      </c>
      <c r="F161" s="254"/>
      <c r="G161" s="255">
        <f>ROUND(E161*F161,2)</f>
        <v>0</v>
      </c>
      <c r="H161" s="232"/>
      <c r="I161" s="231">
        <f>ROUND(E161*H161,2)</f>
        <v>0</v>
      </c>
      <c r="J161" s="232"/>
      <c r="K161" s="231">
        <f>ROUND(E161*J161,2)</f>
        <v>0</v>
      </c>
      <c r="L161" s="231">
        <v>21</v>
      </c>
      <c r="M161" s="231">
        <f>G161*(1+L161/100)</f>
        <v>0</v>
      </c>
      <c r="N161" s="230">
        <v>0</v>
      </c>
      <c r="O161" s="230">
        <f>ROUND(E161*N161,2)</f>
        <v>0</v>
      </c>
      <c r="P161" s="230">
        <v>0</v>
      </c>
      <c r="Q161" s="230">
        <f>ROUND(E161*P161,2)</f>
        <v>0</v>
      </c>
      <c r="R161" s="231"/>
      <c r="S161" s="231" t="s">
        <v>324</v>
      </c>
      <c r="T161" s="231" t="s">
        <v>325</v>
      </c>
      <c r="U161" s="231">
        <v>0</v>
      </c>
      <c r="V161" s="231">
        <f>ROUND(E161*U161,2)</f>
        <v>0</v>
      </c>
      <c r="W161" s="231"/>
      <c r="X161" s="231" t="s">
        <v>261</v>
      </c>
      <c r="Y161" s="231" t="s">
        <v>262</v>
      </c>
      <c r="Z161" s="210"/>
      <c r="AA161" s="210"/>
      <c r="AB161" s="210"/>
      <c r="AC161" s="210"/>
      <c r="AD161" s="210"/>
      <c r="AE161" s="210"/>
      <c r="AF161" s="210"/>
      <c r="AG161" s="210" t="s">
        <v>1035</v>
      </c>
      <c r="AH161" s="210"/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1" x14ac:dyDescent="0.2">
      <c r="A162" s="250">
        <v>145</v>
      </c>
      <c r="B162" s="251" t="s">
        <v>2007</v>
      </c>
      <c r="C162" s="259" t="s">
        <v>2008</v>
      </c>
      <c r="D162" s="252" t="s">
        <v>1034</v>
      </c>
      <c r="E162" s="253">
        <v>1</v>
      </c>
      <c r="F162" s="254"/>
      <c r="G162" s="255">
        <f>ROUND(E162*F162,2)</f>
        <v>0</v>
      </c>
      <c r="H162" s="232"/>
      <c r="I162" s="231">
        <f>ROUND(E162*H162,2)</f>
        <v>0</v>
      </c>
      <c r="J162" s="232"/>
      <c r="K162" s="231">
        <f>ROUND(E162*J162,2)</f>
        <v>0</v>
      </c>
      <c r="L162" s="231">
        <v>21</v>
      </c>
      <c r="M162" s="231">
        <f>G162*(1+L162/100)</f>
        <v>0</v>
      </c>
      <c r="N162" s="230">
        <v>0</v>
      </c>
      <c r="O162" s="230">
        <f>ROUND(E162*N162,2)</f>
        <v>0</v>
      </c>
      <c r="P162" s="230">
        <v>0</v>
      </c>
      <c r="Q162" s="230">
        <f>ROUND(E162*P162,2)</f>
        <v>0</v>
      </c>
      <c r="R162" s="231"/>
      <c r="S162" s="231" t="s">
        <v>324</v>
      </c>
      <c r="T162" s="231" t="s">
        <v>325</v>
      </c>
      <c r="U162" s="231">
        <v>0</v>
      </c>
      <c r="V162" s="231">
        <f>ROUND(E162*U162,2)</f>
        <v>0</v>
      </c>
      <c r="W162" s="231"/>
      <c r="X162" s="231" t="s">
        <v>261</v>
      </c>
      <c r="Y162" s="231" t="s">
        <v>262</v>
      </c>
      <c r="Z162" s="210"/>
      <c r="AA162" s="210"/>
      <c r="AB162" s="210"/>
      <c r="AC162" s="210"/>
      <c r="AD162" s="210"/>
      <c r="AE162" s="210"/>
      <c r="AF162" s="210"/>
      <c r="AG162" s="210" t="s">
        <v>1035</v>
      </c>
      <c r="AH162" s="210"/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1" x14ac:dyDescent="0.2">
      <c r="A163" s="250">
        <v>146</v>
      </c>
      <c r="B163" s="251" t="s">
        <v>2009</v>
      </c>
      <c r="C163" s="259" t="s">
        <v>2010</v>
      </c>
      <c r="D163" s="252" t="s">
        <v>1750</v>
      </c>
      <c r="E163" s="253">
        <v>1</v>
      </c>
      <c r="F163" s="254"/>
      <c r="G163" s="255">
        <f>ROUND(E163*F163,2)</f>
        <v>0</v>
      </c>
      <c r="H163" s="232"/>
      <c r="I163" s="231">
        <f>ROUND(E163*H163,2)</f>
        <v>0</v>
      </c>
      <c r="J163" s="232"/>
      <c r="K163" s="231">
        <f>ROUND(E163*J163,2)</f>
        <v>0</v>
      </c>
      <c r="L163" s="231">
        <v>21</v>
      </c>
      <c r="M163" s="231">
        <f>G163*(1+L163/100)</f>
        <v>0</v>
      </c>
      <c r="N163" s="230">
        <v>0</v>
      </c>
      <c r="O163" s="230">
        <f>ROUND(E163*N163,2)</f>
        <v>0</v>
      </c>
      <c r="P163" s="230">
        <v>0</v>
      </c>
      <c r="Q163" s="230">
        <f>ROUND(E163*P163,2)</f>
        <v>0</v>
      </c>
      <c r="R163" s="231"/>
      <c r="S163" s="231" t="s">
        <v>324</v>
      </c>
      <c r="T163" s="231" t="s">
        <v>325</v>
      </c>
      <c r="U163" s="231">
        <v>0</v>
      </c>
      <c r="V163" s="231">
        <f>ROUND(E163*U163,2)</f>
        <v>0</v>
      </c>
      <c r="W163" s="231"/>
      <c r="X163" s="231" t="s">
        <v>261</v>
      </c>
      <c r="Y163" s="231" t="s">
        <v>262</v>
      </c>
      <c r="Z163" s="210"/>
      <c r="AA163" s="210"/>
      <c r="AB163" s="210"/>
      <c r="AC163" s="210"/>
      <c r="AD163" s="210"/>
      <c r="AE163" s="210"/>
      <c r="AF163" s="210"/>
      <c r="AG163" s="210" t="s">
        <v>1035</v>
      </c>
      <c r="AH163" s="210"/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1" x14ac:dyDescent="0.2">
      <c r="A164" s="250">
        <v>147</v>
      </c>
      <c r="B164" s="251" t="s">
        <v>2011</v>
      </c>
      <c r="C164" s="259" t="s">
        <v>2012</v>
      </c>
      <c r="D164" s="252" t="s">
        <v>1750</v>
      </c>
      <c r="E164" s="253">
        <v>1</v>
      </c>
      <c r="F164" s="254"/>
      <c r="G164" s="255">
        <f>ROUND(E164*F164,2)</f>
        <v>0</v>
      </c>
      <c r="H164" s="232"/>
      <c r="I164" s="231">
        <f>ROUND(E164*H164,2)</f>
        <v>0</v>
      </c>
      <c r="J164" s="232"/>
      <c r="K164" s="231">
        <f>ROUND(E164*J164,2)</f>
        <v>0</v>
      </c>
      <c r="L164" s="231">
        <v>21</v>
      </c>
      <c r="M164" s="231">
        <f>G164*(1+L164/100)</f>
        <v>0</v>
      </c>
      <c r="N164" s="230">
        <v>0</v>
      </c>
      <c r="O164" s="230">
        <f>ROUND(E164*N164,2)</f>
        <v>0</v>
      </c>
      <c r="P164" s="230">
        <v>0</v>
      </c>
      <c r="Q164" s="230">
        <f>ROUND(E164*P164,2)</f>
        <v>0</v>
      </c>
      <c r="R164" s="231"/>
      <c r="S164" s="231" t="s">
        <v>324</v>
      </c>
      <c r="T164" s="231" t="s">
        <v>325</v>
      </c>
      <c r="U164" s="231">
        <v>0</v>
      </c>
      <c r="V164" s="231">
        <f>ROUND(E164*U164,2)</f>
        <v>0</v>
      </c>
      <c r="W164" s="231"/>
      <c r="X164" s="231" t="s">
        <v>261</v>
      </c>
      <c r="Y164" s="231" t="s">
        <v>262</v>
      </c>
      <c r="Z164" s="210"/>
      <c r="AA164" s="210"/>
      <c r="AB164" s="210"/>
      <c r="AC164" s="210"/>
      <c r="AD164" s="210"/>
      <c r="AE164" s="210"/>
      <c r="AF164" s="210"/>
      <c r="AG164" s="210" t="s">
        <v>1035</v>
      </c>
      <c r="AH164" s="210"/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1" x14ac:dyDescent="0.2">
      <c r="A165" s="250">
        <v>148</v>
      </c>
      <c r="B165" s="251" t="s">
        <v>2013</v>
      </c>
      <c r="C165" s="259" t="s">
        <v>2014</v>
      </c>
      <c r="D165" s="252" t="s">
        <v>1750</v>
      </c>
      <c r="E165" s="253">
        <v>1</v>
      </c>
      <c r="F165" s="254"/>
      <c r="G165" s="255">
        <f>ROUND(E165*F165,2)</f>
        <v>0</v>
      </c>
      <c r="H165" s="232"/>
      <c r="I165" s="231">
        <f>ROUND(E165*H165,2)</f>
        <v>0</v>
      </c>
      <c r="J165" s="232"/>
      <c r="K165" s="231">
        <f>ROUND(E165*J165,2)</f>
        <v>0</v>
      </c>
      <c r="L165" s="231">
        <v>21</v>
      </c>
      <c r="M165" s="231">
        <f>G165*(1+L165/100)</f>
        <v>0</v>
      </c>
      <c r="N165" s="230">
        <v>0</v>
      </c>
      <c r="O165" s="230">
        <f>ROUND(E165*N165,2)</f>
        <v>0</v>
      </c>
      <c r="P165" s="230">
        <v>0</v>
      </c>
      <c r="Q165" s="230">
        <f>ROUND(E165*P165,2)</f>
        <v>0</v>
      </c>
      <c r="R165" s="231"/>
      <c r="S165" s="231" t="s">
        <v>324</v>
      </c>
      <c r="T165" s="231" t="s">
        <v>325</v>
      </c>
      <c r="U165" s="231">
        <v>0</v>
      </c>
      <c r="V165" s="231">
        <f>ROUND(E165*U165,2)</f>
        <v>0</v>
      </c>
      <c r="W165" s="231"/>
      <c r="X165" s="231" t="s">
        <v>261</v>
      </c>
      <c r="Y165" s="231" t="s">
        <v>262</v>
      </c>
      <c r="Z165" s="210"/>
      <c r="AA165" s="210"/>
      <c r="AB165" s="210"/>
      <c r="AC165" s="210"/>
      <c r="AD165" s="210"/>
      <c r="AE165" s="210"/>
      <c r="AF165" s="210"/>
      <c r="AG165" s="210" t="s">
        <v>1035</v>
      </c>
      <c r="AH165" s="210"/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1" x14ac:dyDescent="0.2">
      <c r="A166" s="250">
        <v>149</v>
      </c>
      <c r="B166" s="251" t="s">
        <v>2015</v>
      </c>
      <c r="C166" s="259" t="s">
        <v>2016</v>
      </c>
      <c r="D166" s="252" t="s">
        <v>1750</v>
      </c>
      <c r="E166" s="253">
        <v>1</v>
      </c>
      <c r="F166" s="254"/>
      <c r="G166" s="255">
        <f>ROUND(E166*F166,2)</f>
        <v>0</v>
      </c>
      <c r="H166" s="232"/>
      <c r="I166" s="231">
        <f>ROUND(E166*H166,2)</f>
        <v>0</v>
      </c>
      <c r="J166" s="232"/>
      <c r="K166" s="231">
        <f>ROUND(E166*J166,2)</f>
        <v>0</v>
      </c>
      <c r="L166" s="231">
        <v>21</v>
      </c>
      <c r="M166" s="231">
        <f>G166*(1+L166/100)</f>
        <v>0</v>
      </c>
      <c r="N166" s="230">
        <v>0</v>
      </c>
      <c r="O166" s="230">
        <f>ROUND(E166*N166,2)</f>
        <v>0</v>
      </c>
      <c r="P166" s="230">
        <v>0</v>
      </c>
      <c r="Q166" s="230">
        <f>ROUND(E166*P166,2)</f>
        <v>0</v>
      </c>
      <c r="R166" s="231"/>
      <c r="S166" s="231" t="s">
        <v>324</v>
      </c>
      <c r="T166" s="231" t="s">
        <v>325</v>
      </c>
      <c r="U166" s="231">
        <v>0</v>
      </c>
      <c r="V166" s="231">
        <f>ROUND(E166*U166,2)</f>
        <v>0</v>
      </c>
      <c r="W166" s="231"/>
      <c r="X166" s="231" t="s">
        <v>261</v>
      </c>
      <c r="Y166" s="231" t="s">
        <v>262</v>
      </c>
      <c r="Z166" s="210"/>
      <c r="AA166" s="210"/>
      <c r="AB166" s="210"/>
      <c r="AC166" s="210"/>
      <c r="AD166" s="210"/>
      <c r="AE166" s="210"/>
      <c r="AF166" s="210"/>
      <c r="AG166" s="210" t="s">
        <v>1035</v>
      </c>
      <c r="AH166" s="210"/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1" x14ac:dyDescent="0.2">
      <c r="A167" s="250">
        <v>150</v>
      </c>
      <c r="B167" s="251" t="s">
        <v>2017</v>
      </c>
      <c r="C167" s="259" t="s">
        <v>2018</v>
      </c>
      <c r="D167" s="252" t="s">
        <v>345</v>
      </c>
      <c r="E167" s="253">
        <v>1850</v>
      </c>
      <c r="F167" s="254"/>
      <c r="G167" s="255">
        <f>ROUND(E167*F167,2)</f>
        <v>0</v>
      </c>
      <c r="H167" s="232"/>
      <c r="I167" s="231">
        <f>ROUND(E167*H167,2)</f>
        <v>0</v>
      </c>
      <c r="J167" s="232"/>
      <c r="K167" s="231">
        <f>ROUND(E167*J167,2)</f>
        <v>0</v>
      </c>
      <c r="L167" s="231">
        <v>21</v>
      </c>
      <c r="M167" s="231">
        <f>G167*(1+L167/100)</f>
        <v>0</v>
      </c>
      <c r="N167" s="230">
        <v>0</v>
      </c>
      <c r="O167" s="230">
        <f>ROUND(E167*N167,2)</f>
        <v>0</v>
      </c>
      <c r="P167" s="230">
        <v>0</v>
      </c>
      <c r="Q167" s="230">
        <f>ROUND(E167*P167,2)</f>
        <v>0</v>
      </c>
      <c r="R167" s="231"/>
      <c r="S167" s="231" t="s">
        <v>324</v>
      </c>
      <c r="T167" s="231" t="s">
        <v>325</v>
      </c>
      <c r="U167" s="231">
        <v>0</v>
      </c>
      <c r="V167" s="231">
        <f>ROUND(E167*U167,2)</f>
        <v>0</v>
      </c>
      <c r="W167" s="231"/>
      <c r="X167" s="231" t="s">
        <v>261</v>
      </c>
      <c r="Y167" s="231" t="s">
        <v>262</v>
      </c>
      <c r="Z167" s="210"/>
      <c r="AA167" s="210"/>
      <c r="AB167" s="210"/>
      <c r="AC167" s="210"/>
      <c r="AD167" s="210"/>
      <c r="AE167" s="210"/>
      <c r="AF167" s="210"/>
      <c r="AG167" s="210" t="s">
        <v>1035</v>
      </c>
      <c r="AH167" s="210"/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1" x14ac:dyDescent="0.2">
      <c r="A168" s="250">
        <v>151</v>
      </c>
      <c r="B168" s="251" t="s">
        <v>2019</v>
      </c>
      <c r="C168" s="259" t="s">
        <v>2020</v>
      </c>
      <c r="D168" s="252" t="s">
        <v>345</v>
      </c>
      <c r="E168" s="253">
        <v>24</v>
      </c>
      <c r="F168" s="254"/>
      <c r="G168" s="255">
        <f>ROUND(E168*F168,2)</f>
        <v>0</v>
      </c>
      <c r="H168" s="232"/>
      <c r="I168" s="231">
        <f>ROUND(E168*H168,2)</f>
        <v>0</v>
      </c>
      <c r="J168" s="232"/>
      <c r="K168" s="231">
        <f>ROUND(E168*J168,2)</f>
        <v>0</v>
      </c>
      <c r="L168" s="231">
        <v>21</v>
      </c>
      <c r="M168" s="231">
        <f>G168*(1+L168/100)</f>
        <v>0</v>
      </c>
      <c r="N168" s="230">
        <v>0</v>
      </c>
      <c r="O168" s="230">
        <f>ROUND(E168*N168,2)</f>
        <v>0</v>
      </c>
      <c r="P168" s="230">
        <v>0</v>
      </c>
      <c r="Q168" s="230">
        <f>ROUND(E168*P168,2)</f>
        <v>0</v>
      </c>
      <c r="R168" s="231"/>
      <c r="S168" s="231" t="s">
        <v>324</v>
      </c>
      <c r="T168" s="231" t="s">
        <v>325</v>
      </c>
      <c r="U168" s="231">
        <v>0</v>
      </c>
      <c r="V168" s="231">
        <f>ROUND(E168*U168,2)</f>
        <v>0</v>
      </c>
      <c r="W168" s="231"/>
      <c r="X168" s="231" t="s">
        <v>261</v>
      </c>
      <c r="Y168" s="231" t="s">
        <v>262</v>
      </c>
      <c r="Z168" s="210"/>
      <c r="AA168" s="210"/>
      <c r="AB168" s="210"/>
      <c r="AC168" s="210"/>
      <c r="AD168" s="210"/>
      <c r="AE168" s="210"/>
      <c r="AF168" s="210"/>
      <c r="AG168" s="210" t="s">
        <v>1035</v>
      </c>
      <c r="AH168" s="210"/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1" x14ac:dyDescent="0.2">
      <c r="A169" s="250">
        <v>152</v>
      </c>
      <c r="B169" s="251" t="s">
        <v>2021</v>
      </c>
      <c r="C169" s="259" t="s">
        <v>2022</v>
      </c>
      <c r="D169" s="252" t="s">
        <v>345</v>
      </c>
      <c r="E169" s="253">
        <v>31</v>
      </c>
      <c r="F169" s="254"/>
      <c r="G169" s="255">
        <f>ROUND(E169*F169,2)</f>
        <v>0</v>
      </c>
      <c r="H169" s="232"/>
      <c r="I169" s="231">
        <f>ROUND(E169*H169,2)</f>
        <v>0</v>
      </c>
      <c r="J169" s="232"/>
      <c r="K169" s="231">
        <f>ROUND(E169*J169,2)</f>
        <v>0</v>
      </c>
      <c r="L169" s="231">
        <v>21</v>
      </c>
      <c r="M169" s="231">
        <f>G169*(1+L169/100)</f>
        <v>0</v>
      </c>
      <c r="N169" s="230">
        <v>0</v>
      </c>
      <c r="O169" s="230">
        <f>ROUND(E169*N169,2)</f>
        <v>0</v>
      </c>
      <c r="P169" s="230">
        <v>0</v>
      </c>
      <c r="Q169" s="230">
        <f>ROUND(E169*P169,2)</f>
        <v>0</v>
      </c>
      <c r="R169" s="231"/>
      <c r="S169" s="231" t="s">
        <v>324</v>
      </c>
      <c r="T169" s="231" t="s">
        <v>325</v>
      </c>
      <c r="U169" s="231">
        <v>0</v>
      </c>
      <c r="V169" s="231">
        <f>ROUND(E169*U169,2)</f>
        <v>0</v>
      </c>
      <c r="W169" s="231"/>
      <c r="X169" s="231" t="s">
        <v>261</v>
      </c>
      <c r="Y169" s="231" t="s">
        <v>262</v>
      </c>
      <c r="Z169" s="210"/>
      <c r="AA169" s="210"/>
      <c r="AB169" s="210"/>
      <c r="AC169" s="210"/>
      <c r="AD169" s="210"/>
      <c r="AE169" s="210"/>
      <c r="AF169" s="210"/>
      <c r="AG169" s="210" t="s">
        <v>1035</v>
      </c>
      <c r="AH169" s="210"/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1" x14ac:dyDescent="0.2">
      <c r="A170" s="250">
        <v>153</v>
      </c>
      <c r="B170" s="251" t="s">
        <v>2023</v>
      </c>
      <c r="C170" s="259" t="s">
        <v>2024</v>
      </c>
      <c r="D170" s="252" t="s">
        <v>345</v>
      </c>
      <c r="E170" s="253">
        <v>150</v>
      </c>
      <c r="F170" s="254"/>
      <c r="G170" s="255">
        <f>ROUND(E170*F170,2)</f>
        <v>0</v>
      </c>
      <c r="H170" s="232"/>
      <c r="I170" s="231">
        <f>ROUND(E170*H170,2)</f>
        <v>0</v>
      </c>
      <c r="J170" s="232"/>
      <c r="K170" s="231">
        <f>ROUND(E170*J170,2)</f>
        <v>0</v>
      </c>
      <c r="L170" s="231">
        <v>21</v>
      </c>
      <c r="M170" s="231">
        <f>G170*(1+L170/100)</f>
        <v>0</v>
      </c>
      <c r="N170" s="230">
        <v>0</v>
      </c>
      <c r="O170" s="230">
        <f>ROUND(E170*N170,2)</f>
        <v>0</v>
      </c>
      <c r="P170" s="230">
        <v>0</v>
      </c>
      <c r="Q170" s="230">
        <f>ROUND(E170*P170,2)</f>
        <v>0</v>
      </c>
      <c r="R170" s="231"/>
      <c r="S170" s="231" t="s">
        <v>324</v>
      </c>
      <c r="T170" s="231" t="s">
        <v>325</v>
      </c>
      <c r="U170" s="231">
        <v>0</v>
      </c>
      <c r="V170" s="231">
        <f>ROUND(E170*U170,2)</f>
        <v>0</v>
      </c>
      <c r="W170" s="231"/>
      <c r="X170" s="231" t="s">
        <v>261</v>
      </c>
      <c r="Y170" s="231" t="s">
        <v>262</v>
      </c>
      <c r="Z170" s="210"/>
      <c r="AA170" s="210"/>
      <c r="AB170" s="210"/>
      <c r="AC170" s="210"/>
      <c r="AD170" s="210"/>
      <c r="AE170" s="210"/>
      <c r="AF170" s="210"/>
      <c r="AG170" s="210" t="s">
        <v>1035</v>
      </c>
      <c r="AH170" s="210"/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1" x14ac:dyDescent="0.2">
      <c r="A171" s="250">
        <v>154</v>
      </c>
      <c r="B171" s="251" t="s">
        <v>2025</v>
      </c>
      <c r="C171" s="259" t="s">
        <v>2026</v>
      </c>
      <c r="D171" s="252" t="s">
        <v>334</v>
      </c>
      <c r="E171" s="253">
        <v>20</v>
      </c>
      <c r="F171" s="254"/>
      <c r="G171" s="255">
        <f>ROUND(E171*F171,2)</f>
        <v>0</v>
      </c>
      <c r="H171" s="232"/>
      <c r="I171" s="231">
        <f>ROUND(E171*H171,2)</f>
        <v>0</v>
      </c>
      <c r="J171" s="232"/>
      <c r="K171" s="231">
        <f>ROUND(E171*J171,2)</f>
        <v>0</v>
      </c>
      <c r="L171" s="231">
        <v>21</v>
      </c>
      <c r="M171" s="231">
        <f>G171*(1+L171/100)</f>
        <v>0</v>
      </c>
      <c r="N171" s="230">
        <v>0</v>
      </c>
      <c r="O171" s="230">
        <f>ROUND(E171*N171,2)</f>
        <v>0</v>
      </c>
      <c r="P171" s="230">
        <v>0</v>
      </c>
      <c r="Q171" s="230">
        <f>ROUND(E171*P171,2)</f>
        <v>0</v>
      </c>
      <c r="R171" s="231"/>
      <c r="S171" s="231" t="s">
        <v>324</v>
      </c>
      <c r="T171" s="231" t="s">
        <v>325</v>
      </c>
      <c r="U171" s="231">
        <v>0</v>
      </c>
      <c r="V171" s="231">
        <f>ROUND(E171*U171,2)</f>
        <v>0</v>
      </c>
      <c r="W171" s="231"/>
      <c r="X171" s="231" t="s">
        <v>261</v>
      </c>
      <c r="Y171" s="231" t="s">
        <v>262</v>
      </c>
      <c r="Z171" s="210"/>
      <c r="AA171" s="210"/>
      <c r="AB171" s="210"/>
      <c r="AC171" s="210"/>
      <c r="AD171" s="210"/>
      <c r="AE171" s="210"/>
      <c r="AF171" s="210"/>
      <c r="AG171" s="210" t="s">
        <v>1035</v>
      </c>
      <c r="AH171" s="210"/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1" x14ac:dyDescent="0.2">
      <c r="A172" s="250">
        <v>155</v>
      </c>
      <c r="B172" s="251" t="s">
        <v>2027</v>
      </c>
      <c r="C172" s="259" t="s">
        <v>2028</v>
      </c>
      <c r="D172" s="252" t="s">
        <v>334</v>
      </c>
      <c r="E172" s="253">
        <v>10</v>
      </c>
      <c r="F172" s="254"/>
      <c r="G172" s="255">
        <f>ROUND(E172*F172,2)</f>
        <v>0</v>
      </c>
      <c r="H172" s="232"/>
      <c r="I172" s="231">
        <f>ROUND(E172*H172,2)</f>
        <v>0</v>
      </c>
      <c r="J172" s="232"/>
      <c r="K172" s="231">
        <f>ROUND(E172*J172,2)</f>
        <v>0</v>
      </c>
      <c r="L172" s="231">
        <v>21</v>
      </c>
      <c r="M172" s="231">
        <f>G172*(1+L172/100)</f>
        <v>0</v>
      </c>
      <c r="N172" s="230">
        <v>0</v>
      </c>
      <c r="O172" s="230">
        <f>ROUND(E172*N172,2)</f>
        <v>0</v>
      </c>
      <c r="P172" s="230">
        <v>0</v>
      </c>
      <c r="Q172" s="230">
        <f>ROUND(E172*P172,2)</f>
        <v>0</v>
      </c>
      <c r="R172" s="231"/>
      <c r="S172" s="231" t="s">
        <v>324</v>
      </c>
      <c r="T172" s="231" t="s">
        <v>325</v>
      </c>
      <c r="U172" s="231">
        <v>0</v>
      </c>
      <c r="V172" s="231">
        <f>ROUND(E172*U172,2)</f>
        <v>0</v>
      </c>
      <c r="W172" s="231"/>
      <c r="X172" s="231" t="s">
        <v>261</v>
      </c>
      <c r="Y172" s="231" t="s">
        <v>262</v>
      </c>
      <c r="Z172" s="210"/>
      <c r="AA172" s="210"/>
      <c r="AB172" s="210"/>
      <c r="AC172" s="210"/>
      <c r="AD172" s="210"/>
      <c r="AE172" s="210"/>
      <c r="AF172" s="210"/>
      <c r="AG172" s="210" t="s">
        <v>1035</v>
      </c>
      <c r="AH172" s="210"/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1" x14ac:dyDescent="0.2">
      <c r="A173" s="250">
        <v>156</v>
      </c>
      <c r="B173" s="251" t="s">
        <v>2029</v>
      </c>
      <c r="C173" s="259" t="s">
        <v>2030</v>
      </c>
      <c r="D173" s="252" t="s">
        <v>334</v>
      </c>
      <c r="E173" s="253">
        <v>350</v>
      </c>
      <c r="F173" s="254"/>
      <c r="G173" s="255">
        <f>ROUND(E173*F173,2)</f>
        <v>0</v>
      </c>
      <c r="H173" s="232"/>
      <c r="I173" s="231">
        <f>ROUND(E173*H173,2)</f>
        <v>0</v>
      </c>
      <c r="J173" s="232"/>
      <c r="K173" s="231">
        <f>ROUND(E173*J173,2)</f>
        <v>0</v>
      </c>
      <c r="L173" s="231">
        <v>21</v>
      </c>
      <c r="M173" s="231">
        <f>G173*(1+L173/100)</f>
        <v>0</v>
      </c>
      <c r="N173" s="230">
        <v>0</v>
      </c>
      <c r="O173" s="230">
        <f>ROUND(E173*N173,2)</f>
        <v>0</v>
      </c>
      <c r="P173" s="230">
        <v>0</v>
      </c>
      <c r="Q173" s="230">
        <f>ROUND(E173*P173,2)</f>
        <v>0</v>
      </c>
      <c r="R173" s="231"/>
      <c r="S173" s="231" t="s">
        <v>324</v>
      </c>
      <c r="T173" s="231" t="s">
        <v>325</v>
      </c>
      <c r="U173" s="231">
        <v>0</v>
      </c>
      <c r="V173" s="231">
        <f>ROUND(E173*U173,2)</f>
        <v>0</v>
      </c>
      <c r="W173" s="231"/>
      <c r="X173" s="231" t="s">
        <v>261</v>
      </c>
      <c r="Y173" s="231" t="s">
        <v>262</v>
      </c>
      <c r="Z173" s="210"/>
      <c r="AA173" s="210"/>
      <c r="AB173" s="210"/>
      <c r="AC173" s="210"/>
      <c r="AD173" s="210"/>
      <c r="AE173" s="210"/>
      <c r="AF173" s="210"/>
      <c r="AG173" s="210" t="s">
        <v>1035</v>
      </c>
      <c r="AH173" s="210"/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1" x14ac:dyDescent="0.2">
      <c r="A174" s="250">
        <v>157</v>
      </c>
      <c r="B174" s="251" t="s">
        <v>2031</v>
      </c>
      <c r="C174" s="259" t="s">
        <v>2032</v>
      </c>
      <c r="D174" s="252" t="s">
        <v>334</v>
      </c>
      <c r="E174" s="253">
        <v>4075</v>
      </c>
      <c r="F174" s="254"/>
      <c r="G174" s="255">
        <f>ROUND(E174*F174,2)</f>
        <v>0</v>
      </c>
      <c r="H174" s="232"/>
      <c r="I174" s="231">
        <f>ROUND(E174*H174,2)</f>
        <v>0</v>
      </c>
      <c r="J174" s="232"/>
      <c r="K174" s="231">
        <f>ROUND(E174*J174,2)</f>
        <v>0</v>
      </c>
      <c r="L174" s="231">
        <v>21</v>
      </c>
      <c r="M174" s="231">
        <f>G174*(1+L174/100)</f>
        <v>0</v>
      </c>
      <c r="N174" s="230">
        <v>0</v>
      </c>
      <c r="O174" s="230">
        <f>ROUND(E174*N174,2)</f>
        <v>0</v>
      </c>
      <c r="P174" s="230">
        <v>0</v>
      </c>
      <c r="Q174" s="230">
        <f>ROUND(E174*P174,2)</f>
        <v>0</v>
      </c>
      <c r="R174" s="231"/>
      <c r="S174" s="231" t="s">
        <v>324</v>
      </c>
      <c r="T174" s="231" t="s">
        <v>325</v>
      </c>
      <c r="U174" s="231">
        <v>0</v>
      </c>
      <c r="V174" s="231">
        <f>ROUND(E174*U174,2)</f>
        <v>0</v>
      </c>
      <c r="W174" s="231"/>
      <c r="X174" s="231" t="s">
        <v>261</v>
      </c>
      <c r="Y174" s="231" t="s">
        <v>262</v>
      </c>
      <c r="Z174" s="210"/>
      <c r="AA174" s="210"/>
      <c r="AB174" s="210"/>
      <c r="AC174" s="210"/>
      <c r="AD174" s="210"/>
      <c r="AE174" s="210"/>
      <c r="AF174" s="210"/>
      <c r="AG174" s="210" t="s">
        <v>1035</v>
      </c>
      <c r="AH174" s="210"/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1" x14ac:dyDescent="0.2">
      <c r="A175" s="250">
        <v>158</v>
      </c>
      <c r="B175" s="251" t="s">
        <v>2033</v>
      </c>
      <c r="C175" s="259" t="s">
        <v>2034</v>
      </c>
      <c r="D175" s="252" t="s">
        <v>334</v>
      </c>
      <c r="E175" s="253">
        <v>25</v>
      </c>
      <c r="F175" s="254"/>
      <c r="G175" s="255">
        <f>ROUND(E175*F175,2)</f>
        <v>0</v>
      </c>
      <c r="H175" s="232"/>
      <c r="I175" s="231">
        <f>ROUND(E175*H175,2)</f>
        <v>0</v>
      </c>
      <c r="J175" s="232"/>
      <c r="K175" s="231">
        <f>ROUND(E175*J175,2)</f>
        <v>0</v>
      </c>
      <c r="L175" s="231">
        <v>21</v>
      </c>
      <c r="M175" s="231">
        <f>G175*(1+L175/100)</f>
        <v>0</v>
      </c>
      <c r="N175" s="230">
        <v>0</v>
      </c>
      <c r="O175" s="230">
        <f>ROUND(E175*N175,2)</f>
        <v>0</v>
      </c>
      <c r="P175" s="230">
        <v>0</v>
      </c>
      <c r="Q175" s="230">
        <f>ROUND(E175*P175,2)</f>
        <v>0</v>
      </c>
      <c r="R175" s="231"/>
      <c r="S175" s="231" t="s">
        <v>324</v>
      </c>
      <c r="T175" s="231" t="s">
        <v>325</v>
      </c>
      <c r="U175" s="231">
        <v>0</v>
      </c>
      <c r="V175" s="231">
        <f>ROUND(E175*U175,2)</f>
        <v>0</v>
      </c>
      <c r="W175" s="231"/>
      <c r="X175" s="231" t="s">
        <v>261</v>
      </c>
      <c r="Y175" s="231" t="s">
        <v>262</v>
      </c>
      <c r="Z175" s="210"/>
      <c r="AA175" s="210"/>
      <c r="AB175" s="210"/>
      <c r="AC175" s="210"/>
      <c r="AD175" s="210"/>
      <c r="AE175" s="210"/>
      <c r="AF175" s="210"/>
      <c r="AG175" s="210" t="s">
        <v>1035</v>
      </c>
      <c r="AH175" s="210"/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1" x14ac:dyDescent="0.2">
      <c r="A176" s="250">
        <v>159</v>
      </c>
      <c r="B176" s="251" t="s">
        <v>2035</v>
      </c>
      <c r="C176" s="259" t="s">
        <v>2036</v>
      </c>
      <c r="D176" s="252" t="s">
        <v>334</v>
      </c>
      <c r="E176" s="253">
        <v>15</v>
      </c>
      <c r="F176" s="254"/>
      <c r="G176" s="255">
        <f>ROUND(E176*F176,2)</f>
        <v>0</v>
      </c>
      <c r="H176" s="232"/>
      <c r="I176" s="231">
        <f>ROUND(E176*H176,2)</f>
        <v>0</v>
      </c>
      <c r="J176" s="232"/>
      <c r="K176" s="231">
        <f>ROUND(E176*J176,2)</f>
        <v>0</v>
      </c>
      <c r="L176" s="231">
        <v>21</v>
      </c>
      <c r="M176" s="231">
        <f>G176*(1+L176/100)</f>
        <v>0</v>
      </c>
      <c r="N176" s="230">
        <v>0</v>
      </c>
      <c r="O176" s="230">
        <f>ROUND(E176*N176,2)</f>
        <v>0</v>
      </c>
      <c r="P176" s="230">
        <v>0</v>
      </c>
      <c r="Q176" s="230">
        <f>ROUND(E176*P176,2)</f>
        <v>0</v>
      </c>
      <c r="R176" s="231"/>
      <c r="S176" s="231" t="s">
        <v>324</v>
      </c>
      <c r="T176" s="231" t="s">
        <v>325</v>
      </c>
      <c r="U176" s="231">
        <v>0</v>
      </c>
      <c r="V176" s="231">
        <f>ROUND(E176*U176,2)</f>
        <v>0</v>
      </c>
      <c r="W176" s="231"/>
      <c r="X176" s="231" t="s">
        <v>261</v>
      </c>
      <c r="Y176" s="231" t="s">
        <v>262</v>
      </c>
      <c r="Z176" s="210"/>
      <c r="AA176" s="210"/>
      <c r="AB176" s="210"/>
      <c r="AC176" s="210"/>
      <c r="AD176" s="210"/>
      <c r="AE176" s="210"/>
      <c r="AF176" s="210"/>
      <c r="AG176" s="210" t="s">
        <v>1035</v>
      </c>
      <c r="AH176" s="210"/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outlineLevel="1" x14ac:dyDescent="0.2">
      <c r="A177" s="250">
        <v>160</v>
      </c>
      <c r="B177" s="251" t="s">
        <v>2037</v>
      </c>
      <c r="C177" s="259" t="s">
        <v>2038</v>
      </c>
      <c r="D177" s="252" t="s">
        <v>334</v>
      </c>
      <c r="E177" s="253">
        <v>160</v>
      </c>
      <c r="F177" s="254"/>
      <c r="G177" s="255">
        <f>ROUND(E177*F177,2)</f>
        <v>0</v>
      </c>
      <c r="H177" s="232"/>
      <c r="I177" s="231">
        <f>ROUND(E177*H177,2)</f>
        <v>0</v>
      </c>
      <c r="J177" s="232"/>
      <c r="K177" s="231">
        <f>ROUND(E177*J177,2)</f>
        <v>0</v>
      </c>
      <c r="L177" s="231">
        <v>21</v>
      </c>
      <c r="M177" s="231">
        <f>G177*(1+L177/100)</f>
        <v>0</v>
      </c>
      <c r="N177" s="230">
        <v>0</v>
      </c>
      <c r="O177" s="230">
        <f>ROUND(E177*N177,2)</f>
        <v>0</v>
      </c>
      <c r="P177" s="230">
        <v>0</v>
      </c>
      <c r="Q177" s="230">
        <f>ROUND(E177*P177,2)</f>
        <v>0</v>
      </c>
      <c r="R177" s="231"/>
      <c r="S177" s="231" t="s">
        <v>324</v>
      </c>
      <c r="T177" s="231" t="s">
        <v>325</v>
      </c>
      <c r="U177" s="231">
        <v>0</v>
      </c>
      <c r="V177" s="231">
        <f>ROUND(E177*U177,2)</f>
        <v>0</v>
      </c>
      <c r="W177" s="231"/>
      <c r="X177" s="231" t="s">
        <v>261</v>
      </c>
      <c r="Y177" s="231" t="s">
        <v>262</v>
      </c>
      <c r="Z177" s="210"/>
      <c r="AA177" s="210"/>
      <c r="AB177" s="210"/>
      <c r="AC177" s="210"/>
      <c r="AD177" s="210"/>
      <c r="AE177" s="210"/>
      <c r="AF177" s="210"/>
      <c r="AG177" s="210" t="s">
        <v>1035</v>
      </c>
      <c r="AH177" s="210"/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1" x14ac:dyDescent="0.2">
      <c r="A178" s="250">
        <v>161</v>
      </c>
      <c r="B178" s="251" t="s">
        <v>2039</v>
      </c>
      <c r="C178" s="259" t="s">
        <v>2040</v>
      </c>
      <c r="D178" s="252" t="s">
        <v>334</v>
      </c>
      <c r="E178" s="253">
        <v>35</v>
      </c>
      <c r="F178" s="254"/>
      <c r="G178" s="255">
        <f>ROUND(E178*F178,2)</f>
        <v>0</v>
      </c>
      <c r="H178" s="232"/>
      <c r="I178" s="231">
        <f>ROUND(E178*H178,2)</f>
        <v>0</v>
      </c>
      <c r="J178" s="232"/>
      <c r="K178" s="231">
        <f>ROUND(E178*J178,2)</f>
        <v>0</v>
      </c>
      <c r="L178" s="231">
        <v>21</v>
      </c>
      <c r="M178" s="231">
        <f>G178*(1+L178/100)</f>
        <v>0</v>
      </c>
      <c r="N178" s="230">
        <v>0</v>
      </c>
      <c r="O178" s="230">
        <f>ROUND(E178*N178,2)</f>
        <v>0</v>
      </c>
      <c r="P178" s="230">
        <v>0</v>
      </c>
      <c r="Q178" s="230">
        <f>ROUND(E178*P178,2)</f>
        <v>0</v>
      </c>
      <c r="R178" s="231"/>
      <c r="S178" s="231" t="s">
        <v>324</v>
      </c>
      <c r="T178" s="231" t="s">
        <v>325</v>
      </c>
      <c r="U178" s="231">
        <v>0</v>
      </c>
      <c r="V178" s="231">
        <f>ROUND(E178*U178,2)</f>
        <v>0</v>
      </c>
      <c r="W178" s="231"/>
      <c r="X178" s="231" t="s">
        <v>261</v>
      </c>
      <c r="Y178" s="231" t="s">
        <v>262</v>
      </c>
      <c r="Z178" s="210"/>
      <c r="AA178" s="210"/>
      <c r="AB178" s="210"/>
      <c r="AC178" s="210"/>
      <c r="AD178" s="210"/>
      <c r="AE178" s="210"/>
      <c r="AF178" s="210"/>
      <c r="AG178" s="210" t="s">
        <v>1035</v>
      </c>
      <c r="AH178" s="210"/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outlineLevel="1" x14ac:dyDescent="0.2">
      <c r="A179" s="250">
        <v>162</v>
      </c>
      <c r="B179" s="251" t="s">
        <v>2041</v>
      </c>
      <c r="C179" s="259" t="s">
        <v>2042</v>
      </c>
      <c r="D179" s="252" t="s">
        <v>345</v>
      </c>
      <c r="E179" s="253">
        <v>151</v>
      </c>
      <c r="F179" s="254"/>
      <c r="G179" s="255">
        <f>ROUND(E179*F179,2)</f>
        <v>0</v>
      </c>
      <c r="H179" s="232"/>
      <c r="I179" s="231">
        <f>ROUND(E179*H179,2)</f>
        <v>0</v>
      </c>
      <c r="J179" s="232"/>
      <c r="K179" s="231">
        <f>ROUND(E179*J179,2)</f>
        <v>0</v>
      </c>
      <c r="L179" s="231">
        <v>21</v>
      </c>
      <c r="M179" s="231">
        <f>G179*(1+L179/100)</f>
        <v>0</v>
      </c>
      <c r="N179" s="230">
        <v>0</v>
      </c>
      <c r="O179" s="230">
        <f>ROUND(E179*N179,2)</f>
        <v>0</v>
      </c>
      <c r="P179" s="230">
        <v>0</v>
      </c>
      <c r="Q179" s="230">
        <f>ROUND(E179*P179,2)</f>
        <v>0</v>
      </c>
      <c r="R179" s="231"/>
      <c r="S179" s="231" t="s">
        <v>324</v>
      </c>
      <c r="T179" s="231" t="s">
        <v>325</v>
      </c>
      <c r="U179" s="231">
        <v>0</v>
      </c>
      <c r="V179" s="231">
        <f>ROUND(E179*U179,2)</f>
        <v>0</v>
      </c>
      <c r="W179" s="231"/>
      <c r="X179" s="231" t="s">
        <v>261</v>
      </c>
      <c r="Y179" s="231" t="s">
        <v>262</v>
      </c>
      <c r="Z179" s="210"/>
      <c r="AA179" s="210"/>
      <c r="AB179" s="210"/>
      <c r="AC179" s="210"/>
      <c r="AD179" s="210"/>
      <c r="AE179" s="210"/>
      <c r="AF179" s="210"/>
      <c r="AG179" s="210" t="s">
        <v>1035</v>
      </c>
      <c r="AH179" s="210"/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outlineLevel="1" x14ac:dyDescent="0.2">
      <c r="A180" s="250">
        <v>163</v>
      </c>
      <c r="B180" s="251" t="s">
        <v>2043</v>
      </c>
      <c r="C180" s="259" t="s">
        <v>2044</v>
      </c>
      <c r="D180" s="252" t="s">
        <v>345</v>
      </c>
      <c r="E180" s="253">
        <v>45</v>
      </c>
      <c r="F180" s="254"/>
      <c r="G180" s="255">
        <f>ROUND(E180*F180,2)</f>
        <v>0</v>
      </c>
      <c r="H180" s="232"/>
      <c r="I180" s="231">
        <f>ROUND(E180*H180,2)</f>
        <v>0</v>
      </c>
      <c r="J180" s="232"/>
      <c r="K180" s="231">
        <f>ROUND(E180*J180,2)</f>
        <v>0</v>
      </c>
      <c r="L180" s="231">
        <v>21</v>
      </c>
      <c r="M180" s="231">
        <f>G180*(1+L180/100)</f>
        <v>0</v>
      </c>
      <c r="N180" s="230">
        <v>0</v>
      </c>
      <c r="O180" s="230">
        <f>ROUND(E180*N180,2)</f>
        <v>0</v>
      </c>
      <c r="P180" s="230">
        <v>0</v>
      </c>
      <c r="Q180" s="230">
        <f>ROUND(E180*P180,2)</f>
        <v>0</v>
      </c>
      <c r="R180" s="231"/>
      <c r="S180" s="231" t="s">
        <v>324</v>
      </c>
      <c r="T180" s="231" t="s">
        <v>325</v>
      </c>
      <c r="U180" s="231">
        <v>0</v>
      </c>
      <c r="V180" s="231">
        <f>ROUND(E180*U180,2)</f>
        <v>0</v>
      </c>
      <c r="W180" s="231"/>
      <c r="X180" s="231" t="s">
        <v>261</v>
      </c>
      <c r="Y180" s="231" t="s">
        <v>262</v>
      </c>
      <c r="Z180" s="210"/>
      <c r="AA180" s="210"/>
      <c r="AB180" s="210"/>
      <c r="AC180" s="210"/>
      <c r="AD180" s="210"/>
      <c r="AE180" s="210"/>
      <c r="AF180" s="210"/>
      <c r="AG180" s="210" t="s">
        <v>1035</v>
      </c>
      <c r="AH180" s="210"/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outlineLevel="1" x14ac:dyDescent="0.2">
      <c r="A181" s="250">
        <v>164</v>
      </c>
      <c r="B181" s="251" t="s">
        <v>2045</v>
      </c>
      <c r="C181" s="259" t="s">
        <v>2046</v>
      </c>
      <c r="D181" s="252" t="s">
        <v>345</v>
      </c>
      <c r="E181" s="253">
        <v>9</v>
      </c>
      <c r="F181" s="254"/>
      <c r="G181" s="255">
        <f>ROUND(E181*F181,2)</f>
        <v>0</v>
      </c>
      <c r="H181" s="232"/>
      <c r="I181" s="231">
        <f>ROUND(E181*H181,2)</f>
        <v>0</v>
      </c>
      <c r="J181" s="232"/>
      <c r="K181" s="231">
        <f>ROUND(E181*J181,2)</f>
        <v>0</v>
      </c>
      <c r="L181" s="231">
        <v>21</v>
      </c>
      <c r="M181" s="231">
        <f>G181*(1+L181/100)</f>
        <v>0</v>
      </c>
      <c r="N181" s="230">
        <v>0</v>
      </c>
      <c r="O181" s="230">
        <f>ROUND(E181*N181,2)</f>
        <v>0</v>
      </c>
      <c r="P181" s="230">
        <v>0</v>
      </c>
      <c r="Q181" s="230">
        <f>ROUND(E181*P181,2)</f>
        <v>0</v>
      </c>
      <c r="R181" s="231"/>
      <c r="S181" s="231" t="s">
        <v>324</v>
      </c>
      <c r="T181" s="231" t="s">
        <v>325</v>
      </c>
      <c r="U181" s="231">
        <v>0</v>
      </c>
      <c r="V181" s="231">
        <f>ROUND(E181*U181,2)</f>
        <v>0</v>
      </c>
      <c r="W181" s="231"/>
      <c r="X181" s="231" t="s">
        <v>261</v>
      </c>
      <c r="Y181" s="231" t="s">
        <v>262</v>
      </c>
      <c r="Z181" s="210"/>
      <c r="AA181" s="210"/>
      <c r="AB181" s="210"/>
      <c r="AC181" s="210"/>
      <c r="AD181" s="210"/>
      <c r="AE181" s="210"/>
      <c r="AF181" s="210"/>
      <c r="AG181" s="210" t="s">
        <v>1035</v>
      </c>
      <c r="AH181" s="210"/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outlineLevel="1" x14ac:dyDescent="0.2">
      <c r="A182" s="250">
        <v>165</v>
      </c>
      <c r="B182" s="251" t="s">
        <v>2047</v>
      </c>
      <c r="C182" s="259" t="s">
        <v>2048</v>
      </c>
      <c r="D182" s="252" t="s">
        <v>345</v>
      </c>
      <c r="E182" s="253">
        <v>233</v>
      </c>
      <c r="F182" s="254"/>
      <c r="G182" s="255">
        <f>ROUND(E182*F182,2)</f>
        <v>0</v>
      </c>
      <c r="H182" s="232"/>
      <c r="I182" s="231">
        <f>ROUND(E182*H182,2)</f>
        <v>0</v>
      </c>
      <c r="J182" s="232"/>
      <c r="K182" s="231">
        <f>ROUND(E182*J182,2)</f>
        <v>0</v>
      </c>
      <c r="L182" s="231">
        <v>21</v>
      </c>
      <c r="M182" s="231">
        <f>G182*(1+L182/100)</f>
        <v>0</v>
      </c>
      <c r="N182" s="230">
        <v>0</v>
      </c>
      <c r="O182" s="230">
        <f>ROUND(E182*N182,2)</f>
        <v>0</v>
      </c>
      <c r="P182" s="230">
        <v>0</v>
      </c>
      <c r="Q182" s="230">
        <f>ROUND(E182*P182,2)</f>
        <v>0</v>
      </c>
      <c r="R182" s="231"/>
      <c r="S182" s="231" t="s">
        <v>324</v>
      </c>
      <c r="T182" s="231" t="s">
        <v>325</v>
      </c>
      <c r="U182" s="231">
        <v>0</v>
      </c>
      <c r="V182" s="231">
        <f>ROUND(E182*U182,2)</f>
        <v>0</v>
      </c>
      <c r="W182" s="231"/>
      <c r="X182" s="231" t="s">
        <v>261</v>
      </c>
      <c r="Y182" s="231" t="s">
        <v>262</v>
      </c>
      <c r="Z182" s="210"/>
      <c r="AA182" s="210"/>
      <c r="AB182" s="210"/>
      <c r="AC182" s="210"/>
      <c r="AD182" s="210"/>
      <c r="AE182" s="210"/>
      <c r="AF182" s="210"/>
      <c r="AG182" s="210" t="s">
        <v>1035</v>
      </c>
      <c r="AH182" s="210"/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ht="25.5" x14ac:dyDescent="0.2">
      <c r="A183" s="237" t="s">
        <v>254</v>
      </c>
      <c r="B183" s="238" t="s">
        <v>141</v>
      </c>
      <c r="C183" s="256" t="s">
        <v>112</v>
      </c>
      <c r="D183" s="239"/>
      <c r="E183" s="240"/>
      <c r="F183" s="241"/>
      <c r="G183" s="242">
        <f>SUMIF(AG184:AG206,"&lt;&gt;NOR",G184:G206)</f>
        <v>0</v>
      </c>
      <c r="H183" s="236"/>
      <c r="I183" s="236">
        <f>SUM(I184:I206)</f>
        <v>0</v>
      </c>
      <c r="J183" s="236"/>
      <c r="K183" s="236">
        <f>SUM(K184:K206)</f>
        <v>0</v>
      </c>
      <c r="L183" s="236"/>
      <c r="M183" s="236">
        <f>SUM(M184:M206)</f>
        <v>0</v>
      </c>
      <c r="N183" s="235"/>
      <c r="O183" s="235">
        <f>SUM(O184:O206)</f>
        <v>0</v>
      </c>
      <c r="P183" s="235"/>
      <c r="Q183" s="235">
        <f>SUM(Q184:Q206)</f>
        <v>0</v>
      </c>
      <c r="R183" s="236"/>
      <c r="S183" s="236"/>
      <c r="T183" s="236"/>
      <c r="U183" s="236"/>
      <c r="V183" s="236">
        <f>SUM(V184:V206)</f>
        <v>0</v>
      </c>
      <c r="W183" s="236"/>
      <c r="X183" s="236"/>
      <c r="Y183" s="236"/>
      <c r="AG183" t="s">
        <v>255</v>
      </c>
    </row>
    <row r="184" spans="1:60" outlineLevel="1" x14ac:dyDescent="0.2">
      <c r="A184" s="250">
        <v>166</v>
      </c>
      <c r="B184" s="251" t="s">
        <v>2049</v>
      </c>
      <c r="C184" s="259" t="s">
        <v>2050</v>
      </c>
      <c r="D184" s="252" t="s">
        <v>345</v>
      </c>
      <c r="E184" s="253">
        <v>150</v>
      </c>
      <c r="F184" s="254"/>
      <c r="G184" s="255">
        <f>ROUND(E184*F184,2)</f>
        <v>0</v>
      </c>
      <c r="H184" s="232"/>
      <c r="I184" s="231">
        <f>ROUND(E184*H184,2)</f>
        <v>0</v>
      </c>
      <c r="J184" s="232"/>
      <c r="K184" s="231">
        <f>ROUND(E184*J184,2)</f>
        <v>0</v>
      </c>
      <c r="L184" s="231">
        <v>21</v>
      </c>
      <c r="M184" s="231">
        <f>G184*(1+L184/100)</f>
        <v>0</v>
      </c>
      <c r="N184" s="230">
        <v>0</v>
      </c>
      <c r="O184" s="230">
        <f>ROUND(E184*N184,2)</f>
        <v>0</v>
      </c>
      <c r="P184" s="230">
        <v>0</v>
      </c>
      <c r="Q184" s="230">
        <f>ROUND(E184*P184,2)</f>
        <v>0</v>
      </c>
      <c r="R184" s="231"/>
      <c r="S184" s="231" t="s">
        <v>324</v>
      </c>
      <c r="T184" s="231" t="s">
        <v>325</v>
      </c>
      <c r="U184" s="231">
        <v>0</v>
      </c>
      <c r="V184" s="231">
        <f>ROUND(E184*U184,2)</f>
        <v>0</v>
      </c>
      <c r="W184" s="231"/>
      <c r="X184" s="231" t="s">
        <v>261</v>
      </c>
      <c r="Y184" s="231" t="s">
        <v>262</v>
      </c>
      <c r="Z184" s="210"/>
      <c r="AA184" s="210"/>
      <c r="AB184" s="210"/>
      <c r="AC184" s="210"/>
      <c r="AD184" s="210"/>
      <c r="AE184" s="210"/>
      <c r="AF184" s="210"/>
      <c r="AG184" s="210" t="s">
        <v>1035</v>
      </c>
      <c r="AH184" s="210"/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1" x14ac:dyDescent="0.2">
      <c r="A185" s="250">
        <v>167</v>
      </c>
      <c r="B185" s="251" t="s">
        <v>2051</v>
      </c>
      <c r="C185" s="259" t="s">
        <v>2052</v>
      </c>
      <c r="D185" s="252" t="s">
        <v>345</v>
      </c>
      <c r="E185" s="253">
        <v>24</v>
      </c>
      <c r="F185" s="254"/>
      <c r="G185" s="255">
        <f>ROUND(E185*F185,2)</f>
        <v>0</v>
      </c>
      <c r="H185" s="232"/>
      <c r="I185" s="231">
        <f>ROUND(E185*H185,2)</f>
        <v>0</v>
      </c>
      <c r="J185" s="232"/>
      <c r="K185" s="231">
        <f>ROUND(E185*J185,2)</f>
        <v>0</v>
      </c>
      <c r="L185" s="231">
        <v>21</v>
      </c>
      <c r="M185" s="231">
        <f>G185*(1+L185/100)</f>
        <v>0</v>
      </c>
      <c r="N185" s="230">
        <v>0</v>
      </c>
      <c r="O185" s="230">
        <f>ROUND(E185*N185,2)</f>
        <v>0</v>
      </c>
      <c r="P185" s="230">
        <v>0</v>
      </c>
      <c r="Q185" s="230">
        <f>ROUND(E185*P185,2)</f>
        <v>0</v>
      </c>
      <c r="R185" s="231"/>
      <c r="S185" s="231" t="s">
        <v>324</v>
      </c>
      <c r="T185" s="231" t="s">
        <v>325</v>
      </c>
      <c r="U185" s="231">
        <v>0</v>
      </c>
      <c r="V185" s="231">
        <f>ROUND(E185*U185,2)</f>
        <v>0</v>
      </c>
      <c r="W185" s="231"/>
      <c r="X185" s="231" t="s">
        <v>261</v>
      </c>
      <c r="Y185" s="231" t="s">
        <v>262</v>
      </c>
      <c r="Z185" s="210"/>
      <c r="AA185" s="210"/>
      <c r="AB185" s="210"/>
      <c r="AC185" s="210"/>
      <c r="AD185" s="210"/>
      <c r="AE185" s="210"/>
      <c r="AF185" s="210"/>
      <c r="AG185" s="210" t="s">
        <v>1035</v>
      </c>
      <c r="AH185" s="210"/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outlineLevel="1" x14ac:dyDescent="0.2">
      <c r="A186" s="250">
        <v>168</v>
      </c>
      <c r="B186" s="251" t="s">
        <v>2053</v>
      </c>
      <c r="C186" s="259" t="s">
        <v>2054</v>
      </c>
      <c r="D186" s="252" t="s">
        <v>345</v>
      </c>
      <c r="E186" s="253">
        <v>2382</v>
      </c>
      <c r="F186" s="254"/>
      <c r="G186" s="255">
        <f>ROUND(E186*F186,2)</f>
        <v>0</v>
      </c>
      <c r="H186" s="232"/>
      <c r="I186" s="231">
        <f>ROUND(E186*H186,2)</f>
        <v>0</v>
      </c>
      <c r="J186" s="232"/>
      <c r="K186" s="231">
        <f>ROUND(E186*J186,2)</f>
        <v>0</v>
      </c>
      <c r="L186" s="231">
        <v>21</v>
      </c>
      <c r="M186" s="231">
        <f>G186*(1+L186/100)</f>
        <v>0</v>
      </c>
      <c r="N186" s="230">
        <v>0</v>
      </c>
      <c r="O186" s="230">
        <f>ROUND(E186*N186,2)</f>
        <v>0</v>
      </c>
      <c r="P186" s="230">
        <v>0</v>
      </c>
      <c r="Q186" s="230">
        <f>ROUND(E186*P186,2)</f>
        <v>0</v>
      </c>
      <c r="R186" s="231"/>
      <c r="S186" s="231" t="s">
        <v>324</v>
      </c>
      <c r="T186" s="231" t="s">
        <v>325</v>
      </c>
      <c r="U186" s="231">
        <v>0</v>
      </c>
      <c r="V186" s="231">
        <f>ROUND(E186*U186,2)</f>
        <v>0</v>
      </c>
      <c r="W186" s="231"/>
      <c r="X186" s="231" t="s">
        <v>261</v>
      </c>
      <c r="Y186" s="231" t="s">
        <v>262</v>
      </c>
      <c r="Z186" s="210"/>
      <c r="AA186" s="210"/>
      <c r="AB186" s="210"/>
      <c r="AC186" s="210"/>
      <c r="AD186" s="210"/>
      <c r="AE186" s="210"/>
      <c r="AF186" s="210"/>
      <c r="AG186" s="210" t="s">
        <v>1035</v>
      </c>
      <c r="AH186" s="210"/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outlineLevel="1" x14ac:dyDescent="0.2">
      <c r="A187" s="250">
        <v>169</v>
      </c>
      <c r="B187" s="251" t="s">
        <v>2055</v>
      </c>
      <c r="C187" s="259" t="s">
        <v>2056</v>
      </c>
      <c r="D187" s="252" t="s">
        <v>334</v>
      </c>
      <c r="E187" s="253">
        <v>3</v>
      </c>
      <c r="F187" s="254"/>
      <c r="G187" s="255">
        <f>ROUND(E187*F187,2)</f>
        <v>0</v>
      </c>
      <c r="H187" s="232"/>
      <c r="I187" s="231">
        <f>ROUND(E187*H187,2)</f>
        <v>0</v>
      </c>
      <c r="J187" s="232"/>
      <c r="K187" s="231">
        <f>ROUND(E187*J187,2)</f>
        <v>0</v>
      </c>
      <c r="L187" s="231">
        <v>21</v>
      </c>
      <c r="M187" s="231">
        <f>G187*(1+L187/100)</f>
        <v>0</v>
      </c>
      <c r="N187" s="230">
        <v>0</v>
      </c>
      <c r="O187" s="230">
        <f>ROUND(E187*N187,2)</f>
        <v>0</v>
      </c>
      <c r="P187" s="230">
        <v>0</v>
      </c>
      <c r="Q187" s="230">
        <f>ROUND(E187*P187,2)</f>
        <v>0</v>
      </c>
      <c r="R187" s="231"/>
      <c r="S187" s="231" t="s">
        <v>324</v>
      </c>
      <c r="T187" s="231" t="s">
        <v>325</v>
      </c>
      <c r="U187" s="231">
        <v>0</v>
      </c>
      <c r="V187" s="231">
        <f>ROUND(E187*U187,2)</f>
        <v>0</v>
      </c>
      <c r="W187" s="231"/>
      <c r="X187" s="231" t="s">
        <v>261</v>
      </c>
      <c r="Y187" s="231" t="s">
        <v>262</v>
      </c>
      <c r="Z187" s="210"/>
      <c r="AA187" s="210"/>
      <c r="AB187" s="210"/>
      <c r="AC187" s="210"/>
      <c r="AD187" s="210"/>
      <c r="AE187" s="210"/>
      <c r="AF187" s="210"/>
      <c r="AG187" s="210" t="s">
        <v>1035</v>
      </c>
      <c r="AH187" s="210"/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outlineLevel="1" x14ac:dyDescent="0.2">
      <c r="A188" s="250">
        <v>170</v>
      </c>
      <c r="B188" s="251" t="s">
        <v>2057</v>
      </c>
      <c r="C188" s="259" t="s">
        <v>2058</v>
      </c>
      <c r="D188" s="252" t="s">
        <v>334</v>
      </c>
      <c r="E188" s="253">
        <v>20</v>
      </c>
      <c r="F188" s="254"/>
      <c r="G188" s="255">
        <f>ROUND(E188*F188,2)</f>
        <v>0</v>
      </c>
      <c r="H188" s="232"/>
      <c r="I188" s="231">
        <f>ROUND(E188*H188,2)</f>
        <v>0</v>
      </c>
      <c r="J188" s="232"/>
      <c r="K188" s="231">
        <f>ROUND(E188*J188,2)</f>
        <v>0</v>
      </c>
      <c r="L188" s="231">
        <v>21</v>
      </c>
      <c r="M188" s="231">
        <f>G188*(1+L188/100)</f>
        <v>0</v>
      </c>
      <c r="N188" s="230">
        <v>0</v>
      </c>
      <c r="O188" s="230">
        <f>ROUND(E188*N188,2)</f>
        <v>0</v>
      </c>
      <c r="P188" s="230">
        <v>0</v>
      </c>
      <c r="Q188" s="230">
        <f>ROUND(E188*P188,2)</f>
        <v>0</v>
      </c>
      <c r="R188" s="231"/>
      <c r="S188" s="231" t="s">
        <v>324</v>
      </c>
      <c r="T188" s="231" t="s">
        <v>325</v>
      </c>
      <c r="U188" s="231">
        <v>0</v>
      </c>
      <c r="V188" s="231">
        <f>ROUND(E188*U188,2)</f>
        <v>0</v>
      </c>
      <c r="W188" s="231"/>
      <c r="X188" s="231" t="s">
        <v>261</v>
      </c>
      <c r="Y188" s="231" t="s">
        <v>262</v>
      </c>
      <c r="Z188" s="210"/>
      <c r="AA188" s="210"/>
      <c r="AB188" s="210"/>
      <c r="AC188" s="210"/>
      <c r="AD188" s="210"/>
      <c r="AE188" s="210"/>
      <c r="AF188" s="210"/>
      <c r="AG188" s="210" t="s">
        <v>1035</v>
      </c>
      <c r="AH188" s="210"/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outlineLevel="1" x14ac:dyDescent="0.2">
      <c r="A189" s="250">
        <v>171</v>
      </c>
      <c r="B189" s="251" t="s">
        <v>2059</v>
      </c>
      <c r="C189" s="259" t="s">
        <v>2060</v>
      </c>
      <c r="D189" s="252" t="s">
        <v>345</v>
      </c>
      <c r="E189" s="253">
        <v>29</v>
      </c>
      <c r="F189" s="254"/>
      <c r="G189" s="255">
        <f>ROUND(E189*F189,2)</f>
        <v>0</v>
      </c>
      <c r="H189" s="232"/>
      <c r="I189" s="231">
        <f>ROUND(E189*H189,2)</f>
        <v>0</v>
      </c>
      <c r="J189" s="232"/>
      <c r="K189" s="231">
        <f>ROUND(E189*J189,2)</f>
        <v>0</v>
      </c>
      <c r="L189" s="231">
        <v>21</v>
      </c>
      <c r="M189" s="231">
        <f>G189*(1+L189/100)</f>
        <v>0</v>
      </c>
      <c r="N189" s="230">
        <v>0</v>
      </c>
      <c r="O189" s="230">
        <f>ROUND(E189*N189,2)</f>
        <v>0</v>
      </c>
      <c r="P189" s="230">
        <v>0</v>
      </c>
      <c r="Q189" s="230">
        <f>ROUND(E189*P189,2)</f>
        <v>0</v>
      </c>
      <c r="R189" s="231"/>
      <c r="S189" s="231" t="s">
        <v>324</v>
      </c>
      <c r="T189" s="231" t="s">
        <v>325</v>
      </c>
      <c r="U189" s="231">
        <v>0</v>
      </c>
      <c r="V189" s="231">
        <f>ROUND(E189*U189,2)</f>
        <v>0</v>
      </c>
      <c r="W189" s="231"/>
      <c r="X189" s="231" t="s">
        <v>261</v>
      </c>
      <c r="Y189" s="231" t="s">
        <v>262</v>
      </c>
      <c r="Z189" s="210"/>
      <c r="AA189" s="210"/>
      <c r="AB189" s="210"/>
      <c r="AC189" s="210"/>
      <c r="AD189" s="210"/>
      <c r="AE189" s="210"/>
      <c r="AF189" s="210"/>
      <c r="AG189" s="210" t="s">
        <v>1035</v>
      </c>
      <c r="AH189" s="210"/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outlineLevel="1" x14ac:dyDescent="0.2">
      <c r="A190" s="250">
        <v>172</v>
      </c>
      <c r="B190" s="251" t="s">
        <v>2061</v>
      </c>
      <c r="C190" s="259" t="s">
        <v>2062</v>
      </c>
      <c r="D190" s="252" t="s">
        <v>334</v>
      </c>
      <c r="E190" s="253">
        <v>569.5</v>
      </c>
      <c r="F190" s="254"/>
      <c r="G190" s="255">
        <f>ROUND(E190*F190,2)</f>
        <v>0</v>
      </c>
      <c r="H190" s="232"/>
      <c r="I190" s="231">
        <f>ROUND(E190*H190,2)</f>
        <v>0</v>
      </c>
      <c r="J190" s="232"/>
      <c r="K190" s="231">
        <f>ROUND(E190*J190,2)</f>
        <v>0</v>
      </c>
      <c r="L190" s="231">
        <v>21</v>
      </c>
      <c r="M190" s="231">
        <f>G190*(1+L190/100)</f>
        <v>0</v>
      </c>
      <c r="N190" s="230">
        <v>0</v>
      </c>
      <c r="O190" s="230">
        <f>ROUND(E190*N190,2)</f>
        <v>0</v>
      </c>
      <c r="P190" s="230">
        <v>0</v>
      </c>
      <c r="Q190" s="230">
        <f>ROUND(E190*P190,2)</f>
        <v>0</v>
      </c>
      <c r="R190" s="231"/>
      <c r="S190" s="231" t="s">
        <v>324</v>
      </c>
      <c r="T190" s="231" t="s">
        <v>325</v>
      </c>
      <c r="U190" s="231">
        <v>0</v>
      </c>
      <c r="V190" s="231">
        <f>ROUND(E190*U190,2)</f>
        <v>0</v>
      </c>
      <c r="W190" s="231"/>
      <c r="X190" s="231" t="s">
        <v>261</v>
      </c>
      <c r="Y190" s="231" t="s">
        <v>262</v>
      </c>
      <c r="Z190" s="210"/>
      <c r="AA190" s="210"/>
      <c r="AB190" s="210"/>
      <c r="AC190" s="210"/>
      <c r="AD190" s="210"/>
      <c r="AE190" s="210"/>
      <c r="AF190" s="210"/>
      <c r="AG190" s="210" t="s">
        <v>1035</v>
      </c>
      <c r="AH190" s="210"/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outlineLevel="1" x14ac:dyDescent="0.2">
      <c r="A191" s="250">
        <v>173</v>
      </c>
      <c r="B191" s="251" t="s">
        <v>2063</v>
      </c>
      <c r="C191" s="259" t="s">
        <v>2064</v>
      </c>
      <c r="D191" s="252" t="s">
        <v>334</v>
      </c>
      <c r="E191" s="253">
        <v>15</v>
      </c>
      <c r="F191" s="254"/>
      <c r="G191" s="255">
        <f>ROUND(E191*F191,2)</f>
        <v>0</v>
      </c>
      <c r="H191" s="232"/>
      <c r="I191" s="231">
        <f>ROUND(E191*H191,2)</f>
        <v>0</v>
      </c>
      <c r="J191" s="232"/>
      <c r="K191" s="231">
        <f>ROUND(E191*J191,2)</f>
        <v>0</v>
      </c>
      <c r="L191" s="231">
        <v>21</v>
      </c>
      <c r="M191" s="231">
        <f>G191*(1+L191/100)</f>
        <v>0</v>
      </c>
      <c r="N191" s="230">
        <v>0</v>
      </c>
      <c r="O191" s="230">
        <f>ROUND(E191*N191,2)</f>
        <v>0</v>
      </c>
      <c r="P191" s="230">
        <v>0</v>
      </c>
      <c r="Q191" s="230">
        <f>ROUND(E191*P191,2)</f>
        <v>0</v>
      </c>
      <c r="R191" s="231"/>
      <c r="S191" s="231" t="s">
        <v>324</v>
      </c>
      <c r="T191" s="231" t="s">
        <v>325</v>
      </c>
      <c r="U191" s="231">
        <v>0</v>
      </c>
      <c r="V191" s="231">
        <f>ROUND(E191*U191,2)</f>
        <v>0</v>
      </c>
      <c r="W191" s="231"/>
      <c r="X191" s="231" t="s">
        <v>261</v>
      </c>
      <c r="Y191" s="231" t="s">
        <v>262</v>
      </c>
      <c r="Z191" s="210"/>
      <c r="AA191" s="210"/>
      <c r="AB191" s="210"/>
      <c r="AC191" s="210"/>
      <c r="AD191" s="210"/>
      <c r="AE191" s="210"/>
      <c r="AF191" s="210"/>
      <c r="AG191" s="210" t="s">
        <v>1035</v>
      </c>
      <c r="AH191" s="210"/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outlineLevel="1" x14ac:dyDescent="0.2">
      <c r="A192" s="250">
        <v>174</v>
      </c>
      <c r="B192" s="251" t="s">
        <v>2065</v>
      </c>
      <c r="C192" s="259" t="s">
        <v>2066</v>
      </c>
      <c r="D192" s="252" t="s">
        <v>1034</v>
      </c>
      <c r="E192" s="253">
        <v>1</v>
      </c>
      <c r="F192" s="254"/>
      <c r="G192" s="255">
        <f>ROUND(E192*F192,2)</f>
        <v>0</v>
      </c>
      <c r="H192" s="232"/>
      <c r="I192" s="231">
        <f>ROUND(E192*H192,2)</f>
        <v>0</v>
      </c>
      <c r="J192" s="232"/>
      <c r="K192" s="231">
        <f>ROUND(E192*J192,2)</f>
        <v>0</v>
      </c>
      <c r="L192" s="231">
        <v>21</v>
      </c>
      <c r="M192" s="231">
        <f>G192*(1+L192/100)</f>
        <v>0</v>
      </c>
      <c r="N192" s="230">
        <v>0</v>
      </c>
      <c r="O192" s="230">
        <f>ROUND(E192*N192,2)</f>
        <v>0</v>
      </c>
      <c r="P192" s="230">
        <v>0</v>
      </c>
      <c r="Q192" s="230">
        <f>ROUND(E192*P192,2)</f>
        <v>0</v>
      </c>
      <c r="R192" s="231"/>
      <c r="S192" s="231" t="s">
        <v>324</v>
      </c>
      <c r="T192" s="231" t="s">
        <v>325</v>
      </c>
      <c r="U192" s="231">
        <v>0</v>
      </c>
      <c r="V192" s="231">
        <f>ROUND(E192*U192,2)</f>
        <v>0</v>
      </c>
      <c r="W192" s="231"/>
      <c r="X192" s="231" t="s">
        <v>261</v>
      </c>
      <c r="Y192" s="231" t="s">
        <v>262</v>
      </c>
      <c r="Z192" s="210"/>
      <c r="AA192" s="210"/>
      <c r="AB192" s="210"/>
      <c r="AC192" s="210"/>
      <c r="AD192" s="210"/>
      <c r="AE192" s="210"/>
      <c r="AF192" s="210"/>
      <c r="AG192" s="210" t="s">
        <v>1035</v>
      </c>
      <c r="AH192" s="210"/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outlineLevel="1" x14ac:dyDescent="0.2">
      <c r="A193" s="250">
        <v>175</v>
      </c>
      <c r="B193" s="251" t="s">
        <v>2067</v>
      </c>
      <c r="C193" s="259" t="s">
        <v>2068</v>
      </c>
      <c r="D193" s="252" t="s">
        <v>345</v>
      </c>
      <c r="E193" s="253">
        <v>385</v>
      </c>
      <c r="F193" s="254"/>
      <c r="G193" s="255">
        <f>ROUND(E193*F193,2)</f>
        <v>0</v>
      </c>
      <c r="H193" s="232"/>
      <c r="I193" s="231">
        <f>ROUND(E193*H193,2)</f>
        <v>0</v>
      </c>
      <c r="J193" s="232"/>
      <c r="K193" s="231">
        <f>ROUND(E193*J193,2)</f>
        <v>0</v>
      </c>
      <c r="L193" s="231">
        <v>21</v>
      </c>
      <c r="M193" s="231">
        <f>G193*(1+L193/100)</f>
        <v>0</v>
      </c>
      <c r="N193" s="230">
        <v>0</v>
      </c>
      <c r="O193" s="230">
        <f>ROUND(E193*N193,2)</f>
        <v>0</v>
      </c>
      <c r="P193" s="230">
        <v>0</v>
      </c>
      <c r="Q193" s="230">
        <f>ROUND(E193*P193,2)</f>
        <v>0</v>
      </c>
      <c r="R193" s="231"/>
      <c r="S193" s="231" t="s">
        <v>324</v>
      </c>
      <c r="T193" s="231" t="s">
        <v>325</v>
      </c>
      <c r="U193" s="231">
        <v>0</v>
      </c>
      <c r="V193" s="231">
        <f>ROUND(E193*U193,2)</f>
        <v>0</v>
      </c>
      <c r="W193" s="231"/>
      <c r="X193" s="231" t="s">
        <v>261</v>
      </c>
      <c r="Y193" s="231" t="s">
        <v>262</v>
      </c>
      <c r="Z193" s="210"/>
      <c r="AA193" s="210"/>
      <c r="AB193" s="210"/>
      <c r="AC193" s="210"/>
      <c r="AD193" s="210"/>
      <c r="AE193" s="210"/>
      <c r="AF193" s="210"/>
      <c r="AG193" s="210" t="s">
        <v>1035</v>
      </c>
      <c r="AH193" s="210"/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outlineLevel="1" x14ac:dyDescent="0.2">
      <c r="A194" s="250">
        <v>176</v>
      </c>
      <c r="B194" s="251" t="s">
        <v>2065</v>
      </c>
      <c r="C194" s="259" t="s">
        <v>2066</v>
      </c>
      <c r="D194" s="252" t="s">
        <v>1034</v>
      </c>
      <c r="E194" s="253">
        <v>1</v>
      </c>
      <c r="F194" s="254"/>
      <c r="G194" s="255">
        <f>ROUND(E194*F194,2)</f>
        <v>0</v>
      </c>
      <c r="H194" s="232"/>
      <c r="I194" s="231">
        <f>ROUND(E194*H194,2)</f>
        <v>0</v>
      </c>
      <c r="J194" s="232"/>
      <c r="K194" s="231">
        <f>ROUND(E194*J194,2)</f>
        <v>0</v>
      </c>
      <c r="L194" s="231">
        <v>21</v>
      </c>
      <c r="M194" s="231">
        <f>G194*(1+L194/100)</f>
        <v>0</v>
      </c>
      <c r="N194" s="230">
        <v>0</v>
      </c>
      <c r="O194" s="230">
        <f>ROUND(E194*N194,2)</f>
        <v>0</v>
      </c>
      <c r="P194" s="230">
        <v>0</v>
      </c>
      <c r="Q194" s="230">
        <f>ROUND(E194*P194,2)</f>
        <v>0</v>
      </c>
      <c r="R194" s="231"/>
      <c r="S194" s="231" t="s">
        <v>324</v>
      </c>
      <c r="T194" s="231" t="s">
        <v>325</v>
      </c>
      <c r="U194" s="231">
        <v>0</v>
      </c>
      <c r="V194" s="231">
        <f>ROUND(E194*U194,2)</f>
        <v>0</v>
      </c>
      <c r="W194" s="231"/>
      <c r="X194" s="231" t="s">
        <v>261</v>
      </c>
      <c r="Y194" s="231" t="s">
        <v>262</v>
      </c>
      <c r="Z194" s="210"/>
      <c r="AA194" s="210"/>
      <c r="AB194" s="210"/>
      <c r="AC194" s="210"/>
      <c r="AD194" s="210"/>
      <c r="AE194" s="210"/>
      <c r="AF194" s="210"/>
      <c r="AG194" s="210" t="s">
        <v>1035</v>
      </c>
      <c r="AH194" s="210"/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outlineLevel="1" x14ac:dyDescent="0.2">
      <c r="A195" s="250">
        <v>177</v>
      </c>
      <c r="B195" s="251" t="s">
        <v>2069</v>
      </c>
      <c r="C195" s="259" t="s">
        <v>2070</v>
      </c>
      <c r="D195" s="252" t="s">
        <v>303</v>
      </c>
      <c r="E195" s="253">
        <v>5</v>
      </c>
      <c r="F195" s="254"/>
      <c r="G195" s="255">
        <f>ROUND(E195*F195,2)</f>
        <v>0</v>
      </c>
      <c r="H195" s="232"/>
      <c r="I195" s="231">
        <f>ROUND(E195*H195,2)</f>
        <v>0</v>
      </c>
      <c r="J195" s="232"/>
      <c r="K195" s="231">
        <f>ROUND(E195*J195,2)</f>
        <v>0</v>
      </c>
      <c r="L195" s="231">
        <v>21</v>
      </c>
      <c r="M195" s="231">
        <f>G195*(1+L195/100)</f>
        <v>0</v>
      </c>
      <c r="N195" s="230">
        <v>0</v>
      </c>
      <c r="O195" s="230">
        <f>ROUND(E195*N195,2)</f>
        <v>0</v>
      </c>
      <c r="P195" s="230">
        <v>0</v>
      </c>
      <c r="Q195" s="230">
        <f>ROUND(E195*P195,2)</f>
        <v>0</v>
      </c>
      <c r="R195" s="231"/>
      <c r="S195" s="231" t="s">
        <v>324</v>
      </c>
      <c r="T195" s="231" t="s">
        <v>325</v>
      </c>
      <c r="U195" s="231">
        <v>0</v>
      </c>
      <c r="V195" s="231">
        <f>ROUND(E195*U195,2)</f>
        <v>0</v>
      </c>
      <c r="W195" s="231"/>
      <c r="X195" s="231" t="s">
        <v>261</v>
      </c>
      <c r="Y195" s="231" t="s">
        <v>262</v>
      </c>
      <c r="Z195" s="210"/>
      <c r="AA195" s="210"/>
      <c r="AB195" s="210"/>
      <c r="AC195" s="210"/>
      <c r="AD195" s="210"/>
      <c r="AE195" s="210"/>
      <c r="AF195" s="210"/>
      <c r="AG195" s="210" t="s">
        <v>1035</v>
      </c>
      <c r="AH195" s="210"/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outlineLevel="1" x14ac:dyDescent="0.2">
      <c r="A196" s="250">
        <v>178</v>
      </c>
      <c r="B196" s="251" t="s">
        <v>2071</v>
      </c>
      <c r="C196" s="259" t="s">
        <v>2072</v>
      </c>
      <c r="D196" s="252" t="s">
        <v>345</v>
      </c>
      <c r="E196" s="253">
        <v>1</v>
      </c>
      <c r="F196" s="254"/>
      <c r="G196" s="255">
        <f>ROUND(E196*F196,2)</f>
        <v>0</v>
      </c>
      <c r="H196" s="232"/>
      <c r="I196" s="231">
        <f>ROUND(E196*H196,2)</f>
        <v>0</v>
      </c>
      <c r="J196" s="232"/>
      <c r="K196" s="231">
        <f>ROUND(E196*J196,2)</f>
        <v>0</v>
      </c>
      <c r="L196" s="231">
        <v>21</v>
      </c>
      <c r="M196" s="231">
        <f>G196*(1+L196/100)</f>
        <v>0</v>
      </c>
      <c r="N196" s="230">
        <v>0</v>
      </c>
      <c r="O196" s="230">
        <f>ROUND(E196*N196,2)</f>
        <v>0</v>
      </c>
      <c r="P196" s="230">
        <v>0</v>
      </c>
      <c r="Q196" s="230">
        <f>ROUND(E196*P196,2)</f>
        <v>0</v>
      </c>
      <c r="R196" s="231"/>
      <c r="S196" s="231" t="s">
        <v>324</v>
      </c>
      <c r="T196" s="231" t="s">
        <v>325</v>
      </c>
      <c r="U196" s="231">
        <v>0</v>
      </c>
      <c r="V196" s="231">
        <f>ROUND(E196*U196,2)</f>
        <v>0</v>
      </c>
      <c r="W196" s="231"/>
      <c r="X196" s="231" t="s">
        <v>261</v>
      </c>
      <c r="Y196" s="231" t="s">
        <v>262</v>
      </c>
      <c r="Z196" s="210"/>
      <c r="AA196" s="210"/>
      <c r="AB196" s="210"/>
      <c r="AC196" s="210"/>
      <c r="AD196" s="210"/>
      <c r="AE196" s="210"/>
      <c r="AF196" s="210"/>
      <c r="AG196" s="210" t="s">
        <v>1035</v>
      </c>
      <c r="AH196" s="210"/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outlineLevel="1" x14ac:dyDescent="0.2">
      <c r="A197" s="250">
        <v>179</v>
      </c>
      <c r="B197" s="251" t="s">
        <v>2073</v>
      </c>
      <c r="C197" s="259" t="s">
        <v>2074</v>
      </c>
      <c r="D197" s="252" t="s">
        <v>334</v>
      </c>
      <c r="E197" s="253">
        <v>60</v>
      </c>
      <c r="F197" s="254"/>
      <c r="G197" s="255">
        <f>ROUND(E197*F197,2)</f>
        <v>0</v>
      </c>
      <c r="H197" s="232"/>
      <c r="I197" s="231">
        <f>ROUND(E197*H197,2)</f>
        <v>0</v>
      </c>
      <c r="J197" s="232"/>
      <c r="K197" s="231">
        <f>ROUND(E197*J197,2)</f>
        <v>0</v>
      </c>
      <c r="L197" s="231">
        <v>21</v>
      </c>
      <c r="M197" s="231">
        <f>G197*(1+L197/100)</f>
        <v>0</v>
      </c>
      <c r="N197" s="230">
        <v>0</v>
      </c>
      <c r="O197" s="230">
        <f>ROUND(E197*N197,2)</f>
        <v>0</v>
      </c>
      <c r="P197" s="230">
        <v>0</v>
      </c>
      <c r="Q197" s="230">
        <f>ROUND(E197*P197,2)</f>
        <v>0</v>
      </c>
      <c r="R197" s="231"/>
      <c r="S197" s="231" t="s">
        <v>324</v>
      </c>
      <c r="T197" s="231" t="s">
        <v>325</v>
      </c>
      <c r="U197" s="231">
        <v>0</v>
      </c>
      <c r="V197" s="231">
        <f>ROUND(E197*U197,2)</f>
        <v>0</v>
      </c>
      <c r="W197" s="231"/>
      <c r="X197" s="231" t="s">
        <v>261</v>
      </c>
      <c r="Y197" s="231" t="s">
        <v>262</v>
      </c>
      <c r="Z197" s="210"/>
      <c r="AA197" s="210"/>
      <c r="AB197" s="210"/>
      <c r="AC197" s="210"/>
      <c r="AD197" s="210"/>
      <c r="AE197" s="210"/>
      <c r="AF197" s="210"/>
      <c r="AG197" s="210" t="s">
        <v>1035</v>
      </c>
      <c r="AH197" s="210"/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outlineLevel="1" x14ac:dyDescent="0.2">
      <c r="A198" s="250">
        <v>180</v>
      </c>
      <c r="B198" s="251" t="s">
        <v>2075</v>
      </c>
      <c r="C198" s="259" t="s">
        <v>2076</v>
      </c>
      <c r="D198" s="252" t="s">
        <v>303</v>
      </c>
      <c r="E198" s="253">
        <v>5</v>
      </c>
      <c r="F198" s="254"/>
      <c r="G198" s="255">
        <f>ROUND(E198*F198,2)</f>
        <v>0</v>
      </c>
      <c r="H198" s="232"/>
      <c r="I198" s="231">
        <f>ROUND(E198*H198,2)</f>
        <v>0</v>
      </c>
      <c r="J198" s="232"/>
      <c r="K198" s="231">
        <f>ROUND(E198*J198,2)</f>
        <v>0</v>
      </c>
      <c r="L198" s="231">
        <v>21</v>
      </c>
      <c r="M198" s="231">
        <f>G198*(1+L198/100)</f>
        <v>0</v>
      </c>
      <c r="N198" s="230">
        <v>0</v>
      </c>
      <c r="O198" s="230">
        <f>ROUND(E198*N198,2)</f>
        <v>0</v>
      </c>
      <c r="P198" s="230">
        <v>0</v>
      </c>
      <c r="Q198" s="230">
        <f>ROUND(E198*P198,2)</f>
        <v>0</v>
      </c>
      <c r="R198" s="231"/>
      <c r="S198" s="231" t="s">
        <v>324</v>
      </c>
      <c r="T198" s="231" t="s">
        <v>325</v>
      </c>
      <c r="U198" s="231">
        <v>0</v>
      </c>
      <c r="V198" s="231">
        <f>ROUND(E198*U198,2)</f>
        <v>0</v>
      </c>
      <c r="W198" s="231"/>
      <c r="X198" s="231" t="s">
        <v>261</v>
      </c>
      <c r="Y198" s="231" t="s">
        <v>262</v>
      </c>
      <c r="Z198" s="210"/>
      <c r="AA198" s="210"/>
      <c r="AB198" s="210"/>
      <c r="AC198" s="210"/>
      <c r="AD198" s="210"/>
      <c r="AE198" s="210"/>
      <c r="AF198" s="210"/>
      <c r="AG198" s="210" t="s">
        <v>1035</v>
      </c>
      <c r="AH198" s="210"/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outlineLevel="1" x14ac:dyDescent="0.2">
      <c r="A199" s="250">
        <v>181</v>
      </c>
      <c r="B199" s="251" t="s">
        <v>2077</v>
      </c>
      <c r="C199" s="259" t="s">
        <v>2078</v>
      </c>
      <c r="D199" s="252" t="s">
        <v>334</v>
      </c>
      <c r="E199" s="253">
        <v>3</v>
      </c>
      <c r="F199" s="254"/>
      <c r="G199" s="255">
        <f>ROUND(E199*F199,2)</f>
        <v>0</v>
      </c>
      <c r="H199" s="232"/>
      <c r="I199" s="231">
        <f>ROUND(E199*H199,2)</f>
        <v>0</v>
      </c>
      <c r="J199" s="232"/>
      <c r="K199" s="231">
        <f>ROUND(E199*J199,2)</f>
        <v>0</v>
      </c>
      <c r="L199" s="231">
        <v>21</v>
      </c>
      <c r="M199" s="231">
        <f>G199*(1+L199/100)</f>
        <v>0</v>
      </c>
      <c r="N199" s="230">
        <v>0</v>
      </c>
      <c r="O199" s="230">
        <f>ROUND(E199*N199,2)</f>
        <v>0</v>
      </c>
      <c r="P199" s="230">
        <v>0</v>
      </c>
      <c r="Q199" s="230">
        <f>ROUND(E199*P199,2)</f>
        <v>0</v>
      </c>
      <c r="R199" s="231"/>
      <c r="S199" s="231" t="s">
        <v>324</v>
      </c>
      <c r="T199" s="231" t="s">
        <v>325</v>
      </c>
      <c r="U199" s="231">
        <v>0</v>
      </c>
      <c r="V199" s="231">
        <f>ROUND(E199*U199,2)</f>
        <v>0</v>
      </c>
      <c r="W199" s="231"/>
      <c r="X199" s="231" t="s">
        <v>261</v>
      </c>
      <c r="Y199" s="231" t="s">
        <v>262</v>
      </c>
      <c r="Z199" s="210"/>
      <c r="AA199" s="210"/>
      <c r="AB199" s="210"/>
      <c r="AC199" s="210"/>
      <c r="AD199" s="210"/>
      <c r="AE199" s="210"/>
      <c r="AF199" s="210"/>
      <c r="AG199" s="210" t="s">
        <v>1035</v>
      </c>
      <c r="AH199" s="210"/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outlineLevel="1" x14ac:dyDescent="0.2">
      <c r="A200" s="250">
        <v>182</v>
      </c>
      <c r="B200" s="251" t="s">
        <v>2079</v>
      </c>
      <c r="C200" s="259" t="s">
        <v>2080</v>
      </c>
      <c r="D200" s="252" t="s">
        <v>303</v>
      </c>
      <c r="E200" s="253">
        <v>5</v>
      </c>
      <c r="F200" s="254"/>
      <c r="G200" s="255">
        <f>ROUND(E200*F200,2)</f>
        <v>0</v>
      </c>
      <c r="H200" s="232"/>
      <c r="I200" s="231">
        <f>ROUND(E200*H200,2)</f>
        <v>0</v>
      </c>
      <c r="J200" s="232"/>
      <c r="K200" s="231">
        <f>ROUND(E200*J200,2)</f>
        <v>0</v>
      </c>
      <c r="L200" s="231">
        <v>21</v>
      </c>
      <c r="M200" s="231">
        <f>G200*(1+L200/100)</f>
        <v>0</v>
      </c>
      <c r="N200" s="230">
        <v>0</v>
      </c>
      <c r="O200" s="230">
        <f>ROUND(E200*N200,2)</f>
        <v>0</v>
      </c>
      <c r="P200" s="230">
        <v>0</v>
      </c>
      <c r="Q200" s="230">
        <f>ROUND(E200*P200,2)</f>
        <v>0</v>
      </c>
      <c r="R200" s="231"/>
      <c r="S200" s="231" t="s">
        <v>324</v>
      </c>
      <c r="T200" s="231" t="s">
        <v>325</v>
      </c>
      <c r="U200" s="231">
        <v>0</v>
      </c>
      <c r="V200" s="231">
        <f>ROUND(E200*U200,2)</f>
        <v>0</v>
      </c>
      <c r="W200" s="231"/>
      <c r="X200" s="231" t="s">
        <v>261</v>
      </c>
      <c r="Y200" s="231" t="s">
        <v>262</v>
      </c>
      <c r="Z200" s="210"/>
      <c r="AA200" s="210"/>
      <c r="AB200" s="210"/>
      <c r="AC200" s="210"/>
      <c r="AD200" s="210"/>
      <c r="AE200" s="210"/>
      <c r="AF200" s="210"/>
      <c r="AG200" s="210" t="s">
        <v>1035</v>
      </c>
      <c r="AH200" s="210"/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outlineLevel="1" x14ac:dyDescent="0.2">
      <c r="A201" s="250">
        <v>183</v>
      </c>
      <c r="B201" s="251" t="s">
        <v>2081</v>
      </c>
      <c r="C201" s="259" t="s">
        <v>2082</v>
      </c>
      <c r="D201" s="252" t="s">
        <v>258</v>
      </c>
      <c r="E201" s="253">
        <v>16.8</v>
      </c>
      <c r="F201" s="254"/>
      <c r="G201" s="255">
        <f>ROUND(E201*F201,2)</f>
        <v>0</v>
      </c>
      <c r="H201" s="232"/>
      <c r="I201" s="231">
        <f>ROUND(E201*H201,2)</f>
        <v>0</v>
      </c>
      <c r="J201" s="232"/>
      <c r="K201" s="231">
        <f>ROUND(E201*J201,2)</f>
        <v>0</v>
      </c>
      <c r="L201" s="231">
        <v>21</v>
      </c>
      <c r="M201" s="231">
        <f>G201*(1+L201/100)</f>
        <v>0</v>
      </c>
      <c r="N201" s="230">
        <v>0</v>
      </c>
      <c r="O201" s="230">
        <f>ROUND(E201*N201,2)</f>
        <v>0</v>
      </c>
      <c r="P201" s="230">
        <v>0</v>
      </c>
      <c r="Q201" s="230">
        <f>ROUND(E201*P201,2)</f>
        <v>0</v>
      </c>
      <c r="R201" s="231"/>
      <c r="S201" s="231" t="s">
        <v>324</v>
      </c>
      <c r="T201" s="231" t="s">
        <v>325</v>
      </c>
      <c r="U201" s="231">
        <v>0</v>
      </c>
      <c r="V201" s="231">
        <f>ROUND(E201*U201,2)</f>
        <v>0</v>
      </c>
      <c r="W201" s="231"/>
      <c r="X201" s="231" t="s">
        <v>261</v>
      </c>
      <c r="Y201" s="231" t="s">
        <v>262</v>
      </c>
      <c r="Z201" s="210"/>
      <c r="AA201" s="210"/>
      <c r="AB201" s="210"/>
      <c r="AC201" s="210"/>
      <c r="AD201" s="210"/>
      <c r="AE201" s="210"/>
      <c r="AF201" s="210"/>
      <c r="AG201" s="210" t="s">
        <v>1035</v>
      </c>
      <c r="AH201" s="210"/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outlineLevel="1" x14ac:dyDescent="0.2">
      <c r="A202" s="250">
        <v>184</v>
      </c>
      <c r="B202" s="251" t="s">
        <v>2083</v>
      </c>
      <c r="C202" s="259" t="s">
        <v>2084</v>
      </c>
      <c r="D202" s="252" t="s">
        <v>334</v>
      </c>
      <c r="E202" s="253">
        <v>60</v>
      </c>
      <c r="F202" s="254"/>
      <c r="G202" s="255">
        <f>ROUND(E202*F202,2)</f>
        <v>0</v>
      </c>
      <c r="H202" s="232"/>
      <c r="I202" s="231">
        <f>ROUND(E202*H202,2)</f>
        <v>0</v>
      </c>
      <c r="J202" s="232"/>
      <c r="K202" s="231">
        <f>ROUND(E202*J202,2)</f>
        <v>0</v>
      </c>
      <c r="L202" s="231">
        <v>21</v>
      </c>
      <c r="M202" s="231">
        <f>G202*(1+L202/100)</f>
        <v>0</v>
      </c>
      <c r="N202" s="230">
        <v>0</v>
      </c>
      <c r="O202" s="230">
        <f>ROUND(E202*N202,2)</f>
        <v>0</v>
      </c>
      <c r="P202" s="230">
        <v>0</v>
      </c>
      <c r="Q202" s="230">
        <f>ROUND(E202*P202,2)</f>
        <v>0</v>
      </c>
      <c r="R202" s="231"/>
      <c r="S202" s="231" t="s">
        <v>324</v>
      </c>
      <c r="T202" s="231" t="s">
        <v>325</v>
      </c>
      <c r="U202" s="231">
        <v>0</v>
      </c>
      <c r="V202" s="231">
        <f>ROUND(E202*U202,2)</f>
        <v>0</v>
      </c>
      <c r="W202" s="231"/>
      <c r="X202" s="231" t="s">
        <v>261</v>
      </c>
      <c r="Y202" s="231" t="s">
        <v>262</v>
      </c>
      <c r="Z202" s="210"/>
      <c r="AA202" s="210"/>
      <c r="AB202" s="210"/>
      <c r="AC202" s="210"/>
      <c r="AD202" s="210"/>
      <c r="AE202" s="210"/>
      <c r="AF202" s="210"/>
      <c r="AG202" s="210" t="s">
        <v>1035</v>
      </c>
      <c r="AH202" s="210"/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outlineLevel="1" x14ac:dyDescent="0.2">
      <c r="A203" s="250">
        <v>185</v>
      </c>
      <c r="B203" s="251" t="s">
        <v>2085</v>
      </c>
      <c r="C203" s="259" t="s">
        <v>2086</v>
      </c>
      <c r="D203" s="252" t="s">
        <v>334</v>
      </c>
      <c r="E203" s="253">
        <v>60</v>
      </c>
      <c r="F203" s="254"/>
      <c r="G203" s="255">
        <f>ROUND(E203*F203,2)</f>
        <v>0</v>
      </c>
      <c r="H203" s="232"/>
      <c r="I203" s="231">
        <f>ROUND(E203*H203,2)</f>
        <v>0</v>
      </c>
      <c r="J203" s="232"/>
      <c r="K203" s="231">
        <f>ROUND(E203*J203,2)</f>
        <v>0</v>
      </c>
      <c r="L203" s="231">
        <v>21</v>
      </c>
      <c r="M203" s="231">
        <f>G203*(1+L203/100)</f>
        <v>0</v>
      </c>
      <c r="N203" s="230">
        <v>0</v>
      </c>
      <c r="O203" s="230">
        <f>ROUND(E203*N203,2)</f>
        <v>0</v>
      </c>
      <c r="P203" s="230">
        <v>0</v>
      </c>
      <c r="Q203" s="230">
        <f>ROUND(E203*P203,2)</f>
        <v>0</v>
      </c>
      <c r="R203" s="231"/>
      <c r="S203" s="231" t="s">
        <v>324</v>
      </c>
      <c r="T203" s="231" t="s">
        <v>325</v>
      </c>
      <c r="U203" s="231">
        <v>0</v>
      </c>
      <c r="V203" s="231">
        <f>ROUND(E203*U203,2)</f>
        <v>0</v>
      </c>
      <c r="W203" s="231"/>
      <c r="X203" s="231" t="s">
        <v>261</v>
      </c>
      <c r="Y203" s="231" t="s">
        <v>262</v>
      </c>
      <c r="Z203" s="210"/>
      <c r="AA203" s="210"/>
      <c r="AB203" s="210"/>
      <c r="AC203" s="210"/>
      <c r="AD203" s="210"/>
      <c r="AE203" s="210"/>
      <c r="AF203" s="210"/>
      <c r="AG203" s="210" t="s">
        <v>1035</v>
      </c>
      <c r="AH203" s="210"/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outlineLevel="1" x14ac:dyDescent="0.2">
      <c r="A204" s="250">
        <v>186</v>
      </c>
      <c r="B204" s="251" t="s">
        <v>2087</v>
      </c>
      <c r="C204" s="259" t="s">
        <v>2088</v>
      </c>
      <c r="D204" s="252" t="s">
        <v>258</v>
      </c>
      <c r="E204" s="253">
        <v>1.5</v>
      </c>
      <c r="F204" s="254"/>
      <c r="G204" s="255">
        <f>ROUND(E204*F204,2)</f>
        <v>0</v>
      </c>
      <c r="H204" s="232"/>
      <c r="I204" s="231">
        <f>ROUND(E204*H204,2)</f>
        <v>0</v>
      </c>
      <c r="J204" s="232"/>
      <c r="K204" s="231">
        <f>ROUND(E204*J204,2)</f>
        <v>0</v>
      </c>
      <c r="L204" s="231">
        <v>21</v>
      </c>
      <c r="M204" s="231">
        <f>G204*(1+L204/100)</f>
        <v>0</v>
      </c>
      <c r="N204" s="230">
        <v>0</v>
      </c>
      <c r="O204" s="230">
        <f>ROUND(E204*N204,2)</f>
        <v>0</v>
      </c>
      <c r="P204" s="230">
        <v>0</v>
      </c>
      <c r="Q204" s="230">
        <f>ROUND(E204*P204,2)</f>
        <v>0</v>
      </c>
      <c r="R204" s="231"/>
      <c r="S204" s="231" t="s">
        <v>324</v>
      </c>
      <c r="T204" s="231" t="s">
        <v>325</v>
      </c>
      <c r="U204" s="231">
        <v>0</v>
      </c>
      <c r="V204" s="231">
        <f>ROUND(E204*U204,2)</f>
        <v>0</v>
      </c>
      <c r="W204" s="231"/>
      <c r="X204" s="231" t="s">
        <v>261</v>
      </c>
      <c r="Y204" s="231" t="s">
        <v>262</v>
      </c>
      <c r="Z204" s="210"/>
      <c r="AA204" s="210"/>
      <c r="AB204" s="210"/>
      <c r="AC204" s="210"/>
      <c r="AD204" s="210"/>
      <c r="AE204" s="210"/>
      <c r="AF204" s="210"/>
      <c r="AG204" s="210" t="s">
        <v>1035</v>
      </c>
      <c r="AH204" s="210"/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outlineLevel="1" x14ac:dyDescent="0.2">
      <c r="A205" s="250">
        <v>187</v>
      </c>
      <c r="B205" s="251" t="s">
        <v>2089</v>
      </c>
      <c r="C205" s="259" t="s">
        <v>2090</v>
      </c>
      <c r="D205" s="252" t="s">
        <v>334</v>
      </c>
      <c r="E205" s="253">
        <v>60</v>
      </c>
      <c r="F205" s="254"/>
      <c r="G205" s="255">
        <f>ROUND(E205*F205,2)</f>
        <v>0</v>
      </c>
      <c r="H205" s="232"/>
      <c r="I205" s="231">
        <f>ROUND(E205*H205,2)</f>
        <v>0</v>
      </c>
      <c r="J205" s="232"/>
      <c r="K205" s="231">
        <f>ROUND(E205*J205,2)</f>
        <v>0</v>
      </c>
      <c r="L205" s="231">
        <v>21</v>
      </c>
      <c r="M205" s="231">
        <f>G205*(1+L205/100)</f>
        <v>0</v>
      </c>
      <c r="N205" s="230">
        <v>0</v>
      </c>
      <c r="O205" s="230">
        <f>ROUND(E205*N205,2)</f>
        <v>0</v>
      </c>
      <c r="P205" s="230">
        <v>0</v>
      </c>
      <c r="Q205" s="230">
        <f>ROUND(E205*P205,2)</f>
        <v>0</v>
      </c>
      <c r="R205" s="231"/>
      <c r="S205" s="231" t="s">
        <v>324</v>
      </c>
      <c r="T205" s="231" t="s">
        <v>325</v>
      </c>
      <c r="U205" s="231">
        <v>0</v>
      </c>
      <c r="V205" s="231">
        <f>ROUND(E205*U205,2)</f>
        <v>0</v>
      </c>
      <c r="W205" s="231"/>
      <c r="X205" s="231" t="s">
        <v>261</v>
      </c>
      <c r="Y205" s="231" t="s">
        <v>262</v>
      </c>
      <c r="Z205" s="210"/>
      <c r="AA205" s="210"/>
      <c r="AB205" s="210"/>
      <c r="AC205" s="210"/>
      <c r="AD205" s="210"/>
      <c r="AE205" s="210"/>
      <c r="AF205" s="210"/>
      <c r="AG205" s="210" t="s">
        <v>1035</v>
      </c>
      <c r="AH205" s="210"/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outlineLevel="1" x14ac:dyDescent="0.2">
      <c r="A206" s="250">
        <v>188</v>
      </c>
      <c r="B206" s="251" t="s">
        <v>2091</v>
      </c>
      <c r="C206" s="259" t="s">
        <v>2092</v>
      </c>
      <c r="D206" s="252" t="s">
        <v>303</v>
      </c>
      <c r="E206" s="253">
        <v>21</v>
      </c>
      <c r="F206" s="254"/>
      <c r="G206" s="255">
        <f>ROUND(E206*F206,2)</f>
        <v>0</v>
      </c>
      <c r="H206" s="232"/>
      <c r="I206" s="231">
        <f>ROUND(E206*H206,2)</f>
        <v>0</v>
      </c>
      <c r="J206" s="232"/>
      <c r="K206" s="231">
        <f>ROUND(E206*J206,2)</f>
        <v>0</v>
      </c>
      <c r="L206" s="231">
        <v>21</v>
      </c>
      <c r="M206" s="231">
        <f>G206*(1+L206/100)</f>
        <v>0</v>
      </c>
      <c r="N206" s="230">
        <v>0</v>
      </c>
      <c r="O206" s="230">
        <f>ROUND(E206*N206,2)</f>
        <v>0</v>
      </c>
      <c r="P206" s="230">
        <v>0</v>
      </c>
      <c r="Q206" s="230">
        <f>ROUND(E206*P206,2)</f>
        <v>0</v>
      </c>
      <c r="R206" s="231"/>
      <c r="S206" s="231" t="s">
        <v>324</v>
      </c>
      <c r="T206" s="231" t="s">
        <v>325</v>
      </c>
      <c r="U206" s="231">
        <v>0</v>
      </c>
      <c r="V206" s="231">
        <f>ROUND(E206*U206,2)</f>
        <v>0</v>
      </c>
      <c r="W206" s="231"/>
      <c r="X206" s="231" t="s">
        <v>261</v>
      </c>
      <c r="Y206" s="231" t="s">
        <v>262</v>
      </c>
      <c r="Z206" s="210"/>
      <c r="AA206" s="210"/>
      <c r="AB206" s="210"/>
      <c r="AC206" s="210"/>
      <c r="AD206" s="210"/>
      <c r="AE206" s="210"/>
      <c r="AF206" s="210"/>
      <c r="AG206" s="210" t="s">
        <v>1035</v>
      </c>
      <c r="AH206" s="210"/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x14ac:dyDescent="0.2">
      <c r="A207" s="237" t="s">
        <v>254</v>
      </c>
      <c r="B207" s="238" t="s">
        <v>71</v>
      </c>
      <c r="C207" s="256" t="s">
        <v>118</v>
      </c>
      <c r="D207" s="239"/>
      <c r="E207" s="240"/>
      <c r="F207" s="241"/>
      <c r="G207" s="242">
        <f>SUMIF(AG208:AG208,"&lt;&gt;NOR",G208:G208)</f>
        <v>0</v>
      </c>
      <c r="H207" s="236"/>
      <c r="I207" s="236">
        <f>SUM(I208:I208)</f>
        <v>0</v>
      </c>
      <c r="J207" s="236"/>
      <c r="K207" s="236">
        <f>SUM(K208:K208)</f>
        <v>0</v>
      </c>
      <c r="L207" s="236"/>
      <c r="M207" s="236">
        <f>SUM(M208:M208)</f>
        <v>0</v>
      </c>
      <c r="N207" s="235"/>
      <c r="O207" s="235">
        <f>SUM(O208:O208)</f>
        <v>0</v>
      </c>
      <c r="P207" s="235"/>
      <c r="Q207" s="235">
        <f>SUM(Q208:Q208)</f>
        <v>0</v>
      </c>
      <c r="R207" s="236"/>
      <c r="S207" s="236"/>
      <c r="T207" s="236"/>
      <c r="U207" s="236"/>
      <c r="V207" s="236">
        <f>SUM(V208:V208)</f>
        <v>0</v>
      </c>
      <c r="W207" s="236"/>
      <c r="X207" s="236"/>
      <c r="Y207" s="236"/>
      <c r="AG207" t="s">
        <v>255</v>
      </c>
    </row>
    <row r="208" spans="1:60" ht="45" outlineLevel="1" x14ac:dyDescent="0.2">
      <c r="A208" s="244">
        <v>189</v>
      </c>
      <c r="B208" s="245" t="s">
        <v>2093</v>
      </c>
      <c r="C208" s="257" t="s">
        <v>2094</v>
      </c>
      <c r="D208" s="246" t="s">
        <v>804</v>
      </c>
      <c r="E208" s="247">
        <v>1</v>
      </c>
      <c r="F208" s="248"/>
      <c r="G208" s="249">
        <f>ROUND(E208*F208,2)</f>
        <v>0</v>
      </c>
      <c r="H208" s="232"/>
      <c r="I208" s="231">
        <f>ROUND(E208*H208,2)</f>
        <v>0</v>
      </c>
      <c r="J208" s="232"/>
      <c r="K208" s="231">
        <f>ROUND(E208*J208,2)</f>
        <v>0</v>
      </c>
      <c r="L208" s="231">
        <v>21</v>
      </c>
      <c r="M208" s="231">
        <f>G208*(1+L208/100)</f>
        <v>0</v>
      </c>
      <c r="N208" s="230">
        <v>0</v>
      </c>
      <c r="O208" s="230">
        <f>ROUND(E208*N208,2)</f>
        <v>0</v>
      </c>
      <c r="P208" s="230">
        <v>0</v>
      </c>
      <c r="Q208" s="230">
        <f>ROUND(E208*P208,2)</f>
        <v>0</v>
      </c>
      <c r="R208" s="231"/>
      <c r="S208" s="231" t="s">
        <v>324</v>
      </c>
      <c r="T208" s="231" t="s">
        <v>325</v>
      </c>
      <c r="U208" s="231">
        <v>0</v>
      </c>
      <c r="V208" s="231">
        <f>ROUND(E208*U208,2)</f>
        <v>0</v>
      </c>
      <c r="W208" s="231"/>
      <c r="X208" s="231" t="s">
        <v>261</v>
      </c>
      <c r="Y208" s="231" t="s">
        <v>262</v>
      </c>
      <c r="Z208" s="210"/>
      <c r="AA208" s="210"/>
      <c r="AB208" s="210"/>
      <c r="AC208" s="210"/>
      <c r="AD208" s="210"/>
      <c r="AE208" s="210"/>
      <c r="AF208" s="210"/>
      <c r="AG208" s="210" t="s">
        <v>1035</v>
      </c>
      <c r="AH208" s="210"/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</row>
    <row r="209" spans="1:33" x14ac:dyDescent="0.2">
      <c r="A209" s="3"/>
      <c r="B209" s="4"/>
      <c r="C209" s="260"/>
      <c r="D209" s="6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AE209">
        <v>12</v>
      </c>
      <c r="AF209">
        <v>21</v>
      </c>
      <c r="AG209" t="s">
        <v>240</v>
      </c>
    </row>
    <row r="210" spans="1:33" x14ac:dyDescent="0.2">
      <c r="A210" s="213"/>
      <c r="B210" s="214" t="s">
        <v>31</v>
      </c>
      <c r="C210" s="261"/>
      <c r="D210" s="215"/>
      <c r="E210" s="216"/>
      <c r="F210" s="216"/>
      <c r="G210" s="243">
        <f>G8+G30+G44+G63+G67+G74+G97+G102+G111+G114+G183+G207</f>
        <v>0</v>
      </c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AE210">
        <f>SUMIF(L7:L208,AE209,G7:G208)</f>
        <v>0</v>
      </c>
      <c r="AF210">
        <f>SUMIF(L7:L208,AF209,G7:G208)</f>
        <v>0</v>
      </c>
      <c r="AG210" t="s">
        <v>432</v>
      </c>
    </row>
    <row r="211" spans="1:33" x14ac:dyDescent="0.2">
      <c r="A211" s="3"/>
      <c r="B211" s="4"/>
      <c r="C211" s="260"/>
      <c r="D211" s="6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</row>
    <row r="212" spans="1:33" x14ac:dyDescent="0.2">
      <c r="A212" s="3"/>
      <c r="B212" s="4"/>
      <c r="C212" s="260"/>
      <c r="D212" s="6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</row>
    <row r="213" spans="1:33" x14ac:dyDescent="0.2">
      <c r="A213" s="217" t="s">
        <v>433</v>
      </c>
      <c r="B213" s="217"/>
      <c r="C213" s="262"/>
      <c r="D213" s="6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</row>
    <row r="214" spans="1:33" x14ac:dyDescent="0.2">
      <c r="A214" s="218"/>
      <c r="B214" s="219"/>
      <c r="C214" s="263"/>
      <c r="D214" s="219"/>
      <c r="E214" s="219"/>
      <c r="F214" s="219"/>
      <c r="G214" s="220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AG214" t="s">
        <v>434</v>
      </c>
    </row>
    <row r="215" spans="1:33" x14ac:dyDescent="0.2">
      <c r="A215" s="221"/>
      <c r="B215" s="222"/>
      <c r="C215" s="264"/>
      <c r="D215" s="222"/>
      <c r="E215" s="222"/>
      <c r="F215" s="222"/>
      <c r="G215" s="22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</row>
    <row r="216" spans="1:33" x14ac:dyDescent="0.2">
      <c r="A216" s="221"/>
      <c r="B216" s="222"/>
      <c r="C216" s="264"/>
      <c r="D216" s="222"/>
      <c r="E216" s="222"/>
      <c r="F216" s="222"/>
      <c r="G216" s="22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</row>
    <row r="217" spans="1:33" x14ac:dyDescent="0.2">
      <c r="A217" s="221"/>
      <c r="B217" s="222"/>
      <c r="C217" s="264"/>
      <c r="D217" s="222"/>
      <c r="E217" s="222"/>
      <c r="F217" s="222"/>
      <c r="G217" s="22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</row>
    <row r="218" spans="1:33" x14ac:dyDescent="0.2">
      <c r="A218" s="224"/>
      <c r="B218" s="225"/>
      <c r="C218" s="265"/>
      <c r="D218" s="225"/>
      <c r="E218" s="225"/>
      <c r="F218" s="225"/>
      <c r="G218" s="226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</row>
    <row r="219" spans="1:33" x14ac:dyDescent="0.2">
      <c r="A219" s="3"/>
      <c r="B219" s="4"/>
      <c r="C219" s="260"/>
      <c r="D219" s="6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</row>
    <row r="220" spans="1:33" x14ac:dyDescent="0.2">
      <c r="C220" s="266"/>
      <c r="D220" s="10"/>
      <c r="AG220" t="s">
        <v>435</v>
      </c>
    </row>
    <row r="221" spans="1:33" x14ac:dyDescent="0.2">
      <c r="D221" s="10"/>
    </row>
    <row r="222" spans="1:33" x14ac:dyDescent="0.2">
      <c r="D222" s="10"/>
    </row>
    <row r="223" spans="1:33" x14ac:dyDescent="0.2">
      <c r="D223" s="10"/>
    </row>
    <row r="224" spans="1:33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:G1"/>
    <mergeCell ref="C2:G2"/>
    <mergeCell ref="C3:G3"/>
    <mergeCell ref="C4:G4"/>
    <mergeCell ref="A213:C213"/>
    <mergeCell ref="A214:G218"/>
  </mergeCells>
  <pageMargins left="0.59055118110236204" right="0.196850393700787" top="0.78740157499999996" bottom="0.78740157499999996" header="0.3" footer="0.3"/>
  <pageSetup paperSize="9" orientation="portrait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45271-B7B9-41BF-A750-366DF149BC98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4" customWidth="1"/>
    <col min="3" max="3" width="38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228</v>
      </c>
    </row>
    <row r="2" spans="1:60" ht="24.95" customHeight="1" x14ac:dyDescent="0.2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229</v>
      </c>
    </row>
    <row r="3" spans="1:60" ht="24.95" customHeight="1" x14ac:dyDescent="0.2">
      <c r="A3" s="196" t="s">
        <v>9</v>
      </c>
      <c r="B3" s="49" t="s">
        <v>46</v>
      </c>
      <c r="C3" s="199" t="s">
        <v>47</v>
      </c>
      <c r="D3" s="197"/>
      <c r="E3" s="197"/>
      <c r="F3" s="197"/>
      <c r="G3" s="198"/>
      <c r="AC3" s="174" t="s">
        <v>229</v>
      </c>
      <c r="AG3" t="s">
        <v>230</v>
      </c>
    </row>
    <row r="4" spans="1:60" ht="24.95" customHeight="1" x14ac:dyDescent="0.2">
      <c r="A4" s="200" t="s">
        <v>10</v>
      </c>
      <c r="B4" s="201" t="s">
        <v>66</v>
      </c>
      <c r="C4" s="202" t="s">
        <v>67</v>
      </c>
      <c r="D4" s="203"/>
      <c r="E4" s="203"/>
      <c r="F4" s="203"/>
      <c r="G4" s="204"/>
      <c r="AG4" t="s">
        <v>231</v>
      </c>
    </row>
    <row r="5" spans="1:60" x14ac:dyDescent="0.2">
      <c r="D5" s="10"/>
    </row>
    <row r="6" spans="1:60" ht="38.25" x14ac:dyDescent="0.2">
      <c r="A6" s="206" t="s">
        <v>232</v>
      </c>
      <c r="B6" s="208" t="s">
        <v>233</v>
      </c>
      <c r="C6" s="208" t="s">
        <v>234</v>
      </c>
      <c r="D6" s="207" t="s">
        <v>235</v>
      </c>
      <c r="E6" s="206" t="s">
        <v>236</v>
      </c>
      <c r="F6" s="205" t="s">
        <v>237</v>
      </c>
      <c r="G6" s="206" t="s">
        <v>31</v>
      </c>
      <c r="H6" s="209" t="s">
        <v>32</v>
      </c>
      <c r="I6" s="209" t="s">
        <v>238</v>
      </c>
      <c r="J6" s="209" t="s">
        <v>33</v>
      </c>
      <c r="K6" s="209" t="s">
        <v>239</v>
      </c>
      <c r="L6" s="209" t="s">
        <v>240</v>
      </c>
      <c r="M6" s="209" t="s">
        <v>241</v>
      </c>
      <c r="N6" s="209" t="s">
        <v>242</v>
      </c>
      <c r="O6" s="209" t="s">
        <v>243</v>
      </c>
      <c r="P6" s="209" t="s">
        <v>244</v>
      </c>
      <c r="Q6" s="209" t="s">
        <v>245</v>
      </c>
      <c r="R6" s="209" t="s">
        <v>246</v>
      </c>
      <c r="S6" s="209" t="s">
        <v>247</v>
      </c>
      <c r="T6" s="209" t="s">
        <v>248</v>
      </c>
      <c r="U6" s="209" t="s">
        <v>249</v>
      </c>
      <c r="V6" s="209" t="s">
        <v>250</v>
      </c>
      <c r="W6" s="209" t="s">
        <v>251</v>
      </c>
      <c r="X6" s="209" t="s">
        <v>252</v>
      </c>
      <c r="Y6" s="209" t="s">
        <v>253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37" t="s">
        <v>254</v>
      </c>
      <c r="B8" s="238" t="s">
        <v>95</v>
      </c>
      <c r="C8" s="256" t="s">
        <v>96</v>
      </c>
      <c r="D8" s="239"/>
      <c r="E8" s="240"/>
      <c r="F8" s="241"/>
      <c r="G8" s="242">
        <f>SUMIF(AG9:AG12,"&lt;&gt;NOR",G9:G12)</f>
        <v>0</v>
      </c>
      <c r="H8" s="236"/>
      <c r="I8" s="236">
        <f>SUM(I9:I12)</f>
        <v>0</v>
      </c>
      <c r="J8" s="236"/>
      <c r="K8" s="236">
        <f>SUM(K9:K12)</f>
        <v>0</v>
      </c>
      <c r="L8" s="236"/>
      <c r="M8" s="236">
        <f>SUM(M9:M12)</f>
        <v>0</v>
      </c>
      <c r="N8" s="235"/>
      <c r="O8" s="235">
        <f>SUM(O9:O12)</f>
        <v>0</v>
      </c>
      <c r="P8" s="235"/>
      <c r="Q8" s="235">
        <f>SUM(Q9:Q12)</f>
        <v>0</v>
      </c>
      <c r="R8" s="236"/>
      <c r="S8" s="236"/>
      <c r="T8" s="236"/>
      <c r="U8" s="236"/>
      <c r="V8" s="236">
        <f>SUM(V9:V12)</f>
        <v>0</v>
      </c>
      <c r="W8" s="236"/>
      <c r="X8" s="236"/>
      <c r="Y8" s="236"/>
      <c r="AG8" t="s">
        <v>255</v>
      </c>
    </row>
    <row r="9" spans="1:60" outlineLevel="1" x14ac:dyDescent="0.2">
      <c r="A9" s="250">
        <v>1</v>
      </c>
      <c r="B9" s="251" t="s">
        <v>1740</v>
      </c>
      <c r="C9" s="259" t="s">
        <v>1741</v>
      </c>
      <c r="D9" s="252" t="s">
        <v>1721</v>
      </c>
      <c r="E9" s="253">
        <v>4750</v>
      </c>
      <c r="F9" s="254"/>
      <c r="G9" s="255">
        <f>ROUND(E9*F9,2)</f>
        <v>0</v>
      </c>
      <c r="H9" s="232"/>
      <c r="I9" s="231">
        <f>ROUND(E9*H9,2)</f>
        <v>0</v>
      </c>
      <c r="J9" s="232"/>
      <c r="K9" s="231">
        <f>ROUND(E9*J9,2)</f>
        <v>0</v>
      </c>
      <c r="L9" s="231">
        <v>21</v>
      </c>
      <c r="M9" s="231">
        <f>G9*(1+L9/100)</f>
        <v>0</v>
      </c>
      <c r="N9" s="230">
        <v>0</v>
      </c>
      <c r="O9" s="230">
        <f>ROUND(E9*N9,2)</f>
        <v>0</v>
      </c>
      <c r="P9" s="230">
        <v>0</v>
      </c>
      <c r="Q9" s="230">
        <f>ROUND(E9*P9,2)</f>
        <v>0</v>
      </c>
      <c r="R9" s="231"/>
      <c r="S9" s="231" t="s">
        <v>324</v>
      </c>
      <c r="T9" s="231" t="s">
        <v>325</v>
      </c>
      <c r="U9" s="231">
        <v>0</v>
      </c>
      <c r="V9" s="231">
        <f>ROUND(E9*U9,2)</f>
        <v>0</v>
      </c>
      <c r="W9" s="231"/>
      <c r="X9" s="231" t="s">
        <v>547</v>
      </c>
      <c r="Y9" s="231" t="s">
        <v>262</v>
      </c>
      <c r="Z9" s="210"/>
      <c r="AA9" s="210"/>
      <c r="AB9" s="210"/>
      <c r="AC9" s="210"/>
      <c r="AD9" s="210"/>
      <c r="AE9" s="210"/>
      <c r="AF9" s="210"/>
      <c r="AG9" s="210" t="s">
        <v>1218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50">
        <v>2</v>
      </c>
      <c r="B10" s="251" t="s">
        <v>2095</v>
      </c>
      <c r="C10" s="259" t="s">
        <v>2096</v>
      </c>
      <c r="D10" s="252" t="s">
        <v>1721</v>
      </c>
      <c r="E10" s="253">
        <v>60</v>
      </c>
      <c r="F10" s="254"/>
      <c r="G10" s="255">
        <f>ROUND(E10*F10,2)</f>
        <v>0</v>
      </c>
      <c r="H10" s="232"/>
      <c r="I10" s="231">
        <f>ROUND(E10*H10,2)</f>
        <v>0</v>
      </c>
      <c r="J10" s="232"/>
      <c r="K10" s="231">
        <f>ROUND(E10*J10,2)</f>
        <v>0</v>
      </c>
      <c r="L10" s="231">
        <v>21</v>
      </c>
      <c r="M10" s="231">
        <f>G10*(1+L10/100)</f>
        <v>0</v>
      </c>
      <c r="N10" s="230">
        <v>0</v>
      </c>
      <c r="O10" s="230">
        <f>ROUND(E10*N10,2)</f>
        <v>0</v>
      </c>
      <c r="P10" s="230">
        <v>0</v>
      </c>
      <c r="Q10" s="230">
        <f>ROUND(E10*P10,2)</f>
        <v>0</v>
      </c>
      <c r="R10" s="231"/>
      <c r="S10" s="231" t="s">
        <v>324</v>
      </c>
      <c r="T10" s="231" t="s">
        <v>325</v>
      </c>
      <c r="U10" s="231">
        <v>0</v>
      </c>
      <c r="V10" s="231">
        <f>ROUND(E10*U10,2)</f>
        <v>0</v>
      </c>
      <c r="W10" s="231"/>
      <c r="X10" s="231" t="s">
        <v>547</v>
      </c>
      <c r="Y10" s="231" t="s">
        <v>262</v>
      </c>
      <c r="Z10" s="210"/>
      <c r="AA10" s="210"/>
      <c r="AB10" s="210"/>
      <c r="AC10" s="210"/>
      <c r="AD10" s="210"/>
      <c r="AE10" s="210"/>
      <c r="AF10" s="210"/>
      <c r="AG10" s="210" t="s">
        <v>1218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50">
        <v>3</v>
      </c>
      <c r="B11" s="251" t="s">
        <v>2097</v>
      </c>
      <c r="C11" s="259" t="s">
        <v>2098</v>
      </c>
      <c r="D11" s="252" t="s">
        <v>1034</v>
      </c>
      <c r="E11" s="253">
        <v>2</v>
      </c>
      <c r="F11" s="254"/>
      <c r="G11" s="255">
        <f>ROUND(E11*F11,2)</f>
        <v>0</v>
      </c>
      <c r="H11" s="232"/>
      <c r="I11" s="231">
        <f>ROUND(E11*H11,2)</f>
        <v>0</v>
      </c>
      <c r="J11" s="232"/>
      <c r="K11" s="231">
        <f>ROUND(E11*J11,2)</f>
        <v>0</v>
      </c>
      <c r="L11" s="231">
        <v>21</v>
      </c>
      <c r="M11" s="231">
        <f>G11*(1+L11/100)</f>
        <v>0</v>
      </c>
      <c r="N11" s="230">
        <v>0</v>
      </c>
      <c r="O11" s="230">
        <f>ROUND(E11*N11,2)</f>
        <v>0</v>
      </c>
      <c r="P11" s="230">
        <v>0</v>
      </c>
      <c r="Q11" s="230">
        <f>ROUND(E11*P11,2)</f>
        <v>0</v>
      </c>
      <c r="R11" s="231"/>
      <c r="S11" s="231" t="s">
        <v>324</v>
      </c>
      <c r="T11" s="231" t="s">
        <v>325</v>
      </c>
      <c r="U11" s="231">
        <v>0</v>
      </c>
      <c r="V11" s="231">
        <f>ROUND(E11*U11,2)</f>
        <v>0</v>
      </c>
      <c r="W11" s="231"/>
      <c r="X11" s="231" t="s">
        <v>547</v>
      </c>
      <c r="Y11" s="231" t="s">
        <v>262</v>
      </c>
      <c r="Z11" s="210"/>
      <c r="AA11" s="210"/>
      <c r="AB11" s="210"/>
      <c r="AC11" s="210"/>
      <c r="AD11" s="210"/>
      <c r="AE11" s="210"/>
      <c r="AF11" s="210"/>
      <c r="AG11" s="210" t="s">
        <v>1218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50">
        <v>4</v>
      </c>
      <c r="B12" s="251" t="s">
        <v>1742</v>
      </c>
      <c r="C12" s="259" t="s">
        <v>1743</v>
      </c>
      <c r="D12" s="252" t="s">
        <v>1721</v>
      </c>
      <c r="E12" s="253">
        <v>10</v>
      </c>
      <c r="F12" s="254"/>
      <c r="G12" s="255">
        <f>ROUND(E12*F12,2)</f>
        <v>0</v>
      </c>
      <c r="H12" s="232"/>
      <c r="I12" s="231">
        <f>ROUND(E12*H12,2)</f>
        <v>0</v>
      </c>
      <c r="J12" s="232"/>
      <c r="K12" s="231">
        <f>ROUND(E12*J12,2)</f>
        <v>0</v>
      </c>
      <c r="L12" s="231">
        <v>21</v>
      </c>
      <c r="M12" s="231">
        <f>G12*(1+L12/100)</f>
        <v>0</v>
      </c>
      <c r="N12" s="230">
        <v>0</v>
      </c>
      <c r="O12" s="230">
        <f>ROUND(E12*N12,2)</f>
        <v>0</v>
      </c>
      <c r="P12" s="230">
        <v>0</v>
      </c>
      <c r="Q12" s="230">
        <f>ROUND(E12*P12,2)</f>
        <v>0</v>
      </c>
      <c r="R12" s="231"/>
      <c r="S12" s="231" t="s">
        <v>324</v>
      </c>
      <c r="T12" s="231" t="s">
        <v>325</v>
      </c>
      <c r="U12" s="231">
        <v>0</v>
      </c>
      <c r="V12" s="231">
        <f>ROUND(E12*U12,2)</f>
        <v>0</v>
      </c>
      <c r="W12" s="231"/>
      <c r="X12" s="231" t="s">
        <v>547</v>
      </c>
      <c r="Y12" s="231" t="s">
        <v>262</v>
      </c>
      <c r="Z12" s="210"/>
      <c r="AA12" s="210"/>
      <c r="AB12" s="210"/>
      <c r="AC12" s="210"/>
      <c r="AD12" s="210"/>
      <c r="AE12" s="210"/>
      <c r="AF12" s="210"/>
      <c r="AG12" s="210" t="s">
        <v>1218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x14ac:dyDescent="0.2">
      <c r="A13" s="237" t="s">
        <v>254</v>
      </c>
      <c r="B13" s="238" t="s">
        <v>97</v>
      </c>
      <c r="C13" s="256" t="s">
        <v>98</v>
      </c>
      <c r="D13" s="239"/>
      <c r="E13" s="240"/>
      <c r="F13" s="241"/>
      <c r="G13" s="242">
        <f>SUMIF(AG14:AG19,"&lt;&gt;NOR",G14:G19)</f>
        <v>0</v>
      </c>
      <c r="H13" s="236"/>
      <c r="I13" s="236">
        <f>SUM(I14:I19)</f>
        <v>0</v>
      </c>
      <c r="J13" s="236"/>
      <c r="K13" s="236">
        <f>SUM(K14:K19)</f>
        <v>0</v>
      </c>
      <c r="L13" s="236"/>
      <c r="M13" s="236">
        <f>SUM(M14:M19)</f>
        <v>0</v>
      </c>
      <c r="N13" s="235"/>
      <c r="O13" s="235">
        <f>SUM(O14:O19)</f>
        <v>0</v>
      </c>
      <c r="P13" s="235"/>
      <c r="Q13" s="235">
        <f>SUM(Q14:Q19)</f>
        <v>0</v>
      </c>
      <c r="R13" s="236"/>
      <c r="S13" s="236"/>
      <c r="T13" s="236"/>
      <c r="U13" s="236"/>
      <c r="V13" s="236">
        <f>SUM(V14:V19)</f>
        <v>0</v>
      </c>
      <c r="W13" s="236"/>
      <c r="X13" s="236"/>
      <c r="Y13" s="236"/>
      <c r="AG13" t="s">
        <v>255</v>
      </c>
    </row>
    <row r="14" spans="1:60" outlineLevel="1" x14ac:dyDescent="0.2">
      <c r="A14" s="250">
        <v>5</v>
      </c>
      <c r="B14" s="251" t="s">
        <v>2099</v>
      </c>
      <c r="C14" s="259" t="s">
        <v>2100</v>
      </c>
      <c r="D14" s="252" t="s">
        <v>1765</v>
      </c>
      <c r="E14" s="253">
        <v>75</v>
      </c>
      <c r="F14" s="254"/>
      <c r="G14" s="255">
        <f>ROUND(E14*F14,2)</f>
        <v>0</v>
      </c>
      <c r="H14" s="232"/>
      <c r="I14" s="231">
        <f>ROUND(E14*H14,2)</f>
        <v>0</v>
      </c>
      <c r="J14" s="232"/>
      <c r="K14" s="231">
        <f>ROUND(E14*J14,2)</f>
        <v>0</v>
      </c>
      <c r="L14" s="231">
        <v>21</v>
      </c>
      <c r="M14" s="231">
        <f>G14*(1+L14/100)</f>
        <v>0</v>
      </c>
      <c r="N14" s="230">
        <v>0</v>
      </c>
      <c r="O14" s="230">
        <f>ROUND(E14*N14,2)</f>
        <v>0</v>
      </c>
      <c r="P14" s="230">
        <v>0</v>
      </c>
      <c r="Q14" s="230">
        <f>ROUND(E14*P14,2)</f>
        <v>0</v>
      </c>
      <c r="R14" s="231"/>
      <c r="S14" s="231" t="s">
        <v>324</v>
      </c>
      <c r="T14" s="231" t="s">
        <v>325</v>
      </c>
      <c r="U14" s="231">
        <v>0</v>
      </c>
      <c r="V14" s="231">
        <f>ROUND(E14*U14,2)</f>
        <v>0</v>
      </c>
      <c r="W14" s="231"/>
      <c r="X14" s="231" t="s">
        <v>547</v>
      </c>
      <c r="Y14" s="231" t="s">
        <v>262</v>
      </c>
      <c r="Z14" s="210"/>
      <c r="AA14" s="210"/>
      <c r="AB14" s="210"/>
      <c r="AC14" s="210"/>
      <c r="AD14" s="210"/>
      <c r="AE14" s="210"/>
      <c r="AF14" s="210"/>
      <c r="AG14" s="210" t="s">
        <v>1218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50">
        <v>6</v>
      </c>
      <c r="B15" s="251" t="s">
        <v>2101</v>
      </c>
      <c r="C15" s="259" t="s">
        <v>2102</v>
      </c>
      <c r="D15" s="252" t="s">
        <v>1765</v>
      </c>
      <c r="E15" s="253">
        <v>150</v>
      </c>
      <c r="F15" s="254"/>
      <c r="G15" s="255">
        <f>ROUND(E15*F15,2)</f>
        <v>0</v>
      </c>
      <c r="H15" s="232"/>
      <c r="I15" s="231">
        <f>ROUND(E15*H15,2)</f>
        <v>0</v>
      </c>
      <c r="J15" s="232"/>
      <c r="K15" s="231">
        <f>ROUND(E15*J15,2)</f>
        <v>0</v>
      </c>
      <c r="L15" s="231">
        <v>21</v>
      </c>
      <c r="M15" s="231">
        <f>G15*(1+L15/100)</f>
        <v>0</v>
      </c>
      <c r="N15" s="230">
        <v>0</v>
      </c>
      <c r="O15" s="230">
        <f>ROUND(E15*N15,2)</f>
        <v>0</v>
      </c>
      <c r="P15" s="230">
        <v>0</v>
      </c>
      <c r="Q15" s="230">
        <f>ROUND(E15*P15,2)</f>
        <v>0</v>
      </c>
      <c r="R15" s="231"/>
      <c r="S15" s="231" t="s">
        <v>324</v>
      </c>
      <c r="T15" s="231" t="s">
        <v>325</v>
      </c>
      <c r="U15" s="231">
        <v>0</v>
      </c>
      <c r="V15" s="231">
        <f>ROUND(E15*U15,2)</f>
        <v>0</v>
      </c>
      <c r="W15" s="231"/>
      <c r="X15" s="231" t="s">
        <v>547</v>
      </c>
      <c r="Y15" s="231" t="s">
        <v>262</v>
      </c>
      <c r="Z15" s="210"/>
      <c r="AA15" s="210"/>
      <c r="AB15" s="210"/>
      <c r="AC15" s="210"/>
      <c r="AD15" s="210"/>
      <c r="AE15" s="210"/>
      <c r="AF15" s="210"/>
      <c r="AG15" s="210" t="s">
        <v>1218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50">
        <v>7</v>
      </c>
      <c r="B16" s="251" t="s">
        <v>2103</v>
      </c>
      <c r="C16" s="259" t="s">
        <v>2104</v>
      </c>
      <c r="D16" s="252" t="s">
        <v>1765</v>
      </c>
      <c r="E16" s="253">
        <v>75</v>
      </c>
      <c r="F16" s="254"/>
      <c r="G16" s="255">
        <f>ROUND(E16*F16,2)</f>
        <v>0</v>
      </c>
      <c r="H16" s="232"/>
      <c r="I16" s="231">
        <f>ROUND(E16*H16,2)</f>
        <v>0</v>
      </c>
      <c r="J16" s="232"/>
      <c r="K16" s="231">
        <f>ROUND(E16*J16,2)</f>
        <v>0</v>
      </c>
      <c r="L16" s="231">
        <v>21</v>
      </c>
      <c r="M16" s="231">
        <f>G16*(1+L16/100)</f>
        <v>0</v>
      </c>
      <c r="N16" s="230">
        <v>0</v>
      </c>
      <c r="O16" s="230">
        <f>ROUND(E16*N16,2)</f>
        <v>0</v>
      </c>
      <c r="P16" s="230">
        <v>0</v>
      </c>
      <c r="Q16" s="230">
        <f>ROUND(E16*P16,2)</f>
        <v>0</v>
      </c>
      <c r="R16" s="231"/>
      <c r="S16" s="231" t="s">
        <v>324</v>
      </c>
      <c r="T16" s="231" t="s">
        <v>325</v>
      </c>
      <c r="U16" s="231">
        <v>0</v>
      </c>
      <c r="V16" s="231">
        <f>ROUND(E16*U16,2)</f>
        <v>0</v>
      </c>
      <c r="W16" s="231"/>
      <c r="X16" s="231" t="s">
        <v>547</v>
      </c>
      <c r="Y16" s="231" t="s">
        <v>262</v>
      </c>
      <c r="Z16" s="210"/>
      <c r="AA16" s="210"/>
      <c r="AB16" s="210"/>
      <c r="AC16" s="210"/>
      <c r="AD16" s="210"/>
      <c r="AE16" s="210"/>
      <c r="AF16" s="210"/>
      <c r="AG16" s="210" t="s">
        <v>1218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50">
        <v>8</v>
      </c>
      <c r="B17" s="251" t="s">
        <v>1864</v>
      </c>
      <c r="C17" s="259" t="s">
        <v>1865</v>
      </c>
      <c r="D17" s="252" t="s">
        <v>1765</v>
      </c>
      <c r="E17" s="253">
        <v>79</v>
      </c>
      <c r="F17" s="254"/>
      <c r="G17" s="255">
        <f>ROUND(E17*F17,2)</f>
        <v>0</v>
      </c>
      <c r="H17" s="232"/>
      <c r="I17" s="231">
        <f>ROUND(E17*H17,2)</f>
        <v>0</v>
      </c>
      <c r="J17" s="232"/>
      <c r="K17" s="231">
        <f>ROUND(E17*J17,2)</f>
        <v>0</v>
      </c>
      <c r="L17" s="231">
        <v>21</v>
      </c>
      <c r="M17" s="231">
        <f>G17*(1+L17/100)</f>
        <v>0</v>
      </c>
      <c r="N17" s="230">
        <v>0</v>
      </c>
      <c r="O17" s="230">
        <f>ROUND(E17*N17,2)</f>
        <v>0</v>
      </c>
      <c r="P17" s="230">
        <v>0</v>
      </c>
      <c r="Q17" s="230">
        <f>ROUND(E17*P17,2)</f>
        <v>0</v>
      </c>
      <c r="R17" s="231"/>
      <c r="S17" s="231" t="s">
        <v>324</v>
      </c>
      <c r="T17" s="231" t="s">
        <v>325</v>
      </c>
      <c r="U17" s="231">
        <v>0</v>
      </c>
      <c r="V17" s="231">
        <f>ROUND(E17*U17,2)</f>
        <v>0</v>
      </c>
      <c r="W17" s="231"/>
      <c r="X17" s="231" t="s">
        <v>547</v>
      </c>
      <c r="Y17" s="231" t="s">
        <v>262</v>
      </c>
      <c r="Z17" s="210"/>
      <c r="AA17" s="210"/>
      <c r="AB17" s="210"/>
      <c r="AC17" s="210"/>
      <c r="AD17" s="210"/>
      <c r="AE17" s="210"/>
      <c r="AF17" s="210"/>
      <c r="AG17" s="210" t="s">
        <v>1218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ht="22.5" outlineLevel="1" x14ac:dyDescent="0.2">
      <c r="A18" s="250">
        <v>9</v>
      </c>
      <c r="B18" s="251" t="s">
        <v>2105</v>
      </c>
      <c r="C18" s="259" t="s">
        <v>2106</v>
      </c>
      <c r="D18" s="252" t="s">
        <v>1765</v>
      </c>
      <c r="E18" s="253">
        <v>4</v>
      </c>
      <c r="F18" s="254"/>
      <c r="G18" s="255">
        <f>ROUND(E18*F18,2)</f>
        <v>0</v>
      </c>
      <c r="H18" s="232"/>
      <c r="I18" s="231">
        <f>ROUND(E18*H18,2)</f>
        <v>0</v>
      </c>
      <c r="J18" s="232"/>
      <c r="K18" s="231">
        <f>ROUND(E18*J18,2)</f>
        <v>0</v>
      </c>
      <c r="L18" s="231">
        <v>21</v>
      </c>
      <c r="M18" s="231">
        <f>G18*(1+L18/100)</f>
        <v>0</v>
      </c>
      <c r="N18" s="230">
        <v>0</v>
      </c>
      <c r="O18" s="230">
        <f>ROUND(E18*N18,2)</f>
        <v>0</v>
      </c>
      <c r="P18" s="230">
        <v>0</v>
      </c>
      <c r="Q18" s="230">
        <f>ROUND(E18*P18,2)</f>
        <v>0</v>
      </c>
      <c r="R18" s="231"/>
      <c r="S18" s="231" t="s">
        <v>324</v>
      </c>
      <c r="T18" s="231" t="s">
        <v>325</v>
      </c>
      <c r="U18" s="231">
        <v>0</v>
      </c>
      <c r="V18" s="231">
        <f>ROUND(E18*U18,2)</f>
        <v>0</v>
      </c>
      <c r="W18" s="231"/>
      <c r="X18" s="231" t="s">
        <v>261</v>
      </c>
      <c r="Y18" s="231" t="s">
        <v>262</v>
      </c>
      <c r="Z18" s="210"/>
      <c r="AA18" s="210"/>
      <c r="AB18" s="210"/>
      <c r="AC18" s="210"/>
      <c r="AD18" s="210"/>
      <c r="AE18" s="210"/>
      <c r="AF18" s="210"/>
      <c r="AG18" s="210" t="s">
        <v>1035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50">
        <v>10</v>
      </c>
      <c r="B19" s="251" t="s">
        <v>2107</v>
      </c>
      <c r="C19" s="259" t="s">
        <v>2108</v>
      </c>
      <c r="D19" s="252" t="s">
        <v>1765</v>
      </c>
      <c r="E19" s="253">
        <v>4</v>
      </c>
      <c r="F19" s="254"/>
      <c r="G19" s="255">
        <f>ROUND(E19*F19,2)</f>
        <v>0</v>
      </c>
      <c r="H19" s="232"/>
      <c r="I19" s="231">
        <f>ROUND(E19*H19,2)</f>
        <v>0</v>
      </c>
      <c r="J19" s="232"/>
      <c r="K19" s="231">
        <f>ROUND(E19*J19,2)</f>
        <v>0</v>
      </c>
      <c r="L19" s="231">
        <v>21</v>
      </c>
      <c r="M19" s="231">
        <f>G19*(1+L19/100)</f>
        <v>0</v>
      </c>
      <c r="N19" s="230">
        <v>0</v>
      </c>
      <c r="O19" s="230">
        <f>ROUND(E19*N19,2)</f>
        <v>0</v>
      </c>
      <c r="P19" s="230">
        <v>0</v>
      </c>
      <c r="Q19" s="230">
        <f>ROUND(E19*P19,2)</f>
        <v>0</v>
      </c>
      <c r="R19" s="231"/>
      <c r="S19" s="231" t="s">
        <v>324</v>
      </c>
      <c r="T19" s="231" t="s">
        <v>325</v>
      </c>
      <c r="U19" s="231">
        <v>0</v>
      </c>
      <c r="V19" s="231">
        <f>ROUND(E19*U19,2)</f>
        <v>0</v>
      </c>
      <c r="W19" s="231"/>
      <c r="X19" s="231" t="s">
        <v>547</v>
      </c>
      <c r="Y19" s="231" t="s">
        <v>262</v>
      </c>
      <c r="Z19" s="210"/>
      <c r="AA19" s="210"/>
      <c r="AB19" s="210"/>
      <c r="AC19" s="210"/>
      <c r="AD19" s="210"/>
      <c r="AE19" s="210"/>
      <c r="AF19" s="210"/>
      <c r="AG19" s="210" t="s">
        <v>1218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x14ac:dyDescent="0.2">
      <c r="A20" s="237" t="s">
        <v>254</v>
      </c>
      <c r="B20" s="238" t="s">
        <v>99</v>
      </c>
      <c r="C20" s="256" t="s">
        <v>100</v>
      </c>
      <c r="D20" s="239"/>
      <c r="E20" s="240"/>
      <c r="F20" s="241"/>
      <c r="G20" s="242">
        <f>SUMIF(AG21:AG35,"&lt;&gt;NOR",G21:G35)</f>
        <v>0</v>
      </c>
      <c r="H20" s="236"/>
      <c r="I20" s="236">
        <f>SUM(I21:I35)</f>
        <v>0</v>
      </c>
      <c r="J20" s="236"/>
      <c r="K20" s="236">
        <f>SUM(K21:K35)</f>
        <v>0</v>
      </c>
      <c r="L20" s="236"/>
      <c r="M20" s="236">
        <f>SUM(M21:M35)</f>
        <v>0</v>
      </c>
      <c r="N20" s="235"/>
      <c r="O20" s="235">
        <f>SUM(O21:O35)</f>
        <v>0</v>
      </c>
      <c r="P20" s="235"/>
      <c r="Q20" s="235">
        <f>SUM(Q21:Q35)</f>
        <v>0</v>
      </c>
      <c r="R20" s="236"/>
      <c r="S20" s="236"/>
      <c r="T20" s="236"/>
      <c r="U20" s="236"/>
      <c r="V20" s="236">
        <f>SUM(V21:V35)</f>
        <v>0</v>
      </c>
      <c r="W20" s="236"/>
      <c r="X20" s="236"/>
      <c r="Y20" s="236"/>
      <c r="AG20" t="s">
        <v>255</v>
      </c>
    </row>
    <row r="21" spans="1:60" outlineLevel="1" x14ac:dyDescent="0.2">
      <c r="A21" s="250">
        <v>11</v>
      </c>
      <c r="B21" s="251" t="s">
        <v>1804</v>
      </c>
      <c r="C21" s="259" t="s">
        <v>2109</v>
      </c>
      <c r="D21" s="252" t="s">
        <v>1721</v>
      </c>
      <c r="E21" s="253">
        <v>20</v>
      </c>
      <c r="F21" s="254"/>
      <c r="G21" s="255">
        <f>ROUND(E21*F21,2)</f>
        <v>0</v>
      </c>
      <c r="H21" s="232"/>
      <c r="I21" s="231">
        <f>ROUND(E21*H21,2)</f>
        <v>0</v>
      </c>
      <c r="J21" s="232"/>
      <c r="K21" s="231">
        <f>ROUND(E21*J21,2)</f>
        <v>0</v>
      </c>
      <c r="L21" s="231">
        <v>21</v>
      </c>
      <c r="M21" s="231">
        <f>G21*(1+L21/100)</f>
        <v>0</v>
      </c>
      <c r="N21" s="230">
        <v>0</v>
      </c>
      <c r="O21" s="230">
        <f>ROUND(E21*N21,2)</f>
        <v>0</v>
      </c>
      <c r="P21" s="230">
        <v>0</v>
      </c>
      <c r="Q21" s="230">
        <f>ROUND(E21*P21,2)</f>
        <v>0</v>
      </c>
      <c r="R21" s="231"/>
      <c r="S21" s="231" t="s">
        <v>324</v>
      </c>
      <c r="T21" s="231" t="s">
        <v>325</v>
      </c>
      <c r="U21" s="231">
        <v>0</v>
      </c>
      <c r="V21" s="231">
        <f>ROUND(E21*U21,2)</f>
        <v>0</v>
      </c>
      <c r="W21" s="231"/>
      <c r="X21" s="231" t="s">
        <v>547</v>
      </c>
      <c r="Y21" s="231" t="s">
        <v>262</v>
      </c>
      <c r="Z21" s="210"/>
      <c r="AA21" s="210"/>
      <c r="AB21" s="210"/>
      <c r="AC21" s="210"/>
      <c r="AD21" s="210"/>
      <c r="AE21" s="210"/>
      <c r="AF21" s="210"/>
      <c r="AG21" s="210" t="s">
        <v>1218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50">
        <v>12</v>
      </c>
      <c r="B22" s="251" t="s">
        <v>1798</v>
      </c>
      <c r="C22" s="259" t="s">
        <v>1799</v>
      </c>
      <c r="D22" s="252" t="s">
        <v>1765</v>
      </c>
      <c r="E22" s="253">
        <v>9</v>
      </c>
      <c r="F22" s="254"/>
      <c r="G22" s="255">
        <f>ROUND(E22*F22,2)</f>
        <v>0</v>
      </c>
      <c r="H22" s="232"/>
      <c r="I22" s="231">
        <f>ROUND(E22*H22,2)</f>
        <v>0</v>
      </c>
      <c r="J22" s="232"/>
      <c r="K22" s="231">
        <f>ROUND(E22*J22,2)</f>
        <v>0</v>
      </c>
      <c r="L22" s="231">
        <v>21</v>
      </c>
      <c r="M22" s="231">
        <f>G22*(1+L22/100)</f>
        <v>0</v>
      </c>
      <c r="N22" s="230">
        <v>0</v>
      </c>
      <c r="O22" s="230">
        <f>ROUND(E22*N22,2)</f>
        <v>0</v>
      </c>
      <c r="P22" s="230">
        <v>0</v>
      </c>
      <c r="Q22" s="230">
        <f>ROUND(E22*P22,2)</f>
        <v>0</v>
      </c>
      <c r="R22" s="231"/>
      <c r="S22" s="231" t="s">
        <v>324</v>
      </c>
      <c r="T22" s="231" t="s">
        <v>325</v>
      </c>
      <c r="U22" s="231">
        <v>0</v>
      </c>
      <c r="V22" s="231">
        <f>ROUND(E22*U22,2)</f>
        <v>0</v>
      </c>
      <c r="W22" s="231"/>
      <c r="X22" s="231" t="s">
        <v>261</v>
      </c>
      <c r="Y22" s="231" t="s">
        <v>262</v>
      </c>
      <c r="Z22" s="210"/>
      <c r="AA22" s="210"/>
      <c r="AB22" s="210"/>
      <c r="AC22" s="210"/>
      <c r="AD22" s="210"/>
      <c r="AE22" s="210"/>
      <c r="AF22" s="210"/>
      <c r="AG22" s="210" t="s">
        <v>1035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50">
        <v>13</v>
      </c>
      <c r="B23" s="251" t="s">
        <v>1792</v>
      </c>
      <c r="C23" s="259" t="s">
        <v>1793</v>
      </c>
      <c r="D23" s="252" t="s">
        <v>1765</v>
      </c>
      <c r="E23" s="253">
        <v>18</v>
      </c>
      <c r="F23" s="254"/>
      <c r="G23" s="255">
        <f>ROUND(E23*F23,2)</f>
        <v>0</v>
      </c>
      <c r="H23" s="232"/>
      <c r="I23" s="231">
        <f>ROUND(E23*H23,2)</f>
        <v>0</v>
      </c>
      <c r="J23" s="232"/>
      <c r="K23" s="231">
        <f>ROUND(E23*J23,2)</f>
        <v>0</v>
      </c>
      <c r="L23" s="231">
        <v>21</v>
      </c>
      <c r="M23" s="231">
        <f>G23*(1+L23/100)</f>
        <v>0</v>
      </c>
      <c r="N23" s="230">
        <v>0</v>
      </c>
      <c r="O23" s="230">
        <f>ROUND(E23*N23,2)</f>
        <v>0</v>
      </c>
      <c r="P23" s="230">
        <v>0</v>
      </c>
      <c r="Q23" s="230">
        <f>ROUND(E23*P23,2)</f>
        <v>0</v>
      </c>
      <c r="R23" s="231"/>
      <c r="S23" s="231" t="s">
        <v>324</v>
      </c>
      <c r="T23" s="231" t="s">
        <v>325</v>
      </c>
      <c r="U23" s="231">
        <v>0</v>
      </c>
      <c r="V23" s="231">
        <f>ROUND(E23*U23,2)</f>
        <v>0</v>
      </c>
      <c r="W23" s="231"/>
      <c r="X23" s="231" t="s">
        <v>547</v>
      </c>
      <c r="Y23" s="231" t="s">
        <v>262</v>
      </c>
      <c r="Z23" s="210"/>
      <c r="AA23" s="210"/>
      <c r="AB23" s="210"/>
      <c r="AC23" s="210"/>
      <c r="AD23" s="210"/>
      <c r="AE23" s="210"/>
      <c r="AF23" s="210"/>
      <c r="AG23" s="210" t="s">
        <v>1218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50">
        <v>14</v>
      </c>
      <c r="B24" s="251" t="s">
        <v>1806</v>
      </c>
      <c r="C24" s="259" t="s">
        <v>1807</v>
      </c>
      <c r="D24" s="252" t="s">
        <v>1721</v>
      </c>
      <c r="E24" s="253">
        <v>40</v>
      </c>
      <c r="F24" s="254"/>
      <c r="G24" s="255">
        <f>ROUND(E24*F24,2)</f>
        <v>0</v>
      </c>
      <c r="H24" s="232"/>
      <c r="I24" s="231">
        <f>ROUND(E24*H24,2)</f>
        <v>0</v>
      </c>
      <c r="J24" s="232"/>
      <c r="K24" s="231">
        <f>ROUND(E24*J24,2)</f>
        <v>0</v>
      </c>
      <c r="L24" s="231">
        <v>21</v>
      </c>
      <c r="M24" s="231">
        <f>G24*(1+L24/100)</f>
        <v>0</v>
      </c>
      <c r="N24" s="230">
        <v>0</v>
      </c>
      <c r="O24" s="230">
        <f>ROUND(E24*N24,2)</f>
        <v>0</v>
      </c>
      <c r="P24" s="230">
        <v>0</v>
      </c>
      <c r="Q24" s="230">
        <f>ROUND(E24*P24,2)</f>
        <v>0</v>
      </c>
      <c r="R24" s="231"/>
      <c r="S24" s="231" t="s">
        <v>324</v>
      </c>
      <c r="T24" s="231" t="s">
        <v>325</v>
      </c>
      <c r="U24" s="231">
        <v>0</v>
      </c>
      <c r="V24" s="231">
        <f>ROUND(E24*U24,2)</f>
        <v>0</v>
      </c>
      <c r="W24" s="231"/>
      <c r="X24" s="231" t="s">
        <v>547</v>
      </c>
      <c r="Y24" s="231" t="s">
        <v>262</v>
      </c>
      <c r="Z24" s="210"/>
      <c r="AA24" s="210"/>
      <c r="AB24" s="210"/>
      <c r="AC24" s="210"/>
      <c r="AD24" s="210"/>
      <c r="AE24" s="210"/>
      <c r="AF24" s="210"/>
      <c r="AG24" s="210" t="s">
        <v>1218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50">
        <v>15</v>
      </c>
      <c r="B25" s="251" t="s">
        <v>2110</v>
      </c>
      <c r="C25" s="259" t="s">
        <v>2111</v>
      </c>
      <c r="D25" s="252" t="s">
        <v>1721</v>
      </c>
      <c r="E25" s="253">
        <v>690</v>
      </c>
      <c r="F25" s="254"/>
      <c r="G25" s="255">
        <f>ROUND(E25*F25,2)</f>
        <v>0</v>
      </c>
      <c r="H25" s="232"/>
      <c r="I25" s="231">
        <f>ROUND(E25*H25,2)</f>
        <v>0</v>
      </c>
      <c r="J25" s="232"/>
      <c r="K25" s="231">
        <f>ROUND(E25*J25,2)</f>
        <v>0</v>
      </c>
      <c r="L25" s="231">
        <v>21</v>
      </c>
      <c r="M25" s="231">
        <f>G25*(1+L25/100)</f>
        <v>0</v>
      </c>
      <c r="N25" s="230">
        <v>0</v>
      </c>
      <c r="O25" s="230">
        <f>ROUND(E25*N25,2)</f>
        <v>0</v>
      </c>
      <c r="P25" s="230">
        <v>0</v>
      </c>
      <c r="Q25" s="230">
        <f>ROUND(E25*P25,2)</f>
        <v>0</v>
      </c>
      <c r="R25" s="231"/>
      <c r="S25" s="231" t="s">
        <v>324</v>
      </c>
      <c r="T25" s="231" t="s">
        <v>325</v>
      </c>
      <c r="U25" s="231">
        <v>0</v>
      </c>
      <c r="V25" s="231">
        <f>ROUND(E25*U25,2)</f>
        <v>0</v>
      </c>
      <c r="W25" s="231"/>
      <c r="X25" s="231" t="s">
        <v>547</v>
      </c>
      <c r="Y25" s="231" t="s">
        <v>262</v>
      </c>
      <c r="Z25" s="210"/>
      <c r="AA25" s="210"/>
      <c r="AB25" s="210"/>
      <c r="AC25" s="210"/>
      <c r="AD25" s="210"/>
      <c r="AE25" s="210"/>
      <c r="AF25" s="210"/>
      <c r="AG25" s="210" t="s">
        <v>1218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50">
        <v>16</v>
      </c>
      <c r="B26" s="251" t="s">
        <v>2112</v>
      </c>
      <c r="C26" s="259" t="s">
        <v>2113</v>
      </c>
      <c r="D26" s="252" t="s">
        <v>1721</v>
      </c>
      <c r="E26" s="253">
        <v>50</v>
      </c>
      <c r="F26" s="254"/>
      <c r="G26" s="255">
        <f>ROUND(E26*F26,2)</f>
        <v>0</v>
      </c>
      <c r="H26" s="232"/>
      <c r="I26" s="231">
        <f>ROUND(E26*H26,2)</f>
        <v>0</v>
      </c>
      <c r="J26" s="232"/>
      <c r="K26" s="231">
        <f>ROUND(E26*J26,2)</f>
        <v>0</v>
      </c>
      <c r="L26" s="231">
        <v>21</v>
      </c>
      <c r="M26" s="231">
        <f>G26*(1+L26/100)</f>
        <v>0</v>
      </c>
      <c r="N26" s="230">
        <v>0</v>
      </c>
      <c r="O26" s="230">
        <f>ROUND(E26*N26,2)</f>
        <v>0</v>
      </c>
      <c r="P26" s="230">
        <v>0</v>
      </c>
      <c r="Q26" s="230">
        <f>ROUND(E26*P26,2)</f>
        <v>0</v>
      </c>
      <c r="R26" s="231"/>
      <c r="S26" s="231" t="s">
        <v>324</v>
      </c>
      <c r="T26" s="231" t="s">
        <v>325</v>
      </c>
      <c r="U26" s="231">
        <v>0</v>
      </c>
      <c r="V26" s="231">
        <f>ROUND(E26*U26,2)</f>
        <v>0</v>
      </c>
      <c r="W26" s="231"/>
      <c r="X26" s="231" t="s">
        <v>547</v>
      </c>
      <c r="Y26" s="231" t="s">
        <v>262</v>
      </c>
      <c r="Z26" s="210"/>
      <c r="AA26" s="210"/>
      <c r="AB26" s="210"/>
      <c r="AC26" s="210"/>
      <c r="AD26" s="210"/>
      <c r="AE26" s="210"/>
      <c r="AF26" s="210"/>
      <c r="AG26" s="210" t="s">
        <v>1218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50">
        <v>17</v>
      </c>
      <c r="B27" s="251" t="s">
        <v>2114</v>
      </c>
      <c r="C27" s="259" t="s">
        <v>2115</v>
      </c>
      <c r="D27" s="252" t="s">
        <v>1721</v>
      </c>
      <c r="E27" s="253">
        <v>180</v>
      </c>
      <c r="F27" s="254"/>
      <c r="G27" s="255">
        <f>ROUND(E27*F27,2)</f>
        <v>0</v>
      </c>
      <c r="H27" s="232"/>
      <c r="I27" s="231">
        <f>ROUND(E27*H27,2)</f>
        <v>0</v>
      </c>
      <c r="J27" s="232"/>
      <c r="K27" s="231">
        <f>ROUND(E27*J27,2)</f>
        <v>0</v>
      </c>
      <c r="L27" s="231">
        <v>21</v>
      </c>
      <c r="M27" s="231">
        <f>G27*(1+L27/100)</f>
        <v>0</v>
      </c>
      <c r="N27" s="230">
        <v>0</v>
      </c>
      <c r="O27" s="230">
        <f>ROUND(E27*N27,2)</f>
        <v>0</v>
      </c>
      <c r="P27" s="230">
        <v>0</v>
      </c>
      <c r="Q27" s="230">
        <f>ROUND(E27*P27,2)</f>
        <v>0</v>
      </c>
      <c r="R27" s="231"/>
      <c r="S27" s="231" t="s">
        <v>324</v>
      </c>
      <c r="T27" s="231" t="s">
        <v>325</v>
      </c>
      <c r="U27" s="231">
        <v>0</v>
      </c>
      <c r="V27" s="231">
        <f>ROUND(E27*U27,2)</f>
        <v>0</v>
      </c>
      <c r="W27" s="231"/>
      <c r="X27" s="231" t="s">
        <v>547</v>
      </c>
      <c r="Y27" s="231" t="s">
        <v>262</v>
      </c>
      <c r="Z27" s="210"/>
      <c r="AA27" s="210"/>
      <c r="AB27" s="210"/>
      <c r="AC27" s="210"/>
      <c r="AD27" s="210"/>
      <c r="AE27" s="210"/>
      <c r="AF27" s="210"/>
      <c r="AG27" s="210" t="s">
        <v>1218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50">
        <v>18</v>
      </c>
      <c r="B28" s="251" t="s">
        <v>1790</v>
      </c>
      <c r="C28" s="259" t="s">
        <v>1791</v>
      </c>
      <c r="D28" s="252" t="s">
        <v>1765</v>
      </c>
      <c r="E28" s="253">
        <v>9</v>
      </c>
      <c r="F28" s="254"/>
      <c r="G28" s="255">
        <f>ROUND(E28*F28,2)</f>
        <v>0</v>
      </c>
      <c r="H28" s="232"/>
      <c r="I28" s="231">
        <f>ROUND(E28*H28,2)</f>
        <v>0</v>
      </c>
      <c r="J28" s="232"/>
      <c r="K28" s="231">
        <f>ROUND(E28*J28,2)</f>
        <v>0</v>
      </c>
      <c r="L28" s="231">
        <v>21</v>
      </c>
      <c r="M28" s="231">
        <f>G28*(1+L28/100)</f>
        <v>0</v>
      </c>
      <c r="N28" s="230">
        <v>0</v>
      </c>
      <c r="O28" s="230">
        <f>ROUND(E28*N28,2)</f>
        <v>0</v>
      </c>
      <c r="P28" s="230">
        <v>0</v>
      </c>
      <c r="Q28" s="230">
        <f>ROUND(E28*P28,2)</f>
        <v>0</v>
      </c>
      <c r="R28" s="231"/>
      <c r="S28" s="231" t="s">
        <v>324</v>
      </c>
      <c r="T28" s="231" t="s">
        <v>325</v>
      </c>
      <c r="U28" s="231">
        <v>0</v>
      </c>
      <c r="V28" s="231">
        <f>ROUND(E28*U28,2)</f>
        <v>0</v>
      </c>
      <c r="W28" s="231"/>
      <c r="X28" s="231" t="s">
        <v>547</v>
      </c>
      <c r="Y28" s="231" t="s">
        <v>262</v>
      </c>
      <c r="Z28" s="210"/>
      <c r="AA28" s="210"/>
      <c r="AB28" s="210"/>
      <c r="AC28" s="210"/>
      <c r="AD28" s="210"/>
      <c r="AE28" s="210"/>
      <c r="AF28" s="210"/>
      <c r="AG28" s="210" t="s">
        <v>1218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50">
        <v>19</v>
      </c>
      <c r="B29" s="251" t="s">
        <v>2116</v>
      </c>
      <c r="C29" s="259" t="s">
        <v>2117</v>
      </c>
      <c r="D29" s="252" t="s">
        <v>1721</v>
      </c>
      <c r="E29" s="253">
        <v>10</v>
      </c>
      <c r="F29" s="254"/>
      <c r="G29" s="255">
        <f>ROUND(E29*F29,2)</f>
        <v>0</v>
      </c>
      <c r="H29" s="232"/>
      <c r="I29" s="231">
        <f>ROUND(E29*H29,2)</f>
        <v>0</v>
      </c>
      <c r="J29" s="232"/>
      <c r="K29" s="231">
        <f>ROUND(E29*J29,2)</f>
        <v>0</v>
      </c>
      <c r="L29" s="231">
        <v>21</v>
      </c>
      <c r="M29" s="231">
        <f>G29*(1+L29/100)</f>
        <v>0</v>
      </c>
      <c r="N29" s="230">
        <v>0</v>
      </c>
      <c r="O29" s="230">
        <f>ROUND(E29*N29,2)</f>
        <v>0</v>
      </c>
      <c r="P29" s="230">
        <v>0</v>
      </c>
      <c r="Q29" s="230">
        <f>ROUND(E29*P29,2)</f>
        <v>0</v>
      </c>
      <c r="R29" s="231"/>
      <c r="S29" s="231" t="s">
        <v>324</v>
      </c>
      <c r="T29" s="231" t="s">
        <v>325</v>
      </c>
      <c r="U29" s="231">
        <v>0</v>
      </c>
      <c r="V29" s="231">
        <f>ROUND(E29*U29,2)</f>
        <v>0</v>
      </c>
      <c r="W29" s="231"/>
      <c r="X29" s="231" t="s">
        <v>547</v>
      </c>
      <c r="Y29" s="231" t="s">
        <v>262</v>
      </c>
      <c r="Z29" s="210"/>
      <c r="AA29" s="210"/>
      <c r="AB29" s="210"/>
      <c r="AC29" s="210"/>
      <c r="AD29" s="210"/>
      <c r="AE29" s="210"/>
      <c r="AF29" s="210"/>
      <c r="AG29" s="210" t="s">
        <v>1218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50">
        <v>20</v>
      </c>
      <c r="B30" s="251" t="s">
        <v>1808</v>
      </c>
      <c r="C30" s="259" t="s">
        <v>1809</v>
      </c>
      <c r="D30" s="252" t="s">
        <v>1765</v>
      </c>
      <c r="E30" s="253">
        <v>26</v>
      </c>
      <c r="F30" s="254"/>
      <c r="G30" s="255">
        <f>ROUND(E30*F30,2)</f>
        <v>0</v>
      </c>
      <c r="H30" s="232"/>
      <c r="I30" s="231">
        <f>ROUND(E30*H30,2)</f>
        <v>0</v>
      </c>
      <c r="J30" s="232"/>
      <c r="K30" s="231">
        <f>ROUND(E30*J30,2)</f>
        <v>0</v>
      </c>
      <c r="L30" s="231">
        <v>21</v>
      </c>
      <c r="M30" s="231">
        <f>G30*(1+L30/100)</f>
        <v>0</v>
      </c>
      <c r="N30" s="230">
        <v>0</v>
      </c>
      <c r="O30" s="230">
        <f>ROUND(E30*N30,2)</f>
        <v>0</v>
      </c>
      <c r="P30" s="230">
        <v>0</v>
      </c>
      <c r="Q30" s="230">
        <f>ROUND(E30*P30,2)</f>
        <v>0</v>
      </c>
      <c r="R30" s="231"/>
      <c r="S30" s="231" t="s">
        <v>324</v>
      </c>
      <c r="T30" s="231" t="s">
        <v>325</v>
      </c>
      <c r="U30" s="231">
        <v>0</v>
      </c>
      <c r="V30" s="231">
        <f>ROUND(E30*U30,2)</f>
        <v>0</v>
      </c>
      <c r="W30" s="231"/>
      <c r="X30" s="231" t="s">
        <v>547</v>
      </c>
      <c r="Y30" s="231" t="s">
        <v>262</v>
      </c>
      <c r="Z30" s="210"/>
      <c r="AA30" s="210"/>
      <c r="AB30" s="210"/>
      <c r="AC30" s="210"/>
      <c r="AD30" s="210"/>
      <c r="AE30" s="210"/>
      <c r="AF30" s="210"/>
      <c r="AG30" s="210" t="s">
        <v>1218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50">
        <v>21</v>
      </c>
      <c r="B31" s="251" t="s">
        <v>2118</v>
      </c>
      <c r="C31" s="259" t="s">
        <v>2119</v>
      </c>
      <c r="D31" s="252" t="s">
        <v>1765</v>
      </c>
      <c r="E31" s="253">
        <v>38</v>
      </c>
      <c r="F31" s="254"/>
      <c r="G31" s="255">
        <f>ROUND(E31*F31,2)</f>
        <v>0</v>
      </c>
      <c r="H31" s="232"/>
      <c r="I31" s="231">
        <f>ROUND(E31*H31,2)</f>
        <v>0</v>
      </c>
      <c r="J31" s="232"/>
      <c r="K31" s="231">
        <f>ROUND(E31*J31,2)</f>
        <v>0</v>
      </c>
      <c r="L31" s="231">
        <v>21</v>
      </c>
      <c r="M31" s="231">
        <f>G31*(1+L31/100)</f>
        <v>0</v>
      </c>
      <c r="N31" s="230">
        <v>0</v>
      </c>
      <c r="O31" s="230">
        <f>ROUND(E31*N31,2)</f>
        <v>0</v>
      </c>
      <c r="P31" s="230">
        <v>0</v>
      </c>
      <c r="Q31" s="230">
        <f>ROUND(E31*P31,2)</f>
        <v>0</v>
      </c>
      <c r="R31" s="231"/>
      <c r="S31" s="231" t="s">
        <v>324</v>
      </c>
      <c r="T31" s="231" t="s">
        <v>325</v>
      </c>
      <c r="U31" s="231">
        <v>0</v>
      </c>
      <c r="V31" s="231">
        <f>ROUND(E31*U31,2)</f>
        <v>0</v>
      </c>
      <c r="W31" s="231"/>
      <c r="X31" s="231" t="s">
        <v>547</v>
      </c>
      <c r="Y31" s="231" t="s">
        <v>262</v>
      </c>
      <c r="Z31" s="210"/>
      <c r="AA31" s="210"/>
      <c r="AB31" s="210"/>
      <c r="AC31" s="210"/>
      <c r="AD31" s="210"/>
      <c r="AE31" s="210"/>
      <c r="AF31" s="210"/>
      <c r="AG31" s="210" t="s">
        <v>1218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50">
        <v>22</v>
      </c>
      <c r="B32" s="251" t="s">
        <v>1824</v>
      </c>
      <c r="C32" s="259" t="s">
        <v>1825</v>
      </c>
      <c r="D32" s="252" t="s">
        <v>1765</v>
      </c>
      <c r="E32" s="253">
        <v>32</v>
      </c>
      <c r="F32" s="254"/>
      <c r="G32" s="255">
        <f>ROUND(E32*F32,2)</f>
        <v>0</v>
      </c>
      <c r="H32" s="232"/>
      <c r="I32" s="231">
        <f>ROUND(E32*H32,2)</f>
        <v>0</v>
      </c>
      <c r="J32" s="232"/>
      <c r="K32" s="231">
        <f>ROUND(E32*J32,2)</f>
        <v>0</v>
      </c>
      <c r="L32" s="231">
        <v>21</v>
      </c>
      <c r="M32" s="231">
        <f>G32*(1+L32/100)</f>
        <v>0</v>
      </c>
      <c r="N32" s="230">
        <v>0</v>
      </c>
      <c r="O32" s="230">
        <f>ROUND(E32*N32,2)</f>
        <v>0</v>
      </c>
      <c r="P32" s="230">
        <v>0</v>
      </c>
      <c r="Q32" s="230">
        <f>ROUND(E32*P32,2)</f>
        <v>0</v>
      </c>
      <c r="R32" s="231"/>
      <c r="S32" s="231" t="s">
        <v>324</v>
      </c>
      <c r="T32" s="231" t="s">
        <v>325</v>
      </c>
      <c r="U32" s="231">
        <v>0</v>
      </c>
      <c r="V32" s="231">
        <f>ROUND(E32*U32,2)</f>
        <v>0</v>
      </c>
      <c r="W32" s="231"/>
      <c r="X32" s="231" t="s">
        <v>547</v>
      </c>
      <c r="Y32" s="231" t="s">
        <v>262</v>
      </c>
      <c r="Z32" s="210"/>
      <c r="AA32" s="210"/>
      <c r="AB32" s="210"/>
      <c r="AC32" s="210"/>
      <c r="AD32" s="210"/>
      <c r="AE32" s="210"/>
      <c r="AF32" s="210"/>
      <c r="AG32" s="210" t="s">
        <v>1218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50">
        <v>23</v>
      </c>
      <c r="B33" s="251" t="s">
        <v>1796</v>
      </c>
      <c r="C33" s="259" t="s">
        <v>1797</v>
      </c>
      <c r="D33" s="252" t="s">
        <v>1765</v>
      </c>
      <c r="E33" s="253">
        <v>18</v>
      </c>
      <c r="F33" s="254"/>
      <c r="G33" s="255">
        <f>ROUND(E33*F33,2)</f>
        <v>0</v>
      </c>
      <c r="H33" s="232"/>
      <c r="I33" s="231">
        <f>ROUND(E33*H33,2)</f>
        <v>0</v>
      </c>
      <c r="J33" s="232"/>
      <c r="K33" s="231">
        <f>ROUND(E33*J33,2)</f>
        <v>0</v>
      </c>
      <c r="L33" s="231">
        <v>21</v>
      </c>
      <c r="M33" s="231">
        <f>G33*(1+L33/100)</f>
        <v>0</v>
      </c>
      <c r="N33" s="230">
        <v>0</v>
      </c>
      <c r="O33" s="230">
        <f>ROUND(E33*N33,2)</f>
        <v>0</v>
      </c>
      <c r="P33" s="230">
        <v>0</v>
      </c>
      <c r="Q33" s="230">
        <f>ROUND(E33*P33,2)</f>
        <v>0</v>
      </c>
      <c r="R33" s="231"/>
      <c r="S33" s="231" t="s">
        <v>324</v>
      </c>
      <c r="T33" s="231" t="s">
        <v>325</v>
      </c>
      <c r="U33" s="231">
        <v>0</v>
      </c>
      <c r="V33" s="231">
        <f>ROUND(E33*U33,2)</f>
        <v>0</v>
      </c>
      <c r="W33" s="231"/>
      <c r="X33" s="231" t="s">
        <v>547</v>
      </c>
      <c r="Y33" s="231" t="s">
        <v>262</v>
      </c>
      <c r="Z33" s="210"/>
      <c r="AA33" s="210"/>
      <c r="AB33" s="210"/>
      <c r="AC33" s="210"/>
      <c r="AD33" s="210"/>
      <c r="AE33" s="210"/>
      <c r="AF33" s="210"/>
      <c r="AG33" s="210" t="s">
        <v>1218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50">
        <v>24</v>
      </c>
      <c r="B34" s="251" t="s">
        <v>1794</v>
      </c>
      <c r="C34" s="259" t="s">
        <v>1795</v>
      </c>
      <c r="D34" s="252" t="s">
        <v>1765</v>
      </c>
      <c r="E34" s="253">
        <v>9</v>
      </c>
      <c r="F34" s="254"/>
      <c r="G34" s="255">
        <f>ROUND(E34*F34,2)</f>
        <v>0</v>
      </c>
      <c r="H34" s="232"/>
      <c r="I34" s="231">
        <f>ROUND(E34*H34,2)</f>
        <v>0</v>
      </c>
      <c r="J34" s="232"/>
      <c r="K34" s="231">
        <f>ROUND(E34*J34,2)</f>
        <v>0</v>
      </c>
      <c r="L34" s="231">
        <v>21</v>
      </c>
      <c r="M34" s="231">
        <f>G34*(1+L34/100)</f>
        <v>0</v>
      </c>
      <c r="N34" s="230">
        <v>0</v>
      </c>
      <c r="O34" s="230">
        <f>ROUND(E34*N34,2)</f>
        <v>0</v>
      </c>
      <c r="P34" s="230">
        <v>0</v>
      </c>
      <c r="Q34" s="230">
        <f>ROUND(E34*P34,2)</f>
        <v>0</v>
      </c>
      <c r="R34" s="231"/>
      <c r="S34" s="231" t="s">
        <v>324</v>
      </c>
      <c r="T34" s="231" t="s">
        <v>325</v>
      </c>
      <c r="U34" s="231">
        <v>0</v>
      </c>
      <c r="V34" s="231">
        <f>ROUND(E34*U34,2)</f>
        <v>0</v>
      </c>
      <c r="W34" s="231"/>
      <c r="X34" s="231" t="s">
        <v>547</v>
      </c>
      <c r="Y34" s="231" t="s">
        <v>262</v>
      </c>
      <c r="Z34" s="210"/>
      <c r="AA34" s="210"/>
      <c r="AB34" s="210"/>
      <c r="AC34" s="210"/>
      <c r="AD34" s="210"/>
      <c r="AE34" s="210"/>
      <c r="AF34" s="210"/>
      <c r="AG34" s="210" t="s">
        <v>1218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50">
        <v>25</v>
      </c>
      <c r="B35" s="251" t="s">
        <v>1820</v>
      </c>
      <c r="C35" s="259" t="s">
        <v>1821</v>
      </c>
      <c r="D35" s="252" t="s">
        <v>1765</v>
      </c>
      <c r="E35" s="253">
        <v>111</v>
      </c>
      <c r="F35" s="254"/>
      <c r="G35" s="255">
        <f>ROUND(E35*F35,2)</f>
        <v>0</v>
      </c>
      <c r="H35" s="232"/>
      <c r="I35" s="231">
        <f>ROUND(E35*H35,2)</f>
        <v>0</v>
      </c>
      <c r="J35" s="232"/>
      <c r="K35" s="231">
        <f>ROUND(E35*J35,2)</f>
        <v>0</v>
      </c>
      <c r="L35" s="231">
        <v>21</v>
      </c>
      <c r="M35" s="231">
        <f>G35*(1+L35/100)</f>
        <v>0</v>
      </c>
      <c r="N35" s="230">
        <v>0</v>
      </c>
      <c r="O35" s="230">
        <f>ROUND(E35*N35,2)</f>
        <v>0</v>
      </c>
      <c r="P35" s="230">
        <v>0</v>
      </c>
      <c r="Q35" s="230">
        <f>ROUND(E35*P35,2)</f>
        <v>0</v>
      </c>
      <c r="R35" s="231"/>
      <c r="S35" s="231" t="s">
        <v>324</v>
      </c>
      <c r="T35" s="231" t="s">
        <v>325</v>
      </c>
      <c r="U35" s="231">
        <v>0</v>
      </c>
      <c r="V35" s="231">
        <f>ROUND(E35*U35,2)</f>
        <v>0</v>
      </c>
      <c r="W35" s="231"/>
      <c r="X35" s="231" t="s">
        <v>547</v>
      </c>
      <c r="Y35" s="231" t="s">
        <v>262</v>
      </c>
      <c r="Z35" s="210"/>
      <c r="AA35" s="210"/>
      <c r="AB35" s="210"/>
      <c r="AC35" s="210"/>
      <c r="AD35" s="210"/>
      <c r="AE35" s="210"/>
      <c r="AF35" s="210"/>
      <c r="AG35" s="210" t="s">
        <v>1218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x14ac:dyDescent="0.2">
      <c r="A36" s="237" t="s">
        <v>254</v>
      </c>
      <c r="B36" s="238" t="s">
        <v>101</v>
      </c>
      <c r="C36" s="256" t="s">
        <v>102</v>
      </c>
      <c r="D36" s="239"/>
      <c r="E36" s="240"/>
      <c r="F36" s="241"/>
      <c r="G36" s="242">
        <f>SUMIF(AG37:AG42,"&lt;&gt;NOR",G37:G42)</f>
        <v>0</v>
      </c>
      <c r="H36" s="236"/>
      <c r="I36" s="236">
        <f>SUM(I37:I42)</f>
        <v>0</v>
      </c>
      <c r="J36" s="236"/>
      <c r="K36" s="236">
        <f>SUM(K37:K42)</f>
        <v>0</v>
      </c>
      <c r="L36" s="236"/>
      <c r="M36" s="236">
        <f>SUM(M37:M42)</f>
        <v>0</v>
      </c>
      <c r="N36" s="235"/>
      <c r="O36" s="235">
        <f>SUM(O37:O42)</f>
        <v>0</v>
      </c>
      <c r="P36" s="235"/>
      <c r="Q36" s="235">
        <f>SUM(Q37:Q42)</f>
        <v>0</v>
      </c>
      <c r="R36" s="236"/>
      <c r="S36" s="236"/>
      <c r="T36" s="236"/>
      <c r="U36" s="236"/>
      <c r="V36" s="236">
        <f>SUM(V37:V42)</f>
        <v>0</v>
      </c>
      <c r="W36" s="236"/>
      <c r="X36" s="236"/>
      <c r="Y36" s="236"/>
      <c r="AG36" t="s">
        <v>255</v>
      </c>
    </row>
    <row r="37" spans="1:60" outlineLevel="1" x14ac:dyDescent="0.2">
      <c r="A37" s="250">
        <v>26</v>
      </c>
      <c r="B37" s="251" t="s">
        <v>2120</v>
      </c>
      <c r="C37" s="259" t="s">
        <v>2121</v>
      </c>
      <c r="D37" s="252" t="s">
        <v>1034</v>
      </c>
      <c r="E37" s="253">
        <v>2</v>
      </c>
      <c r="F37" s="254"/>
      <c r="G37" s="255">
        <f>ROUND(E37*F37,2)</f>
        <v>0</v>
      </c>
      <c r="H37" s="232"/>
      <c r="I37" s="231">
        <f>ROUND(E37*H37,2)</f>
        <v>0</v>
      </c>
      <c r="J37" s="232"/>
      <c r="K37" s="231">
        <f>ROUND(E37*J37,2)</f>
        <v>0</v>
      </c>
      <c r="L37" s="231">
        <v>21</v>
      </c>
      <c r="M37" s="231">
        <f>G37*(1+L37/100)</f>
        <v>0</v>
      </c>
      <c r="N37" s="230">
        <v>0</v>
      </c>
      <c r="O37" s="230">
        <f>ROUND(E37*N37,2)</f>
        <v>0</v>
      </c>
      <c r="P37" s="230">
        <v>0</v>
      </c>
      <c r="Q37" s="230">
        <f>ROUND(E37*P37,2)</f>
        <v>0</v>
      </c>
      <c r="R37" s="231"/>
      <c r="S37" s="231" t="s">
        <v>324</v>
      </c>
      <c r="T37" s="231" t="s">
        <v>325</v>
      </c>
      <c r="U37" s="231">
        <v>0</v>
      </c>
      <c r="V37" s="231">
        <f>ROUND(E37*U37,2)</f>
        <v>0</v>
      </c>
      <c r="W37" s="231"/>
      <c r="X37" s="231" t="s">
        <v>547</v>
      </c>
      <c r="Y37" s="231" t="s">
        <v>262</v>
      </c>
      <c r="Z37" s="210"/>
      <c r="AA37" s="210"/>
      <c r="AB37" s="210"/>
      <c r="AC37" s="210"/>
      <c r="AD37" s="210"/>
      <c r="AE37" s="210"/>
      <c r="AF37" s="210"/>
      <c r="AG37" s="210" t="s">
        <v>1218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ht="22.5" outlineLevel="1" x14ac:dyDescent="0.2">
      <c r="A38" s="250">
        <v>27</v>
      </c>
      <c r="B38" s="251" t="s">
        <v>2122</v>
      </c>
      <c r="C38" s="259" t="s">
        <v>2123</v>
      </c>
      <c r="D38" s="252" t="s">
        <v>1034</v>
      </c>
      <c r="E38" s="253">
        <v>2</v>
      </c>
      <c r="F38" s="254"/>
      <c r="G38" s="255">
        <f>ROUND(E38*F38,2)</f>
        <v>0</v>
      </c>
      <c r="H38" s="232"/>
      <c r="I38" s="231">
        <f>ROUND(E38*H38,2)</f>
        <v>0</v>
      </c>
      <c r="J38" s="232"/>
      <c r="K38" s="231">
        <f>ROUND(E38*J38,2)</f>
        <v>0</v>
      </c>
      <c r="L38" s="231">
        <v>21</v>
      </c>
      <c r="M38" s="231">
        <f>G38*(1+L38/100)</f>
        <v>0</v>
      </c>
      <c r="N38" s="230">
        <v>0</v>
      </c>
      <c r="O38" s="230">
        <f>ROUND(E38*N38,2)</f>
        <v>0</v>
      </c>
      <c r="P38" s="230">
        <v>0</v>
      </c>
      <c r="Q38" s="230">
        <f>ROUND(E38*P38,2)</f>
        <v>0</v>
      </c>
      <c r="R38" s="231"/>
      <c r="S38" s="231" t="s">
        <v>324</v>
      </c>
      <c r="T38" s="231" t="s">
        <v>325</v>
      </c>
      <c r="U38" s="231">
        <v>0</v>
      </c>
      <c r="V38" s="231">
        <f>ROUND(E38*U38,2)</f>
        <v>0</v>
      </c>
      <c r="W38" s="231"/>
      <c r="X38" s="231" t="s">
        <v>547</v>
      </c>
      <c r="Y38" s="231" t="s">
        <v>262</v>
      </c>
      <c r="Z38" s="210"/>
      <c r="AA38" s="210"/>
      <c r="AB38" s="210"/>
      <c r="AC38" s="210"/>
      <c r="AD38" s="210"/>
      <c r="AE38" s="210"/>
      <c r="AF38" s="210"/>
      <c r="AG38" s="210" t="s">
        <v>1218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50">
        <v>28</v>
      </c>
      <c r="B39" s="251" t="s">
        <v>2124</v>
      </c>
      <c r="C39" s="259" t="s">
        <v>2125</v>
      </c>
      <c r="D39" s="252" t="s">
        <v>1034</v>
      </c>
      <c r="E39" s="253">
        <v>7</v>
      </c>
      <c r="F39" s="254"/>
      <c r="G39" s="255">
        <f>ROUND(E39*F39,2)</f>
        <v>0</v>
      </c>
      <c r="H39" s="232"/>
      <c r="I39" s="231">
        <f>ROUND(E39*H39,2)</f>
        <v>0</v>
      </c>
      <c r="J39" s="232"/>
      <c r="K39" s="231">
        <f>ROUND(E39*J39,2)</f>
        <v>0</v>
      </c>
      <c r="L39" s="231">
        <v>21</v>
      </c>
      <c r="M39" s="231">
        <f>G39*(1+L39/100)</f>
        <v>0</v>
      </c>
      <c r="N39" s="230">
        <v>0</v>
      </c>
      <c r="O39" s="230">
        <f>ROUND(E39*N39,2)</f>
        <v>0</v>
      </c>
      <c r="P39" s="230">
        <v>0</v>
      </c>
      <c r="Q39" s="230">
        <f>ROUND(E39*P39,2)</f>
        <v>0</v>
      </c>
      <c r="R39" s="231"/>
      <c r="S39" s="231" t="s">
        <v>324</v>
      </c>
      <c r="T39" s="231" t="s">
        <v>325</v>
      </c>
      <c r="U39" s="231">
        <v>0</v>
      </c>
      <c r="V39" s="231">
        <f>ROUND(E39*U39,2)</f>
        <v>0</v>
      </c>
      <c r="W39" s="231"/>
      <c r="X39" s="231" t="s">
        <v>547</v>
      </c>
      <c r="Y39" s="231" t="s">
        <v>262</v>
      </c>
      <c r="Z39" s="210"/>
      <c r="AA39" s="210"/>
      <c r="AB39" s="210"/>
      <c r="AC39" s="210"/>
      <c r="AD39" s="210"/>
      <c r="AE39" s="210"/>
      <c r="AF39" s="210"/>
      <c r="AG39" s="210" t="s">
        <v>1218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ht="22.5" outlineLevel="1" x14ac:dyDescent="0.2">
      <c r="A40" s="250">
        <v>29</v>
      </c>
      <c r="B40" s="251" t="s">
        <v>2126</v>
      </c>
      <c r="C40" s="259" t="s">
        <v>2127</v>
      </c>
      <c r="D40" s="252" t="s">
        <v>1765</v>
      </c>
      <c r="E40" s="253">
        <v>7</v>
      </c>
      <c r="F40" s="254"/>
      <c r="G40" s="255">
        <f>ROUND(E40*F40,2)</f>
        <v>0</v>
      </c>
      <c r="H40" s="232"/>
      <c r="I40" s="231">
        <f>ROUND(E40*H40,2)</f>
        <v>0</v>
      </c>
      <c r="J40" s="232"/>
      <c r="K40" s="231">
        <f>ROUND(E40*J40,2)</f>
        <v>0</v>
      </c>
      <c r="L40" s="231">
        <v>21</v>
      </c>
      <c r="M40" s="231">
        <f>G40*(1+L40/100)</f>
        <v>0</v>
      </c>
      <c r="N40" s="230">
        <v>0</v>
      </c>
      <c r="O40" s="230">
        <f>ROUND(E40*N40,2)</f>
        <v>0</v>
      </c>
      <c r="P40" s="230">
        <v>0</v>
      </c>
      <c r="Q40" s="230">
        <f>ROUND(E40*P40,2)</f>
        <v>0</v>
      </c>
      <c r="R40" s="231"/>
      <c r="S40" s="231" t="s">
        <v>324</v>
      </c>
      <c r="T40" s="231" t="s">
        <v>325</v>
      </c>
      <c r="U40" s="231">
        <v>0</v>
      </c>
      <c r="V40" s="231">
        <f>ROUND(E40*U40,2)</f>
        <v>0</v>
      </c>
      <c r="W40" s="231"/>
      <c r="X40" s="231" t="s">
        <v>547</v>
      </c>
      <c r="Y40" s="231" t="s">
        <v>262</v>
      </c>
      <c r="Z40" s="210"/>
      <c r="AA40" s="210"/>
      <c r="AB40" s="210"/>
      <c r="AC40" s="210"/>
      <c r="AD40" s="210"/>
      <c r="AE40" s="210"/>
      <c r="AF40" s="210"/>
      <c r="AG40" s="210" t="s">
        <v>1218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ht="22.5" outlineLevel="1" x14ac:dyDescent="0.2">
      <c r="A41" s="250">
        <v>30</v>
      </c>
      <c r="B41" s="251" t="s">
        <v>2128</v>
      </c>
      <c r="C41" s="259" t="s">
        <v>2129</v>
      </c>
      <c r="D41" s="252" t="s">
        <v>1034</v>
      </c>
      <c r="E41" s="253">
        <v>6</v>
      </c>
      <c r="F41" s="254"/>
      <c r="G41" s="255">
        <f>ROUND(E41*F41,2)</f>
        <v>0</v>
      </c>
      <c r="H41" s="232"/>
      <c r="I41" s="231">
        <f>ROUND(E41*H41,2)</f>
        <v>0</v>
      </c>
      <c r="J41" s="232"/>
      <c r="K41" s="231">
        <f>ROUND(E41*J41,2)</f>
        <v>0</v>
      </c>
      <c r="L41" s="231">
        <v>21</v>
      </c>
      <c r="M41" s="231">
        <f>G41*(1+L41/100)</f>
        <v>0</v>
      </c>
      <c r="N41" s="230">
        <v>0</v>
      </c>
      <c r="O41" s="230">
        <f>ROUND(E41*N41,2)</f>
        <v>0</v>
      </c>
      <c r="P41" s="230">
        <v>0</v>
      </c>
      <c r="Q41" s="230">
        <f>ROUND(E41*P41,2)</f>
        <v>0</v>
      </c>
      <c r="R41" s="231"/>
      <c r="S41" s="231" t="s">
        <v>324</v>
      </c>
      <c r="T41" s="231" t="s">
        <v>325</v>
      </c>
      <c r="U41" s="231">
        <v>0</v>
      </c>
      <c r="V41" s="231">
        <f>ROUND(E41*U41,2)</f>
        <v>0</v>
      </c>
      <c r="W41" s="231"/>
      <c r="X41" s="231" t="s">
        <v>547</v>
      </c>
      <c r="Y41" s="231" t="s">
        <v>262</v>
      </c>
      <c r="Z41" s="210"/>
      <c r="AA41" s="210"/>
      <c r="AB41" s="210"/>
      <c r="AC41" s="210"/>
      <c r="AD41" s="210"/>
      <c r="AE41" s="210"/>
      <c r="AF41" s="210"/>
      <c r="AG41" s="210" t="s">
        <v>1218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">
      <c r="A42" s="250">
        <v>31</v>
      </c>
      <c r="B42" s="251" t="s">
        <v>2130</v>
      </c>
      <c r="C42" s="259" t="s">
        <v>2131</v>
      </c>
      <c r="D42" s="252" t="s">
        <v>1034</v>
      </c>
      <c r="E42" s="253">
        <v>2</v>
      </c>
      <c r="F42" s="254"/>
      <c r="G42" s="255">
        <f>ROUND(E42*F42,2)</f>
        <v>0</v>
      </c>
      <c r="H42" s="232"/>
      <c r="I42" s="231">
        <f>ROUND(E42*H42,2)</f>
        <v>0</v>
      </c>
      <c r="J42" s="232"/>
      <c r="K42" s="231">
        <f>ROUND(E42*J42,2)</f>
        <v>0</v>
      </c>
      <c r="L42" s="231">
        <v>21</v>
      </c>
      <c r="M42" s="231">
        <f>G42*(1+L42/100)</f>
        <v>0</v>
      </c>
      <c r="N42" s="230">
        <v>0</v>
      </c>
      <c r="O42" s="230">
        <f>ROUND(E42*N42,2)</f>
        <v>0</v>
      </c>
      <c r="P42" s="230">
        <v>0</v>
      </c>
      <c r="Q42" s="230">
        <f>ROUND(E42*P42,2)</f>
        <v>0</v>
      </c>
      <c r="R42" s="231"/>
      <c r="S42" s="231" t="s">
        <v>324</v>
      </c>
      <c r="T42" s="231" t="s">
        <v>325</v>
      </c>
      <c r="U42" s="231">
        <v>0</v>
      </c>
      <c r="V42" s="231">
        <f>ROUND(E42*U42,2)</f>
        <v>0</v>
      </c>
      <c r="W42" s="231"/>
      <c r="X42" s="231" t="s">
        <v>547</v>
      </c>
      <c r="Y42" s="231" t="s">
        <v>262</v>
      </c>
      <c r="Z42" s="210"/>
      <c r="AA42" s="210"/>
      <c r="AB42" s="210"/>
      <c r="AC42" s="210"/>
      <c r="AD42" s="210"/>
      <c r="AE42" s="210"/>
      <c r="AF42" s="210"/>
      <c r="AG42" s="210" t="s">
        <v>1218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x14ac:dyDescent="0.2">
      <c r="A43" s="237" t="s">
        <v>254</v>
      </c>
      <c r="B43" s="238" t="s">
        <v>103</v>
      </c>
      <c r="C43" s="256" t="s">
        <v>104</v>
      </c>
      <c r="D43" s="239"/>
      <c r="E43" s="240"/>
      <c r="F43" s="241"/>
      <c r="G43" s="242">
        <f>SUMIF(AG44:AG50,"&lt;&gt;NOR",G44:G50)</f>
        <v>0</v>
      </c>
      <c r="H43" s="236"/>
      <c r="I43" s="236">
        <f>SUM(I44:I50)</f>
        <v>0</v>
      </c>
      <c r="J43" s="236"/>
      <c r="K43" s="236">
        <f>SUM(K44:K50)</f>
        <v>0</v>
      </c>
      <c r="L43" s="236"/>
      <c r="M43" s="236">
        <f>SUM(M44:M50)</f>
        <v>0</v>
      </c>
      <c r="N43" s="235"/>
      <c r="O43" s="235">
        <f>SUM(O44:O50)</f>
        <v>0</v>
      </c>
      <c r="P43" s="235"/>
      <c r="Q43" s="235">
        <f>SUM(Q44:Q50)</f>
        <v>0</v>
      </c>
      <c r="R43" s="236"/>
      <c r="S43" s="236"/>
      <c r="T43" s="236"/>
      <c r="U43" s="236"/>
      <c r="V43" s="236">
        <f>SUM(V44:V50)</f>
        <v>0</v>
      </c>
      <c r="W43" s="236"/>
      <c r="X43" s="236"/>
      <c r="Y43" s="236"/>
      <c r="AG43" t="s">
        <v>255</v>
      </c>
    </row>
    <row r="44" spans="1:60" outlineLevel="1" x14ac:dyDescent="0.2">
      <c r="A44" s="250">
        <v>32</v>
      </c>
      <c r="B44" s="251" t="s">
        <v>2132</v>
      </c>
      <c r="C44" s="259" t="s">
        <v>2133</v>
      </c>
      <c r="D44" s="252" t="s">
        <v>1765</v>
      </c>
      <c r="E44" s="253">
        <v>7</v>
      </c>
      <c r="F44" s="254"/>
      <c r="G44" s="255">
        <f>ROUND(E44*F44,2)</f>
        <v>0</v>
      </c>
      <c r="H44" s="232"/>
      <c r="I44" s="231">
        <f>ROUND(E44*H44,2)</f>
        <v>0</v>
      </c>
      <c r="J44" s="232"/>
      <c r="K44" s="231">
        <f>ROUND(E44*J44,2)</f>
        <v>0</v>
      </c>
      <c r="L44" s="231">
        <v>21</v>
      </c>
      <c r="M44" s="231">
        <f>G44*(1+L44/100)</f>
        <v>0</v>
      </c>
      <c r="N44" s="230">
        <v>0</v>
      </c>
      <c r="O44" s="230">
        <f>ROUND(E44*N44,2)</f>
        <v>0</v>
      </c>
      <c r="P44" s="230">
        <v>0</v>
      </c>
      <c r="Q44" s="230">
        <f>ROUND(E44*P44,2)</f>
        <v>0</v>
      </c>
      <c r="R44" s="231"/>
      <c r="S44" s="231" t="s">
        <v>324</v>
      </c>
      <c r="T44" s="231" t="s">
        <v>325</v>
      </c>
      <c r="U44" s="231">
        <v>0</v>
      </c>
      <c r="V44" s="231">
        <f>ROUND(E44*U44,2)</f>
        <v>0</v>
      </c>
      <c r="W44" s="231"/>
      <c r="X44" s="231" t="s">
        <v>547</v>
      </c>
      <c r="Y44" s="231" t="s">
        <v>262</v>
      </c>
      <c r="Z44" s="210"/>
      <c r="AA44" s="210"/>
      <c r="AB44" s="210"/>
      <c r="AC44" s="210"/>
      <c r="AD44" s="210"/>
      <c r="AE44" s="210"/>
      <c r="AF44" s="210"/>
      <c r="AG44" s="210" t="s">
        <v>1218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ht="22.5" outlineLevel="1" x14ac:dyDescent="0.2">
      <c r="A45" s="250">
        <v>33</v>
      </c>
      <c r="B45" s="251" t="s">
        <v>2134</v>
      </c>
      <c r="C45" s="259" t="s">
        <v>2135</v>
      </c>
      <c r="D45" s="252" t="s">
        <v>2136</v>
      </c>
      <c r="E45" s="253">
        <v>1</v>
      </c>
      <c r="F45" s="254"/>
      <c r="G45" s="255">
        <f>ROUND(E45*F45,2)</f>
        <v>0</v>
      </c>
      <c r="H45" s="232"/>
      <c r="I45" s="231">
        <f>ROUND(E45*H45,2)</f>
        <v>0</v>
      </c>
      <c r="J45" s="232"/>
      <c r="K45" s="231">
        <f>ROUND(E45*J45,2)</f>
        <v>0</v>
      </c>
      <c r="L45" s="231">
        <v>21</v>
      </c>
      <c r="M45" s="231">
        <f>G45*(1+L45/100)</f>
        <v>0</v>
      </c>
      <c r="N45" s="230">
        <v>0</v>
      </c>
      <c r="O45" s="230">
        <f>ROUND(E45*N45,2)</f>
        <v>0</v>
      </c>
      <c r="P45" s="230">
        <v>0</v>
      </c>
      <c r="Q45" s="230">
        <f>ROUND(E45*P45,2)</f>
        <v>0</v>
      </c>
      <c r="R45" s="231"/>
      <c r="S45" s="231" t="s">
        <v>324</v>
      </c>
      <c r="T45" s="231" t="s">
        <v>325</v>
      </c>
      <c r="U45" s="231">
        <v>0</v>
      </c>
      <c r="V45" s="231">
        <f>ROUND(E45*U45,2)</f>
        <v>0</v>
      </c>
      <c r="W45" s="231"/>
      <c r="X45" s="231" t="s">
        <v>547</v>
      </c>
      <c r="Y45" s="231" t="s">
        <v>262</v>
      </c>
      <c r="Z45" s="210"/>
      <c r="AA45" s="210"/>
      <c r="AB45" s="210"/>
      <c r="AC45" s="210"/>
      <c r="AD45" s="210"/>
      <c r="AE45" s="210"/>
      <c r="AF45" s="210"/>
      <c r="AG45" s="210" t="s">
        <v>1218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ht="22.5" outlineLevel="1" x14ac:dyDescent="0.2">
      <c r="A46" s="250">
        <v>34</v>
      </c>
      <c r="B46" s="251" t="s">
        <v>2137</v>
      </c>
      <c r="C46" s="259" t="s">
        <v>2138</v>
      </c>
      <c r="D46" s="252" t="s">
        <v>1034</v>
      </c>
      <c r="E46" s="253">
        <v>1</v>
      </c>
      <c r="F46" s="254"/>
      <c r="G46" s="255">
        <f>ROUND(E46*F46,2)</f>
        <v>0</v>
      </c>
      <c r="H46" s="232"/>
      <c r="I46" s="231">
        <f>ROUND(E46*H46,2)</f>
        <v>0</v>
      </c>
      <c r="J46" s="232"/>
      <c r="K46" s="231">
        <f>ROUND(E46*J46,2)</f>
        <v>0</v>
      </c>
      <c r="L46" s="231">
        <v>21</v>
      </c>
      <c r="M46" s="231">
        <f>G46*(1+L46/100)</f>
        <v>0</v>
      </c>
      <c r="N46" s="230">
        <v>0</v>
      </c>
      <c r="O46" s="230">
        <f>ROUND(E46*N46,2)</f>
        <v>0</v>
      </c>
      <c r="P46" s="230">
        <v>0</v>
      </c>
      <c r="Q46" s="230">
        <f>ROUND(E46*P46,2)</f>
        <v>0</v>
      </c>
      <c r="R46" s="231"/>
      <c r="S46" s="231" t="s">
        <v>324</v>
      </c>
      <c r="T46" s="231" t="s">
        <v>325</v>
      </c>
      <c r="U46" s="231">
        <v>0</v>
      </c>
      <c r="V46" s="231">
        <f>ROUND(E46*U46,2)</f>
        <v>0</v>
      </c>
      <c r="W46" s="231"/>
      <c r="X46" s="231" t="s">
        <v>547</v>
      </c>
      <c r="Y46" s="231" t="s">
        <v>262</v>
      </c>
      <c r="Z46" s="210"/>
      <c r="AA46" s="210"/>
      <c r="AB46" s="210"/>
      <c r="AC46" s="210"/>
      <c r="AD46" s="210"/>
      <c r="AE46" s="210"/>
      <c r="AF46" s="210"/>
      <c r="AG46" s="210" t="s">
        <v>1218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">
      <c r="A47" s="250">
        <v>35</v>
      </c>
      <c r="B47" s="251" t="s">
        <v>2139</v>
      </c>
      <c r="C47" s="259" t="s">
        <v>2140</v>
      </c>
      <c r="D47" s="252" t="s">
        <v>1765</v>
      </c>
      <c r="E47" s="253">
        <v>1</v>
      </c>
      <c r="F47" s="254"/>
      <c r="G47" s="255">
        <f>ROUND(E47*F47,2)</f>
        <v>0</v>
      </c>
      <c r="H47" s="232"/>
      <c r="I47" s="231">
        <f>ROUND(E47*H47,2)</f>
        <v>0</v>
      </c>
      <c r="J47" s="232"/>
      <c r="K47" s="231">
        <f>ROUND(E47*J47,2)</f>
        <v>0</v>
      </c>
      <c r="L47" s="231">
        <v>21</v>
      </c>
      <c r="M47" s="231">
        <f>G47*(1+L47/100)</f>
        <v>0</v>
      </c>
      <c r="N47" s="230">
        <v>0</v>
      </c>
      <c r="O47" s="230">
        <f>ROUND(E47*N47,2)</f>
        <v>0</v>
      </c>
      <c r="P47" s="230">
        <v>0</v>
      </c>
      <c r="Q47" s="230">
        <f>ROUND(E47*P47,2)</f>
        <v>0</v>
      </c>
      <c r="R47" s="231"/>
      <c r="S47" s="231" t="s">
        <v>324</v>
      </c>
      <c r="T47" s="231" t="s">
        <v>325</v>
      </c>
      <c r="U47" s="231">
        <v>0</v>
      </c>
      <c r="V47" s="231">
        <f>ROUND(E47*U47,2)</f>
        <v>0</v>
      </c>
      <c r="W47" s="231"/>
      <c r="X47" s="231" t="s">
        <v>547</v>
      </c>
      <c r="Y47" s="231" t="s">
        <v>262</v>
      </c>
      <c r="Z47" s="210"/>
      <c r="AA47" s="210"/>
      <c r="AB47" s="210"/>
      <c r="AC47" s="210"/>
      <c r="AD47" s="210"/>
      <c r="AE47" s="210"/>
      <c r="AF47" s="210"/>
      <c r="AG47" s="210" t="s">
        <v>1218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50">
        <v>36</v>
      </c>
      <c r="B48" s="251" t="s">
        <v>2141</v>
      </c>
      <c r="C48" s="259" t="s">
        <v>2142</v>
      </c>
      <c r="D48" s="252" t="s">
        <v>1765</v>
      </c>
      <c r="E48" s="253">
        <v>7</v>
      </c>
      <c r="F48" s="254"/>
      <c r="G48" s="255">
        <f>ROUND(E48*F48,2)</f>
        <v>0</v>
      </c>
      <c r="H48" s="232"/>
      <c r="I48" s="231">
        <f>ROUND(E48*H48,2)</f>
        <v>0</v>
      </c>
      <c r="J48" s="232"/>
      <c r="K48" s="231">
        <f>ROUND(E48*J48,2)</f>
        <v>0</v>
      </c>
      <c r="L48" s="231">
        <v>21</v>
      </c>
      <c r="M48" s="231">
        <f>G48*(1+L48/100)</f>
        <v>0</v>
      </c>
      <c r="N48" s="230">
        <v>0</v>
      </c>
      <c r="O48" s="230">
        <f>ROUND(E48*N48,2)</f>
        <v>0</v>
      </c>
      <c r="P48" s="230">
        <v>0</v>
      </c>
      <c r="Q48" s="230">
        <f>ROUND(E48*P48,2)</f>
        <v>0</v>
      </c>
      <c r="R48" s="231"/>
      <c r="S48" s="231" t="s">
        <v>324</v>
      </c>
      <c r="T48" s="231" t="s">
        <v>325</v>
      </c>
      <c r="U48" s="231">
        <v>0</v>
      </c>
      <c r="V48" s="231">
        <f>ROUND(E48*U48,2)</f>
        <v>0</v>
      </c>
      <c r="W48" s="231"/>
      <c r="X48" s="231" t="s">
        <v>547</v>
      </c>
      <c r="Y48" s="231" t="s">
        <v>262</v>
      </c>
      <c r="Z48" s="210"/>
      <c r="AA48" s="210"/>
      <c r="AB48" s="210"/>
      <c r="AC48" s="210"/>
      <c r="AD48" s="210"/>
      <c r="AE48" s="210"/>
      <c r="AF48" s="210"/>
      <c r="AG48" s="210" t="s">
        <v>1218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">
      <c r="A49" s="250">
        <v>37</v>
      </c>
      <c r="B49" s="251" t="s">
        <v>2143</v>
      </c>
      <c r="C49" s="259" t="s">
        <v>2144</v>
      </c>
      <c r="D49" s="252" t="s">
        <v>1765</v>
      </c>
      <c r="E49" s="253">
        <v>13</v>
      </c>
      <c r="F49" s="254"/>
      <c r="G49" s="255">
        <f>ROUND(E49*F49,2)</f>
        <v>0</v>
      </c>
      <c r="H49" s="232"/>
      <c r="I49" s="231">
        <f>ROUND(E49*H49,2)</f>
        <v>0</v>
      </c>
      <c r="J49" s="232"/>
      <c r="K49" s="231">
        <f>ROUND(E49*J49,2)</f>
        <v>0</v>
      </c>
      <c r="L49" s="231">
        <v>21</v>
      </c>
      <c r="M49" s="231">
        <f>G49*(1+L49/100)</f>
        <v>0</v>
      </c>
      <c r="N49" s="230">
        <v>0</v>
      </c>
      <c r="O49" s="230">
        <f>ROUND(E49*N49,2)</f>
        <v>0</v>
      </c>
      <c r="P49" s="230">
        <v>0</v>
      </c>
      <c r="Q49" s="230">
        <f>ROUND(E49*P49,2)</f>
        <v>0</v>
      </c>
      <c r="R49" s="231"/>
      <c r="S49" s="231" t="s">
        <v>324</v>
      </c>
      <c r="T49" s="231" t="s">
        <v>325</v>
      </c>
      <c r="U49" s="231">
        <v>0</v>
      </c>
      <c r="V49" s="231">
        <f>ROUND(E49*U49,2)</f>
        <v>0</v>
      </c>
      <c r="W49" s="231"/>
      <c r="X49" s="231" t="s">
        <v>547</v>
      </c>
      <c r="Y49" s="231" t="s">
        <v>262</v>
      </c>
      <c r="Z49" s="210"/>
      <c r="AA49" s="210"/>
      <c r="AB49" s="210"/>
      <c r="AC49" s="210"/>
      <c r="AD49" s="210"/>
      <c r="AE49" s="210"/>
      <c r="AF49" s="210"/>
      <c r="AG49" s="210" t="s">
        <v>1218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">
      <c r="A50" s="250">
        <v>38</v>
      </c>
      <c r="B50" s="251" t="s">
        <v>2145</v>
      </c>
      <c r="C50" s="259" t="s">
        <v>2146</v>
      </c>
      <c r="D50" s="252" t="s">
        <v>1765</v>
      </c>
      <c r="E50" s="253">
        <v>1</v>
      </c>
      <c r="F50" s="254"/>
      <c r="G50" s="255">
        <f>ROUND(E50*F50,2)</f>
        <v>0</v>
      </c>
      <c r="H50" s="232"/>
      <c r="I50" s="231">
        <f>ROUND(E50*H50,2)</f>
        <v>0</v>
      </c>
      <c r="J50" s="232"/>
      <c r="K50" s="231">
        <f>ROUND(E50*J50,2)</f>
        <v>0</v>
      </c>
      <c r="L50" s="231">
        <v>21</v>
      </c>
      <c r="M50" s="231">
        <f>G50*(1+L50/100)</f>
        <v>0</v>
      </c>
      <c r="N50" s="230">
        <v>0</v>
      </c>
      <c r="O50" s="230">
        <f>ROUND(E50*N50,2)</f>
        <v>0</v>
      </c>
      <c r="P50" s="230">
        <v>0</v>
      </c>
      <c r="Q50" s="230">
        <f>ROUND(E50*P50,2)</f>
        <v>0</v>
      </c>
      <c r="R50" s="231"/>
      <c r="S50" s="231" t="s">
        <v>324</v>
      </c>
      <c r="T50" s="231" t="s">
        <v>325</v>
      </c>
      <c r="U50" s="231">
        <v>0</v>
      </c>
      <c r="V50" s="231">
        <f>ROUND(E50*U50,2)</f>
        <v>0</v>
      </c>
      <c r="W50" s="231"/>
      <c r="X50" s="231" t="s">
        <v>547</v>
      </c>
      <c r="Y50" s="231" t="s">
        <v>262</v>
      </c>
      <c r="Z50" s="210"/>
      <c r="AA50" s="210"/>
      <c r="AB50" s="210"/>
      <c r="AC50" s="210"/>
      <c r="AD50" s="210"/>
      <c r="AE50" s="210"/>
      <c r="AF50" s="210"/>
      <c r="AG50" s="210" t="s">
        <v>1218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x14ac:dyDescent="0.2">
      <c r="A51" s="237" t="s">
        <v>254</v>
      </c>
      <c r="B51" s="238" t="s">
        <v>105</v>
      </c>
      <c r="C51" s="256" t="s">
        <v>106</v>
      </c>
      <c r="D51" s="239"/>
      <c r="E51" s="240"/>
      <c r="F51" s="241"/>
      <c r="G51" s="242">
        <f>SUMIF(AG52:AG52,"&lt;&gt;NOR",G52:G52)</f>
        <v>0</v>
      </c>
      <c r="H51" s="236"/>
      <c r="I51" s="236">
        <f>SUM(I52:I52)</f>
        <v>0</v>
      </c>
      <c r="J51" s="236"/>
      <c r="K51" s="236">
        <f>SUM(K52:K52)</f>
        <v>0</v>
      </c>
      <c r="L51" s="236"/>
      <c r="M51" s="236">
        <f>SUM(M52:M52)</f>
        <v>0</v>
      </c>
      <c r="N51" s="235"/>
      <c r="O51" s="235">
        <f>SUM(O52:O52)</f>
        <v>0</v>
      </c>
      <c r="P51" s="235"/>
      <c r="Q51" s="235">
        <f>SUM(Q52:Q52)</f>
        <v>0</v>
      </c>
      <c r="R51" s="236"/>
      <c r="S51" s="236"/>
      <c r="T51" s="236"/>
      <c r="U51" s="236"/>
      <c r="V51" s="236">
        <f>SUM(V52:V52)</f>
        <v>0</v>
      </c>
      <c r="W51" s="236"/>
      <c r="X51" s="236"/>
      <c r="Y51" s="236"/>
      <c r="AG51" t="s">
        <v>255</v>
      </c>
    </row>
    <row r="52" spans="1:60" outlineLevel="1" x14ac:dyDescent="0.2">
      <c r="A52" s="250">
        <v>39</v>
      </c>
      <c r="B52" s="251" t="s">
        <v>1830</v>
      </c>
      <c r="C52" s="259" t="s">
        <v>1831</v>
      </c>
      <c r="D52" s="252" t="s">
        <v>258</v>
      </c>
      <c r="E52" s="253">
        <v>0.7</v>
      </c>
      <c r="F52" s="254"/>
      <c r="G52" s="255">
        <f>ROUND(E52*F52,2)</f>
        <v>0</v>
      </c>
      <c r="H52" s="232"/>
      <c r="I52" s="231">
        <f>ROUND(E52*H52,2)</f>
        <v>0</v>
      </c>
      <c r="J52" s="232"/>
      <c r="K52" s="231">
        <f>ROUND(E52*J52,2)</f>
        <v>0</v>
      </c>
      <c r="L52" s="231">
        <v>21</v>
      </c>
      <c r="M52" s="231">
        <f>G52*(1+L52/100)</f>
        <v>0</v>
      </c>
      <c r="N52" s="230">
        <v>0</v>
      </c>
      <c r="O52" s="230">
        <f>ROUND(E52*N52,2)</f>
        <v>0</v>
      </c>
      <c r="P52" s="230">
        <v>0</v>
      </c>
      <c r="Q52" s="230">
        <f>ROUND(E52*P52,2)</f>
        <v>0</v>
      </c>
      <c r="R52" s="231"/>
      <c r="S52" s="231" t="s">
        <v>324</v>
      </c>
      <c r="T52" s="231" t="s">
        <v>325</v>
      </c>
      <c r="U52" s="231">
        <v>0</v>
      </c>
      <c r="V52" s="231">
        <f>ROUND(E52*U52,2)</f>
        <v>0</v>
      </c>
      <c r="W52" s="231"/>
      <c r="X52" s="231" t="s">
        <v>261</v>
      </c>
      <c r="Y52" s="231" t="s">
        <v>262</v>
      </c>
      <c r="Z52" s="210"/>
      <c r="AA52" s="210"/>
      <c r="AB52" s="210"/>
      <c r="AC52" s="210"/>
      <c r="AD52" s="210"/>
      <c r="AE52" s="210"/>
      <c r="AF52" s="210"/>
      <c r="AG52" s="210" t="s">
        <v>1035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x14ac:dyDescent="0.2">
      <c r="A53" s="237" t="s">
        <v>254</v>
      </c>
      <c r="B53" s="238" t="s">
        <v>107</v>
      </c>
      <c r="C53" s="256" t="s">
        <v>108</v>
      </c>
      <c r="D53" s="239"/>
      <c r="E53" s="240"/>
      <c r="F53" s="241"/>
      <c r="G53" s="242">
        <f>SUMIF(AG54:AG55,"&lt;&gt;NOR",G54:G55)</f>
        <v>0</v>
      </c>
      <c r="H53" s="236"/>
      <c r="I53" s="236">
        <f>SUM(I54:I55)</f>
        <v>0</v>
      </c>
      <c r="J53" s="236"/>
      <c r="K53" s="236">
        <f>SUM(K54:K55)</f>
        <v>0</v>
      </c>
      <c r="L53" s="236"/>
      <c r="M53" s="236">
        <f>SUM(M54:M55)</f>
        <v>0</v>
      </c>
      <c r="N53" s="235"/>
      <c r="O53" s="235">
        <f>SUM(O54:O55)</f>
        <v>0</v>
      </c>
      <c r="P53" s="235"/>
      <c r="Q53" s="235">
        <f>SUM(Q54:Q55)</f>
        <v>0</v>
      </c>
      <c r="R53" s="236"/>
      <c r="S53" s="236"/>
      <c r="T53" s="236"/>
      <c r="U53" s="236"/>
      <c r="V53" s="236">
        <f>SUM(V54:V55)</f>
        <v>0</v>
      </c>
      <c r="W53" s="236"/>
      <c r="X53" s="236"/>
      <c r="Y53" s="236"/>
      <c r="AG53" t="s">
        <v>255</v>
      </c>
    </row>
    <row r="54" spans="1:60" outlineLevel="1" x14ac:dyDescent="0.2">
      <c r="A54" s="250">
        <v>40</v>
      </c>
      <c r="B54" s="251" t="s">
        <v>1910</v>
      </c>
      <c r="C54" s="259" t="s">
        <v>1911</v>
      </c>
      <c r="D54" s="252" t="s">
        <v>1034</v>
      </c>
      <c r="E54" s="253">
        <v>14</v>
      </c>
      <c r="F54" s="254"/>
      <c r="G54" s="255">
        <f>ROUND(E54*F54,2)</f>
        <v>0</v>
      </c>
      <c r="H54" s="232"/>
      <c r="I54" s="231">
        <f>ROUND(E54*H54,2)</f>
        <v>0</v>
      </c>
      <c r="J54" s="232"/>
      <c r="K54" s="231">
        <f>ROUND(E54*J54,2)</f>
        <v>0</v>
      </c>
      <c r="L54" s="231">
        <v>21</v>
      </c>
      <c r="M54" s="231">
        <f>G54*(1+L54/100)</f>
        <v>0</v>
      </c>
      <c r="N54" s="230">
        <v>0</v>
      </c>
      <c r="O54" s="230">
        <f>ROUND(E54*N54,2)</f>
        <v>0</v>
      </c>
      <c r="P54" s="230">
        <v>0</v>
      </c>
      <c r="Q54" s="230">
        <f>ROUND(E54*P54,2)</f>
        <v>0</v>
      </c>
      <c r="R54" s="231"/>
      <c r="S54" s="231" t="s">
        <v>324</v>
      </c>
      <c r="T54" s="231" t="s">
        <v>325</v>
      </c>
      <c r="U54" s="231">
        <v>0</v>
      </c>
      <c r="V54" s="231">
        <f>ROUND(E54*U54,2)</f>
        <v>0</v>
      </c>
      <c r="W54" s="231"/>
      <c r="X54" s="231" t="s">
        <v>261</v>
      </c>
      <c r="Y54" s="231" t="s">
        <v>262</v>
      </c>
      <c r="Z54" s="210"/>
      <c r="AA54" s="210"/>
      <c r="AB54" s="210"/>
      <c r="AC54" s="210"/>
      <c r="AD54" s="210"/>
      <c r="AE54" s="210"/>
      <c r="AF54" s="210"/>
      <c r="AG54" s="210" t="s">
        <v>1035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">
      <c r="A55" s="250">
        <v>41</v>
      </c>
      <c r="B55" s="251" t="s">
        <v>1912</v>
      </c>
      <c r="C55" s="259" t="s">
        <v>1913</v>
      </c>
      <c r="D55" s="252" t="s">
        <v>1034</v>
      </c>
      <c r="E55" s="253">
        <v>3</v>
      </c>
      <c r="F55" s="254"/>
      <c r="G55" s="255">
        <f>ROUND(E55*F55,2)</f>
        <v>0</v>
      </c>
      <c r="H55" s="232"/>
      <c r="I55" s="231">
        <f>ROUND(E55*H55,2)</f>
        <v>0</v>
      </c>
      <c r="J55" s="232"/>
      <c r="K55" s="231">
        <f>ROUND(E55*J55,2)</f>
        <v>0</v>
      </c>
      <c r="L55" s="231">
        <v>21</v>
      </c>
      <c r="M55" s="231">
        <f>G55*(1+L55/100)</f>
        <v>0</v>
      </c>
      <c r="N55" s="230">
        <v>0</v>
      </c>
      <c r="O55" s="230">
        <f>ROUND(E55*N55,2)</f>
        <v>0</v>
      </c>
      <c r="P55" s="230">
        <v>0</v>
      </c>
      <c r="Q55" s="230">
        <f>ROUND(E55*P55,2)</f>
        <v>0</v>
      </c>
      <c r="R55" s="231"/>
      <c r="S55" s="231" t="s">
        <v>324</v>
      </c>
      <c r="T55" s="231" t="s">
        <v>325</v>
      </c>
      <c r="U55" s="231">
        <v>0</v>
      </c>
      <c r="V55" s="231">
        <f>ROUND(E55*U55,2)</f>
        <v>0</v>
      </c>
      <c r="W55" s="231"/>
      <c r="X55" s="231" t="s">
        <v>261</v>
      </c>
      <c r="Y55" s="231" t="s">
        <v>262</v>
      </c>
      <c r="Z55" s="210"/>
      <c r="AA55" s="210"/>
      <c r="AB55" s="210"/>
      <c r="AC55" s="210"/>
      <c r="AD55" s="210"/>
      <c r="AE55" s="210"/>
      <c r="AF55" s="210"/>
      <c r="AG55" s="210" t="s">
        <v>1035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x14ac:dyDescent="0.2">
      <c r="A56" s="237" t="s">
        <v>254</v>
      </c>
      <c r="B56" s="238" t="s">
        <v>109</v>
      </c>
      <c r="C56" s="256" t="s">
        <v>110</v>
      </c>
      <c r="D56" s="239"/>
      <c r="E56" s="240"/>
      <c r="F56" s="241"/>
      <c r="G56" s="242">
        <f>SUMIF(AG57:AG84,"&lt;&gt;NOR",G57:G84)</f>
        <v>0</v>
      </c>
      <c r="H56" s="236"/>
      <c r="I56" s="236">
        <f>SUM(I57:I84)</f>
        <v>0</v>
      </c>
      <c r="J56" s="236"/>
      <c r="K56" s="236">
        <f>SUM(K57:K84)</f>
        <v>0</v>
      </c>
      <c r="L56" s="236"/>
      <c r="M56" s="236">
        <f>SUM(M57:M84)</f>
        <v>0</v>
      </c>
      <c r="N56" s="235"/>
      <c r="O56" s="235">
        <f>SUM(O57:O84)</f>
        <v>0</v>
      </c>
      <c r="P56" s="235"/>
      <c r="Q56" s="235">
        <f>SUM(Q57:Q84)</f>
        <v>0</v>
      </c>
      <c r="R56" s="236"/>
      <c r="S56" s="236"/>
      <c r="T56" s="236"/>
      <c r="U56" s="236"/>
      <c r="V56" s="236">
        <f>SUM(V57:V84)</f>
        <v>0</v>
      </c>
      <c r="W56" s="236"/>
      <c r="X56" s="236"/>
      <c r="Y56" s="236"/>
      <c r="AG56" t="s">
        <v>255</v>
      </c>
    </row>
    <row r="57" spans="1:60" ht="33.75" outlineLevel="1" x14ac:dyDescent="0.2">
      <c r="A57" s="250">
        <v>42</v>
      </c>
      <c r="B57" s="251" t="s">
        <v>1914</v>
      </c>
      <c r="C57" s="259" t="s">
        <v>1915</v>
      </c>
      <c r="D57" s="252" t="s">
        <v>804</v>
      </c>
      <c r="E57" s="253">
        <v>1</v>
      </c>
      <c r="F57" s="254"/>
      <c r="G57" s="255">
        <f>ROUND(E57*F57,2)</f>
        <v>0</v>
      </c>
      <c r="H57" s="232"/>
      <c r="I57" s="231">
        <f>ROUND(E57*H57,2)</f>
        <v>0</v>
      </c>
      <c r="J57" s="232"/>
      <c r="K57" s="231">
        <f>ROUND(E57*J57,2)</f>
        <v>0</v>
      </c>
      <c r="L57" s="231">
        <v>21</v>
      </c>
      <c r="M57" s="231">
        <f>G57*(1+L57/100)</f>
        <v>0</v>
      </c>
      <c r="N57" s="230">
        <v>0</v>
      </c>
      <c r="O57" s="230">
        <f>ROUND(E57*N57,2)</f>
        <v>0</v>
      </c>
      <c r="P57" s="230">
        <v>0</v>
      </c>
      <c r="Q57" s="230">
        <f>ROUND(E57*P57,2)</f>
        <v>0</v>
      </c>
      <c r="R57" s="231"/>
      <c r="S57" s="231" t="s">
        <v>324</v>
      </c>
      <c r="T57" s="231" t="s">
        <v>325</v>
      </c>
      <c r="U57" s="231">
        <v>0</v>
      </c>
      <c r="V57" s="231">
        <f>ROUND(E57*U57,2)</f>
        <v>0</v>
      </c>
      <c r="W57" s="231"/>
      <c r="X57" s="231" t="s">
        <v>261</v>
      </c>
      <c r="Y57" s="231" t="s">
        <v>262</v>
      </c>
      <c r="Z57" s="210"/>
      <c r="AA57" s="210"/>
      <c r="AB57" s="210"/>
      <c r="AC57" s="210"/>
      <c r="AD57" s="210"/>
      <c r="AE57" s="210"/>
      <c r="AF57" s="210"/>
      <c r="AG57" s="210" t="s">
        <v>1035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ht="56.25" outlineLevel="1" x14ac:dyDescent="0.2">
      <c r="A58" s="250">
        <v>43</v>
      </c>
      <c r="B58" s="251" t="s">
        <v>1916</v>
      </c>
      <c r="C58" s="259" t="s">
        <v>1917</v>
      </c>
      <c r="D58" s="252" t="s">
        <v>804</v>
      </c>
      <c r="E58" s="253">
        <v>1</v>
      </c>
      <c r="F58" s="254"/>
      <c r="G58" s="255">
        <f>ROUND(E58*F58,2)</f>
        <v>0</v>
      </c>
      <c r="H58" s="232"/>
      <c r="I58" s="231">
        <f>ROUND(E58*H58,2)</f>
        <v>0</v>
      </c>
      <c r="J58" s="232"/>
      <c r="K58" s="231">
        <f>ROUND(E58*J58,2)</f>
        <v>0</v>
      </c>
      <c r="L58" s="231">
        <v>21</v>
      </c>
      <c r="M58" s="231">
        <f>G58*(1+L58/100)</f>
        <v>0</v>
      </c>
      <c r="N58" s="230">
        <v>0</v>
      </c>
      <c r="O58" s="230">
        <f>ROUND(E58*N58,2)</f>
        <v>0</v>
      </c>
      <c r="P58" s="230">
        <v>0</v>
      </c>
      <c r="Q58" s="230">
        <f>ROUND(E58*P58,2)</f>
        <v>0</v>
      </c>
      <c r="R58" s="231"/>
      <c r="S58" s="231" t="s">
        <v>324</v>
      </c>
      <c r="T58" s="231" t="s">
        <v>325</v>
      </c>
      <c r="U58" s="231">
        <v>0</v>
      </c>
      <c r="V58" s="231">
        <f>ROUND(E58*U58,2)</f>
        <v>0</v>
      </c>
      <c r="W58" s="231"/>
      <c r="X58" s="231" t="s">
        <v>261</v>
      </c>
      <c r="Y58" s="231" t="s">
        <v>262</v>
      </c>
      <c r="Z58" s="210"/>
      <c r="AA58" s="210"/>
      <c r="AB58" s="210"/>
      <c r="AC58" s="210"/>
      <c r="AD58" s="210"/>
      <c r="AE58" s="210"/>
      <c r="AF58" s="210"/>
      <c r="AG58" s="210" t="s">
        <v>1035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ht="45" outlineLevel="1" x14ac:dyDescent="0.2">
      <c r="A59" s="250">
        <v>44</v>
      </c>
      <c r="B59" s="251" t="s">
        <v>1918</v>
      </c>
      <c r="C59" s="259" t="s">
        <v>1919</v>
      </c>
      <c r="D59" s="252" t="s">
        <v>804</v>
      </c>
      <c r="E59" s="253">
        <v>1</v>
      </c>
      <c r="F59" s="254"/>
      <c r="G59" s="255">
        <f>ROUND(E59*F59,2)</f>
        <v>0</v>
      </c>
      <c r="H59" s="232"/>
      <c r="I59" s="231">
        <f>ROUND(E59*H59,2)</f>
        <v>0</v>
      </c>
      <c r="J59" s="232"/>
      <c r="K59" s="231">
        <f>ROUND(E59*J59,2)</f>
        <v>0</v>
      </c>
      <c r="L59" s="231">
        <v>21</v>
      </c>
      <c r="M59" s="231">
        <f>G59*(1+L59/100)</f>
        <v>0</v>
      </c>
      <c r="N59" s="230">
        <v>0</v>
      </c>
      <c r="O59" s="230">
        <f>ROUND(E59*N59,2)</f>
        <v>0</v>
      </c>
      <c r="P59" s="230">
        <v>0</v>
      </c>
      <c r="Q59" s="230">
        <f>ROUND(E59*P59,2)</f>
        <v>0</v>
      </c>
      <c r="R59" s="231"/>
      <c r="S59" s="231" t="s">
        <v>324</v>
      </c>
      <c r="T59" s="231" t="s">
        <v>325</v>
      </c>
      <c r="U59" s="231">
        <v>0</v>
      </c>
      <c r="V59" s="231">
        <f>ROUND(E59*U59,2)</f>
        <v>0</v>
      </c>
      <c r="W59" s="231"/>
      <c r="X59" s="231" t="s">
        <v>261</v>
      </c>
      <c r="Y59" s="231" t="s">
        <v>262</v>
      </c>
      <c r="Z59" s="210"/>
      <c r="AA59" s="210"/>
      <c r="AB59" s="210"/>
      <c r="AC59" s="210"/>
      <c r="AD59" s="210"/>
      <c r="AE59" s="210"/>
      <c r="AF59" s="210"/>
      <c r="AG59" s="210" t="s">
        <v>1035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">
      <c r="A60" s="250">
        <v>45</v>
      </c>
      <c r="B60" s="251" t="s">
        <v>2021</v>
      </c>
      <c r="C60" s="259" t="s">
        <v>2022</v>
      </c>
      <c r="D60" s="252" t="s">
        <v>345</v>
      </c>
      <c r="E60" s="253">
        <v>32</v>
      </c>
      <c r="F60" s="254"/>
      <c r="G60" s="255">
        <f>ROUND(E60*F60,2)</f>
        <v>0</v>
      </c>
      <c r="H60" s="232"/>
      <c r="I60" s="231">
        <f>ROUND(E60*H60,2)</f>
        <v>0</v>
      </c>
      <c r="J60" s="232"/>
      <c r="K60" s="231">
        <f>ROUND(E60*J60,2)</f>
        <v>0</v>
      </c>
      <c r="L60" s="231">
        <v>21</v>
      </c>
      <c r="M60" s="231">
        <f>G60*(1+L60/100)</f>
        <v>0</v>
      </c>
      <c r="N60" s="230">
        <v>0</v>
      </c>
      <c r="O60" s="230">
        <f>ROUND(E60*N60,2)</f>
        <v>0</v>
      </c>
      <c r="P60" s="230">
        <v>0</v>
      </c>
      <c r="Q60" s="230">
        <f>ROUND(E60*P60,2)</f>
        <v>0</v>
      </c>
      <c r="R60" s="231"/>
      <c r="S60" s="231" t="s">
        <v>324</v>
      </c>
      <c r="T60" s="231" t="s">
        <v>325</v>
      </c>
      <c r="U60" s="231">
        <v>0</v>
      </c>
      <c r="V60" s="231">
        <f>ROUND(E60*U60,2)</f>
        <v>0</v>
      </c>
      <c r="W60" s="231"/>
      <c r="X60" s="231" t="s">
        <v>261</v>
      </c>
      <c r="Y60" s="231" t="s">
        <v>262</v>
      </c>
      <c r="Z60" s="210"/>
      <c r="AA60" s="210"/>
      <c r="AB60" s="210"/>
      <c r="AC60" s="210"/>
      <c r="AD60" s="210"/>
      <c r="AE60" s="210"/>
      <c r="AF60" s="210"/>
      <c r="AG60" s="210" t="s">
        <v>1035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">
      <c r="A61" s="250">
        <v>46</v>
      </c>
      <c r="B61" s="251" t="s">
        <v>2147</v>
      </c>
      <c r="C61" s="259" t="s">
        <v>2148</v>
      </c>
      <c r="D61" s="252" t="s">
        <v>334</v>
      </c>
      <c r="E61" s="253">
        <v>30</v>
      </c>
      <c r="F61" s="254"/>
      <c r="G61" s="255">
        <f>ROUND(E61*F61,2)</f>
        <v>0</v>
      </c>
      <c r="H61" s="232"/>
      <c r="I61" s="231">
        <f>ROUND(E61*H61,2)</f>
        <v>0</v>
      </c>
      <c r="J61" s="232"/>
      <c r="K61" s="231">
        <f>ROUND(E61*J61,2)</f>
        <v>0</v>
      </c>
      <c r="L61" s="231">
        <v>21</v>
      </c>
      <c r="M61" s="231">
        <f>G61*(1+L61/100)</f>
        <v>0</v>
      </c>
      <c r="N61" s="230">
        <v>0</v>
      </c>
      <c r="O61" s="230">
        <f>ROUND(E61*N61,2)</f>
        <v>0</v>
      </c>
      <c r="P61" s="230">
        <v>0</v>
      </c>
      <c r="Q61" s="230">
        <f>ROUND(E61*P61,2)</f>
        <v>0</v>
      </c>
      <c r="R61" s="231"/>
      <c r="S61" s="231" t="s">
        <v>324</v>
      </c>
      <c r="T61" s="231" t="s">
        <v>325</v>
      </c>
      <c r="U61" s="231">
        <v>0</v>
      </c>
      <c r="V61" s="231">
        <f>ROUND(E61*U61,2)</f>
        <v>0</v>
      </c>
      <c r="W61" s="231"/>
      <c r="X61" s="231" t="s">
        <v>261</v>
      </c>
      <c r="Y61" s="231" t="s">
        <v>262</v>
      </c>
      <c r="Z61" s="210"/>
      <c r="AA61" s="210"/>
      <c r="AB61" s="210"/>
      <c r="AC61" s="210"/>
      <c r="AD61" s="210"/>
      <c r="AE61" s="210"/>
      <c r="AF61" s="210"/>
      <c r="AG61" s="210" t="s">
        <v>1035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">
      <c r="A62" s="250">
        <v>47</v>
      </c>
      <c r="B62" s="251" t="s">
        <v>1940</v>
      </c>
      <c r="C62" s="259" t="s">
        <v>1941</v>
      </c>
      <c r="D62" s="252" t="s">
        <v>334</v>
      </c>
      <c r="E62" s="253">
        <v>4810</v>
      </c>
      <c r="F62" s="254"/>
      <c r="G62" s="255">
        <f>ROUND(E62*F62,2)</f>
        <v>0</v>
      </c>
      <c r="H62" s="232"/>
      <c r="I62" s="231">
        <f>ROUND(E62*H62,2)</f>
        <v>0</v>
      </c>
      <c r="J62" s="232"/>
      <c r="K62" s="231">
        <f>ROUND(E62*J62,2)</f>
        <v>0</v>
      </c>
      <c r="L62" s="231">
        <v>21</v>
      </c>
      <c r="M62" s="231">
        <f>G62*(1+L62/100)</f>
        <v>0</v>
      </c>
      <c r="N62" s="230">
        <v>0</v>
      </c>
      <c r="O62" s="230">
        <f>ROUND(E62*N62,2)</f>
        <v>0</v>
      </c>
      <c r="P62" s="230">
        <v>0</v>
      </c>
      <c r="Q62" s="230">
        <f>ROUND(E62*P62,2)</f>
        <v>0</v>
      </c>
      <c r="R62" s="231"/>
      <c r="S62" s="231" t="s">
        <v>324</v>
      </c>
      <c r="T62" s="231" t="s">
        <v>325</v>
      </c>
      <c r="U62" s="231">
        <v>0</v>
      </c>
      <c r="V62" s="231">
        <f>ROUND(E62*U62,2)</f>
        <v>0</v>
      </c>
      <c r="W62" s="231"/>
      <c r="X62" s="231" t="s">
        <v>261</v>
      </c>
      <c r="Y62" s="231" t="s">
        <v>262</v>
      </c>
      <c r="Z62" s="210"/>
      <c r="AA62" s="210"/>
      <c r="AB62" s="210"/>
      <c r="AC62" s="210"/>
      <c r="AD62" s="210"/>
      <c r="AE62" s="210"/>
      <c r="AF62" s="210"/>
      <c r="AG62" s="210" t="s">
        <v>1035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">
      <c r="A63" s="250">
        <v>48</v>
      </c>
      <c r="B63" s="251" t="s">
        <v>2041</v>
      </c>
      <c r="C63" s="259" t="s">
        <v>2042</v>
      </c>
      <c r="D63" s="252" t="s">
        <v>345</v>
      </c>
      <c r="E63" s="253">
        <v>111</v>
      </c>
      <c r="F63" s="254"/>
      <c r="G63" s="255">
        <f>ROUND(E63*F63,2)</f>
        <v>0</v>
      </c>
      <c r="H63" s="232"/>
      <c r="I63" s="231">
        <f>ROUND(E63*H63,2)</f>
        <v>0</v>
      </c>
      <c r="J63" s="232"/>
      <c r="K63" s="231">
        <f>ROUND(E63*J63,2)</f>
        <v>0</v>
      </c>
      <c r="L63" s="231">
        <v>21</v>
      </c>
      <c r="M63" s="231">
        <f>G63*(1+L63/100)</f>
        <v>0</v>
      </c>
      <c r="N63" s="230">
        <v>0</v>
      </c>
      <c r="O63" s="230">
        <f>ROUND(E63*N63,2)</f>
        <v>0</v>
      </c>
      <c r="P63" s="230">
        <v>0</v>
      </c>
      <c r="Q63" s="230">
        <f>ROUND(E63*P63,2)</f>
        <v>0</v>
      </c>
      <c r="R63" s="231"/>
      <c r="S63" s="231" t="s">
        <v>324</v>
      </c>
      <c r="T63" s="231" t="s">
        <v>325</v>
      </c>
      <c r="U63" s="231">
        <v>0</v>
      </c>
      <c r="V63" s="231">
        <f>ROUND(E63*U63,2)</f>
        <v>0</v>
      </c>
      <c r="W63" s="231"/>
      <c r="X63" s="231" t="s">
        <v>261</v>
      </c>
      <c r="Y63" s="231" t="s">
        <v>262</v>
      </c>
      <c r="Z63" s="210"/>
      <c r="AA63" s="210"/>
      <c r="AB63" s="210"/>
      <c r="AC63" s="210"/>
      <c r="AD63" s="210"/>
      <c r="AE63" s="210"/>
      <c r="AF63" s="210"/>
      <c r="AG63" s="210" t="s">
        <v>1035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">
      <c r="A64" s="250">
        <v>49</v>
      </c>
      <c r="B64" s="251" t="s">
        <v>2043</v>
      </c>
      <c r="C64" s="259" t="s">
        <v>2044</v>
      </c>
      <c r="D64" s="252" t="s">
        <v>345</v>
      </c>
      <c r="E64" s="253">
        <v>26</v>
      </c>
      <c r="F64" s="254"/>
      <c r="G64" s="255">
        <f>ROUND(E64*F64,2)</f>
        <v>0</v>
      </c>
      <c r="H64" s="232"/>
      <c r="I64" s="231">
        <f>ROUND(E64*H64,2)</f>
        <v>0</v>
      </c>
      <c r="J64" s="232"/>
      <c r="K64" s="231">
        <f>ROUND(E64*J64,2)</f>
        <v>0</v>
      </c>
      <c r="L64" s="231">
        <v>21</v>
      </c>
      <c r="M64" s="231">
        <f>G64*(1+L64/100)</f>
        <v>0</v>
      </c>
      <c r="N64" s="230">
        <v>0</v>
      </c>
      <c r="O64" s="230">
        <f>ROUND(E64*N64,2)</f>
        <v>0</v>
      </c>
      <c r="P64" s="230">
        <v>0</v>
      </c>
      <c r="Q64" s="230">
        <f>ROUND(E64*P64,2)</f>
        <v>0</v>
      </c>
      <c r="R64" s="231"/>
      <c r="S64" s="231" t="s">
        <v>324</v>
      </c>
      <c r="T64" s="231" t="s">
        <v>325</v>
      </c>
      <c r="U64" s="231">
        <v>0</v>
      </c>
      <c r="V64" s="231">
        <f>ROUND(E64*U64,2)</f>
        <v>0</v>
      </c>
      <c r="W64" s="231"/>
      <c r="X64" s="231" t="s">
        <v>261</v>
      </c>
      <c r="Y64" s="231" t="s">
        <v>262</v>
      </c>
      <c r="Z64" s="210"/>
      <c r="AA64" s="210"/>
      <c r="AB64" s="210"/>
      <c r="AC64" s="210"/>
      <c r="AD64" s="210"/>
      <c r="AE64" s="210"/>
      <c r="AF64" s="210"/>
      <c r="AG64" s="210" t="s">
        <v>1035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">
      <c r="A65" s="250">
        <v>50</v>
      </c>
      <c r="B65" s="251" t="s">
        <v>2149</v>
      </c>
      <c r="C65" s="259" t="s">
        <v>2150</v>
      </c>
      <c r="D65" s="252" t="s">
        <v>345</v>
      </c>
      <c r="E65" s="253">
        <v>38</v>
      </c>
      <c r="F65" s="254"/>
      <c r="G65" s="255">
        <f>ROUND(E65*F65,2)</f>
        <v>0</v>
      </c>
      <c r="H65" s="232"/>
      <c r="I65" s="231">
        <f>ROUND(E65*H65,2)</f>
        <v>0</v>
      </c>
      <c r="J65" s="232"/>
      <c r="K65" s="231">
        <f>ROUND(E65*J65,2)</f>
        <v>0</v>
      </c>
      <c r="L65" s="231">
        <v>21</v>
      </c>
      <c r="M65" s="231">
        <f>G65*(1+L65/100)</f>
        <v>0</v>
      </c>
      <c r="N65" s="230">
        <v>0</v>
      </c>
      <c r="O65" s="230">
        <f>ROUND(E65*N65,2)</f>
        <v>0</v>
      </c>
      <c r="P65" s="230">
        <v>0</v>
      </c>
      <c r="Q65" s="230">
        <f>ROUND(E65*P65,2)</f>
        <v>0</v>
      </c>
      <c r="R65" s="231"/>
      <c r="S65" s="231" t="s">
        <v>324</v>
      </c>
      <c r="T65" s="231" t="s">
        <v>325</v>
      </c>
      <c r="U65" s="231">
        <v>0</v>
      </c>
      <c r="V65" s="231">
        <f>ROUND(E65*U65,2)</f>
        <v>0</v>
      </c>
      <c r="W65" s="231"/>
      <c r="X65" s="231" t="s">
        <v>261</v>
      </c>
      <c r="Y65" s="231" t="s">
        <v>262</v>
      </c>
      <c r="Z65" s="210"/>
      <c r="AA65" s="210"/>
      <c r="AB65" s="210"/>
      <c r="AC65" s="210"/>
      <c r="AD65" s="210"/>
      <c r="AE65" s="210"/>
      <c r="AF65" s="210"/>
      <c r="AG65" s="210" t="s">
        <v>1035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">
      <c r="A66" s="250">
        <v>51</v>
      </c>
      <c r="B66" s="251" t="s">
        <v>2151</v>
      </c>
      <c r="C66" s="259" t="s">
        <v>2152</v>
      </c>
      <c r="D66" s="252" t="s">
        <v>345</v>
      </c>
      <c r="E66" s="253">
        <v>75</v>
      </c>
      <c r="F66" s="254"/>
      <c r="G66" s="255">
        <f>ROUND(E66*F66,2)</f>
        <v>0</v>
      </c>
      <c r="H66" s="232"/>
      <c r="I66" s="231">
        <f>ROUND(E66*H66,2)</f>
        <v>0</v>
      </c>
      <c r="J66" s="232"/>
      <c r="K66" s="231">
        <f>ROUND(E66*J66,2)</f>
        <v>0</v>
      </c>
      <c r="L66" s="231">
        <v>21</v>
      </c>
      <c r="M66" s="231">
        <f>G66*(1+L66/100)</f>
        <v>0</v>
      </c>
      <c r="N66" s="230">
        <v>0</v>
      </c>
      <c r="O66" s="230">
        <f>ROUND(E66*N66,2)</f>
        <v>0</v>
      </c>
      <c r="P66" s="230">
        <v>0</v>
      </c>
      <c r="Q66" s="230">
        <f>ROUND(E66*P66,2)</f>
        <v>0</v>
      </c>
      <c r="R66" s="231"/>
      <c r="S66" s="231" t="s">
        <v>324</v>
      </c>
      <c r="T66" s="231" t="s">
        <v>325</v>
      </c>
      <c r="U66" s="231">
        <v>0</v>
      </c>
      <c r="V66" s="231">
        <f>ROUND(E66*U66,2)</f>
        <v>0</v>
      </c>
      <c r="W66" s="231"/>
      <c r="X66" s="231" t="s">
        <v>261</v>
      </c>
      <c r="Y66" s="231" t="s">
        <v>262</v>
      </c>
      <c r="Z66" s="210"/>
      <c r="AA66" s="210"/>
      <c r="AB66" s="210"/>
      <c r="AC66" s="210"/>
      <c r="AD66" s="210"/>
      <c r="AE66" s="210"/>
      <c r="AF66" s="210"/>
      <c r="AG66" s="210" t="s">
        <v>1035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">
      <c r="A67" s="250">
        <v>52</v>
      </c>
      <c r="B67" s="251" t="s">
        <v>1960</v>
      </c>
      <c r="C67" s="259" t="s">
        <v>1961</v>
      </c>
      <c r="D67" s="252" t="s">
        <v>1034</v>
      </c>
      <c r="E67" s="253">
        <v>3</v>
      </c>
      <c r="F67" s="254"/>
      <c r="G67" s="255">
        <f>ROUND(E67*F67,2)</f>
        <v>0</v>
      </c>
      <c r="H67" s="232"/>
      <c r="I67" s="231">
        <f>ROUND(E67*H67,2)</f>
        <v>0</v>
      </c>
      <c r="J67" s="232"/>
      <c r="K67" s="231">
        <f>ROUND(E67*J67,2)</f>
        <v>0</v>
      </c>
      <c r="L67" s="231">
        <v>21</v>
      </c>
      <c r="M67" s="231">
        <f>G67*(1+L67/100)</f>
        <v>0</v>
      </c>
      <c r="N67" s="230">
        <v>0</v>
      </c>
      <c r="O67" s="230">
        <f>ROUND(E67*N67,2)</f>
        <v>0</v>
      </c>
      <c r="P67" s="230">
        <v>0</v>
      </c>
      <c r="Q67" s="230">
        <f>ROUND(E67*P67,2)</f>
        <v>0</v>
      </c>
      <c r="R67" s="231"/>
      <c r="S67" s="231" t="s">
        <v>324</v>
      </c>
      <c r="T67" s="231" t="s">
        <v>325</v>
      </c>
      <c r="U67" s="231">
        <v>0</v>
      </c>
      <c r="V67" s="231">
        <f>ROUND(E67*U67,2)</f>
        <v>0</v>
      </c>
      <c r="W67" s="231"/>
      <c r="X67" s="231" t="s">
        <v>261</v>
      </c>
      <c r="Y67" s="231" t="s">
        <v>262</v>
      </c>
      <c r="Z67" s="210"/>
      <c r="AA67" s="210"/>
      <c r="AB67" s="210"/>
      <c r="AC67" s="210"/>
      <c r="AD67" s="210"/>
      <c r="AE67" s="210"/>
      <c r="AF67" s="210"/>
      <c r="AG67" s="210" t="s">
        <v>1035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">
      <c r="A68" s="250">
        <v>53</v>
      </c>
      <c r="B68" s="251" t="s">
        <v>1962</v>
      </c>
      <c r="C68" s="259" t="s">
        <v>1963</v>
      </c>
      <c r="D68" s="252" t="s">
        <v>1034</v>
      </c>
      <c r="E68" s="253">
        <v>14</v>
      </c>
      <c r="F68" s="254"/>
      <c r="G68" s="255">
        <f>ROUND(E68*F68,2)</f>
        <v>0</v>
      </c>
      <c r="H68" s="232"/>
      <c r="I68" s="231">
        <f>ROUND(E68*H68,2)</f>
        <v>0</v>
      </c>
      <c r="J68" s="232"/>
      <c r="K68" s="231">
        <f>ROUND(E68*J68,2)</f>
        <v>0</v>
      </c>
      <c r="L68" s="231">
        <v>21</v>
      </c>
      <c r="M68" s="231">
        <f>G68*(1+L68/100)</f>
        <v>0</v>
      </c>
      <c r="N68" s="230">
        <v>0</v>
      </c>
      <c r="O68" s="230">
        <f>ROUND(E68*N68,2)</f>
        <v>0</v>
      </c>
      <c r="P68" s="230">
        <v>0</v>
      </c>
      <c r="Q68" s="230">
        <f>ROUND(E68*P68,2)</f>
        <v>0</v>
      </c>
      <c r="R68" s="231"/>
      <c r="S68" s="231" t="s">
        <v>324</v>
      </c>
      <c r="T68" s="231" t="s">
        <v>325</v>
      </c>
      <c r="U68" s="231">
        <v>0</v>
      </c>
      <c r="V68" s="231">
        <f>ROUND(E68*U68,2)</f>
        <v>0</v>
      </c>
      <c r="W68" s="231"/>
      <c r="X68" s="231" t="s">
        <v>261</v>
      </c>
      <c r="Y68" s="231" t="s">
        <v>262</v>
      </c>
      <c r="Z68" s="210"/>
      <c r="AA68" s="210"/>
      <c r="AB68" s="210"/>
      <c r="AC68" s="210"/>
      <c r="AD68" s="210"/>
      <c r="AE68" s="210"/>
      <c r="AF68" s="210"/>
      <c r="AG68" s="210" t="s">
        <v>1035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">
      <c r="A69" s="250">
        <v>54</v>
      </c>
      <c r="B69" s="251" t="s">
        <v>1938</v>
      </c>
      <c r="C69" s="259" t="s">
        <v>1939</v>
      </c>
      <c r="D69" s="252" t="s">
        <v>334</v>
      </c>
      <c r="E69" s="253">
        <v>4810</v>
      </c>
      <c r="F69" s="254"/>
      <c r="G69" s="255">
        <f>ROUND(E69*F69,2)</f>
        <v>0</v>
      </c>
      <c r="H69" s="232"/>
      <c r="I69" s="231">
        <f>ROUND(E69*H69,2)</f>
        <v>0</v>
      </c>
      <c r="J69" s="232"/>
      <c r="K69" s="231">
        <f>ROUND(E69*J69,2)</f>
        <v>0</v>
      </c>
      <c r="L69" s="231">
        <v>21</v>
      </c>
      <c r="M69" s="231">
        <f>G69*(1+L69/100)</f>
        <v>0</v>
      </c>
      <c r="N69" s="230">
        <v>0</v>
      </c>
      <c r="O69" s="230">
        <f>ROUND(E69*N69,2)</f>
        <v>0</v>
      </c>
      <c r="P69" s="230">
        <v>0</v>
      </c>
      <c r="Q69" s="230">
        <f>ROUND(E69*P69,2)</f>
        <v>0</v>
      </c>
      <c r="R69" s="231"/>
      <c r="S69" s="231" t="s">
        <v>324</v>
      </c>
      <c r="T69" s="231" t="s">
        <v>325</v>
      </c>
      <c r="U69" s="231">
        <v>0</v>
      </c>
      <c r="V69" s="231">
        <f>ROUND(E69*U69,2)</f>
        <v>0</v>
      </c>
      <c r="W69" s="231"/>
      <c r="X69" s="231" t="s">
        <v>261</v>
      </c>
      <c r="Y69" s="231" t="s">
        <v>262</v>
      </c>
      <c r="Z69" s="210"/>
      <c r="AA69" s="210"/>
      <c r="AB69" s="210"/>
      <c r="AC69" s="210"/>
      <c r="AD69" s="210"/>
      <c r="AE69" s="210"/>
      <c r="AF69" s="210"/>
      <c r="AG69" s="210" t="s">
        <v>1035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">
      <c r="A70" s="250">
        <v>55</v>
      </c>
      <c r="B70" s="251" t="s">
        <v>1948</v>
      </c>
      <c r="C70" s="259" t="s">
        <v>1949</v>
      </c>
      <c r="D70" s="252" t="s">
        <v>334</v>
      </c>
      <c r="E70" s="253">
        <v>30</v>
      </c>
      <c r="F70" s="254"/>
      <c r="G70" s="255">
        <f>ROUND(E70*F70,2)</f>
        <v>0</v>
      </c>
      <c r="H70" s="232"/>
      <c r="I70" s="231">
        <f>ROUND(E70*H70,2)</f>
        <v>0</v>
      </c>
      <c r="J70" s="232"/>
      <c r="K70" s="231">
        <f>ROUND(E70*J70,2)</f>
        <v>0</v>
      </c>
      <c r="L70" s="231">
        <v>21</v>
      </c>
      <c r="M70" s="231">
        <f>G70*(1+L70/100)</f>
        <v>0</v>
      </c>
      <c r="N70" s="230">
        <v>0</v>
      </c>
      <c r="O70" s="230">
        <f>ROUND(E70*N70,2)</f>
        <v>0</v>
      </c>
      <c r="P70" s="230">
        <v>0</v>
      </c>
      <c r="Q70" s="230">
        <f>ROUND(E70*P70,2)</f>
        <v>0</v>
      </c>
      <c r="R70" s="231"/>
      <c r="S70" s="231" t="s">
        <v>324</v>
      </c>
      <c r="T70" s="231" t="s">
        <v>325</v>
      </c>
      <c r="U70" s="231">
        <v>0</v>
      </c>
      <c r="V70" s="231">
        <f>ROUND(E70*U70,2)</f>
        <v>0</v>
      </c>
      <c r="W70" s="231"/>
      <c r="X70" s="231" t="s">
        <v>261</v>
      </c>
      <c r="Y70" s="231" t="s">
        <v>262</v>
      </c>
      <c r="Z70" s="210"/>
      <c r="AA70" s="210"/>
      <c r="AB70" s="210"/>
      <c r="AC70" s="210"/>
      <c r="AD70" s="210"/>
      <c r="AE70" s="210"/>
      <c r="AF70" s="210"/>
      <c r="AG70" s="210" t="s">
        <v>1035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">
      <c r="A71" s="250">
        <v>56</v>
      </c>
      <c r="B71" s="251" t="s">
        <v>2153</v>
      </c>
      <c r="C71" s="259" t="s">
        <v>2154</v>
      </c>
      <c r="D71" s="252" t="s">
        <v>345</v>
      </c>
      <c r="E71" s="253">
        <v>8</v>
      </c>
      <c r="F71" s="254"/>
      <c r="G71" s="255">
        <f>ROUND(E71*F71,2)</f>
        <v>0</v>
      </c>
      <c r="H71" s="232"/>
      <c r="I71" s="231">
        <f>ROUND(E71*H71,2)</f>
        <v>0</v>
      </c>
      <c r="J71" s="232"/>
      <c r="K71" s="231">
        <f>ROUND(E71*J71,2)</f>
        <v>0</v>
      </c>
      <c r="L71" s="231">
        <v>21</v>
      </c>
      <c r="M71" s="231">
        <f>G71*(1+L71/100)</f>
        <v>0</v>
      </c>
      <c r="N71" s="230">
        <v>0</v>
      </c>
      <c r="O71" s="230">
        <f>ROUND(E71*N71,2)</f>
        <v>0</v>
      </c>
      <c r="P71" s="230">
        <v>0</v>
      </c>
      <c r="Q71" s="230">
        <f>ROUND(E71*P71,2)</f>
        <v>0</v>
      </c>
      <c r="R71" s="231"/>
      <c r="S71" s="231" t="s">
        <v>324</v>
      </c>
      <c r="T71" s="231" t="s">
        <v>325</v>
      </c>
      <c r="U71" s="231">
        <v>0</v>
      </c>
      <c r="V71" s="231">
        <f>ROUND(E71*U71,2)</f>
        <v>0</v>
      </c>
      <c r="W71" s="231"/>
      <c r="X71" s="231" t="s">
        <v>261</v>
      </c>
      <c r="Y71" s="231" t="s">
        <v>262</v>
      </c>
      <c r="Z71" s="210"/>
      <c r="AA71" s="210"/>
      <c r="AB71" s="210"/>
      <c r="AC71" s="210"/>
      <c r="AD71" s="210"/>
      <c r="AE71" s="210"/>
      <c r="AF71" s="210"/>
      <c r="AG71" s="210" t="s">
        <v>1035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">
      <c r="A72" s="250">
        <v>57</v>
      </c>
      <c r="B72" s="251" t="s">
        <v>2155</v>
      </c>
      <c r="C72" s="259" t="s">
        <v>2156</v>
      </c>
      <c r="D72" s="252" t="s">
        <v>345</v>
      </c>
      <c r="E72" s="253">
        <v>38</v>
      </c>
      <c r="F72" s="254"/>
      <c r="G72" s="255">
        <f>ROUND(E72*F72,2)</f>
        <v>0</v>
      </c>
      <c r="H72" s="232"/>
      <c r="I72" s="231">
        <f>ROUND(E72*H72,2)</f>
        <v>0</v>
      </c>
      <c r="J72" s="232"/>
      <c r="K72" s="231">
        <f>ROUND(E72*J72,2)</f>
        <v>0</v>
      </c>
      <c r="L72" s="231">
        <v>21</v>
      </c>
      <c r="M72" s="231">
        <f>G72*(1+L72/100)</f>
        <v>0</v>
      </c>
      <c r="N72" s="230">
        <v>0</v>
      </c>
      <c r="O72" s="230">
        <f>ROUND(E72*N72,2)</f>
        <v>0</v>
      </c>
      <c r="P72" s="230">
        <v>0</v>
      </c>
      <c r="Q72" s="230">
        <f>ROUND(E72*P72,2)</f>
        <v>0</v>
      </c>
      <c r="R72" s="231"/>
      <c r="S72" s="231" t="s">
        <v>324</v>
      </c>
      <c r="T72" s="231" t="s">
        <v>325</v>
      </c>
      <c r="U72" s="231">
        <v>0</v>
      </c>
      <c r="V72" s="231">
        <f>ROUND(E72*U72,2)</f>
        <v>0</v>
      </c>
      <c r="W72" s="231"/>
      <c r="X72" s="231" t="s">
        <v>261</v>
      </c>
      <c r="Y72" s="231" t="s">
        <v>262</v>
      </c>
      <c r="Z72" s="210"/>
      <c r="AA72" s="210"/>
      <c r="AB72" s="210"/>
      <c r="AC72" s="210"/>
      <c r="AD72" s="210"/>
      <c r="AE72" s="210"/>
      <c r="AF72" s="210"/>
      <c r="AG72" s="210" t="s">
        <v>1035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">
      <c r="A73" s="250">
        <v>58</v>
      </c>
      <c r="B73" s="251" t="s">
        <v>1992</v>
      </c>
      <c r="C73" s="259" t="s">
        <v>1993</v>
      </c>
      <c r="D73" s="252" t="s">
        <v>1750</v>
      </c>
      <c r="E73" s="253">
        <v>1</v>
      </c>
      <c r="F73" s="254"/>
      <c r="G73" s="255">
        <f>ROUND(E73*F73,2)</f>
        <v>0</v>
      </c>
      <c r="H73" s="232"/>
      <c r="I73" s="231">
        <f>ROUND(E73*H73,2)</f>
        <v>0</v>
      </c>
      <c r="J73" s="232"/>
      <c r="K73" s="231">
        <f>ROUND(E73*J73,2)</f>
        <v>0</v>
      </c>
      <c r="L73" s="231">
        <v>21</v>
      </c>
      <c r="M73" s="231">
        <f>G73*(1+L73/100)</f>
        <v>0</v>
      </c>
      <c r="N73" s="230">
        <v>0</v>
      </c>
      <c r="O73" s="230">
        <f>ROUND(E73*N73,2)</f>
        <v>0</v>
      </c>
      <c r="P73" s="230">
        <v>0</v>
      </c>
      <c r="Q73" s="230">
        <f>ROUND(E73*P73,2)</f>
        <v>0</v>
      </c>
      <c r="R73" s="231"/>
      <c r="S73" s="231" t="s">
        <v>324</v>
      </c>
      <c r="T73" s="231" t="s">
        <v>325</v>
      </c>
      <c r="U73" s="231">
        <v>0</v>
      </c>
      <c r="V73" s="231">
        <f>ROUND(E73*U73,2)</f>
        <v>0</v>
      </c>
      <c r="W73" s="231"/>
      <c r="X73" s="231" t="s">
        <v>261</v>
      </c>
      <c r="Y73" s="231" t="s">
        <v>262</v>
      </c>
      <c r="Z73" s="210"/>
      <c r="AA73" s="210"/>
      <c r="AB73" s="210"/>
      <c r="AC73" s="210"/>
      <c r="AD73" s="210"/>
      <c r="AE73" s="210"/>
      <c r="AF73" s="210"/>
      <c r="AG73" s="210" t="s">
        <v>1035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">
      <c r="A74" s="250">
        <v>59</v>
      </c>
      <c r="B74" s="251" t="s">
        <v>1986</v>
      </c>
      <c r="C74" s="259" t="s">
        <v>1987</v>
      </c>
      <c r="D74" s="252" t="s">
        <v>1750</v>
      </c>
      <c r="E74" s="253">
        <v>1</v>
      </c>
      <c r="F74" s="254"/>
      <c r="G74" s="255">
        <f>ROUND(E74*F74,2)</f>
        <v>0</v>
      </c>
      <c r="H74" s="232"/>
      <c r="I74" s="231">
        <f>ROUND(E74*H74,2)</f>
        <v>0</v>
      </c>
      <c r="J74" s="232"/>
      <c r="K74" s="231">
        <f>ROUND(E74*J74,2)</f>
        <v>0</v>
      </c>
      <c r="L74" s="231">
        <v>21</v>
      </c>
      <c r="M74" s="231">
        <f>G74*(1+L74/100)</f>
        <v>0</v>
      </c>
      <c r="N74" s="230">
        <v>0</v>
      </c>
      <c r="O74" s="230">
        <f>ROUND(E74*N74,2)</f>
        <v>0</v>
      </c>
      <c r="P74" s="230">
        <v>0</v>
      </c>
      <c r="Q74" s="230">
        <f>ROUND(E74*P74,2)</f>
        <v>0</v>
      </c>
      <c r="R74" s="231"/>
      <c r="S74" s="231" t="s">
        <v>324</v>
      </c>
      <c r="T74" s="231" t="s">
        <v>325</v>
      </c>
      <c r="U74" s="231">
        <v>0</v>
      </c>
      <c r="V74" s="231">
        <f>ROUND(E74*U74,2)</f>
        <v>0</v>
      </c>
      <c r="W74" s="231"/>
      <c r="X74" s="231" t="s">
        <v>261</v>
      </c>
      <c r="Y74" s="231" t="s">
        <v>262</v>
      </c>
      <c r="Z74" s="210"/>
      <c r="AA74" s="210"/>
      <c r="AB74" s="210"/>
      <c r="AC74" s="210"/>
      <c r="AD74" s="210"/>
      <c r="AE74" s="210"/>
      <c r="AF74" s="210"/>
      <c r="AG74" s="210" t="s">
        <v>1035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">
      <c r="A75" s="250">
        <v>60</v>
      </c>
      <c r="B75" s="251" t="s">
        <v>1988</v>
      </c>
      <c r="C75" s="259" t="s">
        <v>1989</v>
      </c>
      <c r="D75" s="252" t="s">
        <v>1750</v>
      </c>
      <c r="E75" s="253">
        <v>1</v>
      </c>
      <c r="F75" s="254"/>
      <c r="G75" s="255">
        <f>ROUND(E75*F75,2)</f>
        <v>0</v>
      </c>
      <c r="H75" s="232"/>
      <c r="I75" s="231">
        <f>ROUND(E75*H75,2)</f>
        <v>0</v>
      </c>
      <c r="J75" s="232"/>
      <c r="K75" s="231">
        <f>ROUND(E75*J75,2)</f>
        <v>0</v>
      </c>
      <c r="L75" s="231">
        <v>21</v>
      </c>
      <c r="M75" s="231">
        <f>G75*(1+L75/100)</f>
        <v>0</v>
      </c>
      <c r="N75" s="230">
        <v>0</v>
      </c>
      <c r="O75" s="230">
        <f>ROUND(E75*N75,2)</f>
        <v>0</v>
      </c>
      <c r="P75" s="230">
        <v>0</v>
      </c>
      <c r="Q75" s="230">
        <f>ROUND(E75*P75,2)</f>
        <v>0</v>
      </c>
      <c r="R75" s="231"/>
      <c r="S75" s="231" t="s">
        <v>324</v>
      </c>
      <c r="T75" s="231" t="s">
        <v>325</v>
      </c>
      <c r="U75" s="231">
        <v>0</v>
      </c>
      <c r="V75" s="231">
        <f>ROUND(E75*U75,2)</f>
        <v>0</v>
      </c>
      <c r="W75" s="231"/>
      <c r="X75" s="231" t="s">
        <v>261</v>
      </c>
      <c r="Y75" s="231" t="s">
        <v>262</v>
      </c>
      <c r="Z75" s="210"/>
      <c r="AA75" s="210"/>
      <c r="AB75" s="210"/>
      <c r="AC75" s="210"/>
      <c r="AD75" s="210"/>
      <c r="AE75" s="210"/>
      <c r="AF75" s="210"/>
      <c r="AG75" s="210" t="s">
        <v>1035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">
      <c r="A76" s="250">
        <v>61</v>
      </c>
      <c r="B76" s="251" t="s">
        <v>2013</v>
      </c>
      <c r="C76" s="259" t="s">
        <v>2014</v>
      </c>
      <c r="D76" s="252" t="s">
        <v>1750</v>
      </c>
      <c r="E76" s="253">
        <v>1</v>
      </c>
      <c r="F76" s="254"/>
      <c r="G76" s="255">
        <f>ROUND(E76*F76,2)</f>
        <v>0</v>
      </c>
      <c r="H76" s="232"/>
      <c r="I76" s="231">
        <f>ROUND(E76*H76,2)</f>
        <v>0</v>
      </c>
      <c r="J76" s="232"/>
      <c r="K76" s="231">
        <f>ROUND(E76*J76,2)</f>
        <v>0</v>
      </c>
      <c r="L76" s="231">
        <v>21</v>
      </c>
      <c r="M76" s="231">
        <f>G76*(1+L76/100)</f>
        <v>0</v>
      </c>
      <c r="N76" s="230">
        <v>0</v>
      </c>
      <c r="O76" s="230">
        <f>ROUND(E76*N76,2)</f>
        <v>0</v>
      </c>
      <c r="P76" s="230">
        <v>0</v>
      </c>
      <c r="Q76" s="230">
        <f>ROUND(E76*P76,2)</f>
        <v>0</v>
      </c>
      <c r="R76" s="231"/>
      <c r="S76" s="231" t="s">
        <v>324</v>
      </c>
      <c r="T76" s="231" t="s">
        <v>325</v>
      </c>
      <c r="U76" s="231">
        <v>0</v>
      </c>
      <c r="V76" s="231">
        <f>ROUND(E76*U76,2)</f>
        <v>0</v>
      </c>
      <c r="W76" s="231"/>
      <c r="X76" s="231" t="s">
        <v>261</v>
      </c>
      <c r="Y76" s="231" t="s">
        <v>262</v>
      </c>
      <c r="Z76" s="210"/>
      <c r="AA76" s="210"/>
      <c r="AB76" s="210"/>
      <c r="AC76" s="210"/>
      <c r="AD76" s="210"/>
      <c r="AE76" s="210"/>
      <c r="AF76" s="210"/>
      <c r="AG76" s="210" t="s">
        <v>1035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">
      <c r="A77" s="250">
        <v>62</v>
      </c>
      <c r="B77" s="251" t="s">
        <v>2015</v>
      </c>
      <c r="C77" s="259" t="s">
        <v>2016</v>
      </c>
      <c r="D77" s="252" t="s">
        <v>1750</v>
      </c>
      <c r="E77" s="253">
        <v>1</v>
      </c>
      <c r="F77" s="254"/>
      <c r="G77" s="255">
        <f>ROUND(E77*F77,2)</f>
        <v>0</v>
      </c>
      <c r="H77" s="232"/>
      <c r="I77" s="231">
        <f>ROUND(E77*H77,2)</f>
        <v>0</v>
      </c>
      <c r="J77" s="232"/>
      <c r="K77" s="231">
        <f>ROUND(E77*J77,2)</f>
        <v>0</v>
      </c>
      <c r="L77" s="231">
        <v>21</v>
      </c>
      <c r="M77" s="231">
        <f>G77*(1+L77/100)</f>
        <v>0</v>
      </c>
      <c r="N77" s="230">
        <v>0</v>
      </c>
      <c r="O77" s="230">
        <f>ROUND(E77*N77,2)</f>
        <v>0</v>
      </c>
      <c r="P77" s="230">
        <v>0</v>
      </c>
      <c r="Q77" s="230">
        <f>ROUND(E77*P77,2)</f>
        <v>0</v>
      </c>
      <c r="R77" s="231"/>
      <c r="S77" s="231" t="s">
        <v>324</v>
      </c>
      <c r="T77" s="231" t="s">
        <v>325</v>
      </c>
      <c r="U77" s="231">
        <v>0</v>
      </c>
      <c r="V77" s="231">
        <f>ROUND(E77*U77,2)</f>
        <v>0</v>
      </c>
      <c r="W77" s="231"/>
      <c r="X77" s="231" t="s">
        <v>261</v>
      </c>
      <c r="Y77" s="231" t="s">
        <v>262</v>
      </c>
      <c r="Z77" s="210"/>
      <c r="AA77" s="210"/>
      <c r="AB77" s="210"/>
      <c r="AC77" s="210"/>
      <c r="AD77" s="210"/>
      <c r="AE77" s="210"/>
      <c r="AF77" s="210"/>
      <c r="AG77" s="210" t="s">
        <v>1035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ht="22.5" outlineLevel="1" x14ac:dyDescent="0.2">
      <c r="A78" s="250">
        <v>63</v>
      </c>
      <c r="B78" s="251" t="s">
        <v>1990</v>
      </c>
      <c r="C78" s="259" t="s">
        <v>1991</v>
      </c>
      <c r="D78" s="252" t="s">
        <v>1750</v>
      </c>
      <c r="E78" s="253">
        <v>1</v>
      </c>
      <c r="F78" s="254"/>
      <c r="G78" s="255">
        <f>ROUND(E78*F78,2)</f>
        <v>0</v>
      </c>
      <c r="H78" s="232"/>
      <c r="I78" s="231">
        <f>ROUND(E78*H78,2)</f>
        <v>0</v>
      </c>
      <c r="J78" s="232"/>
      <c r="K78" s="231">
        <f>ROUND(E78*J78,2)</f>
        <v>0</v>
      </c>
      <c r="L78" s="231">
        <v>21</v>
      </c>
      <c r="M78" s="231">
        <f>G78*(1+L78/100)</f>
        <v>0</v>
      </c>
      <c r="N78" s="230">
        <v>0</v>
      </c>
      <c r="O78" s="230">
        <f>ROUND(E78*N78,2)</f>
        <v>0</v>
      </c>
      <c r="P78" s="230">
        <v>0</v>
      </c>
      <c r="Q78" s="230">
        <f>ROUND(E78*P78,2)</f>
        <v>0</v>
      </c>
      <c r="R78" s="231"/>
      <c r="S78" s="231" t="s">
        <v>324</v>
      </c>
      <c r="T78" s="231" t="s">
        <v>325</v>
      </c>
      <c r="U78" s="231">
        <v>0</v>
      </c>
      <c r="V78" s="231">
        <f>ROUND(E78*U78,2)</f>
        <v>0</v>
      </c>
      <c r="W78" s="231"/>
      <c r="X78" s="231" t="s">
        <v>261</v>
      </c>
      <c r="Y78" s="231" t="s">
        <v>262</v>
      </c>
      <c r="Z78" s="210"/>
      <c r="AA78" s="210"/>
      <c r="AB78" s="210"/>
      <c r="AC78" s="210"/>
      <c r="AD78" s="210"/>
      <c r="AE78" s="210"/>
      <c r="AF78" s="210"/>
      <c r="AG78" s="210" t="s">
        <v>1035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">
      <c r="A79" s="250">
        <v>64</v>
      </c>
      <c r="B79" s="251" t="s">
        <v>2039</v>
      </c>
      <c r="C79" s="259" t="s">
        <v>2040</v>
      </c>
      <c r="D79" s="252" t="s">
        <v>334</v>
      </c>
      <c r="E79" s="253">
        <v>10</v>
      </c>
      <c r="F79" s="254"/>
      <c r="G79" s="255">
        <f>ROUND(E79*F79,2)</f>
        <v>0</v>
      </c>
      <c r="H79" s="232"/>
      <c r="I79" s="231">
        <f>ROUND(E79*H79,2)</f>
        <v>0</v>
      </c>
      <c r="J79" s="232"/>
      <c r="K79" s="231">
        <f>ROUND(E79*J79,2)</f>
        <v>0</v>
      </c>
      <c r="L79" s="231">
        <v>21</v>
      </c>
      <c r="M79" s="231">
        <f>G79*(1+L79/100)</f>
        <v>0</v>
      </c>
      <c r="N79" s="230">
        <v>0</v>
      </c>
      <c r="O79" s="230">
        <f>ROUND(E79*N79,2)</f>
        <v>0</v>
      </c>
      <c r="P79" s="230">
        <v>0</v>
      </c>
      <c r="Q79" s="230">
        <f>ROUND(E79*P79,2)</f>
        <v>0</v>
      </c>
      <c r="R79" s="231"/>
      <c r="S79" s="231" t="s">
        <v>324</v>
      </c>
      <c r="T79" s="231" t="s">
        <v>325</v>
      </c>
      <c r="U79" s="231">
        <v>0</v>
      </c>
      <c r="V79" s="231">
        <f>ROUND(E79*U79,2)</f>
        <v>0</v>
      </c>
      <c r="W79" s="231"/>
      <c r="X79" s="231" t="s">
        <v>261</v>
      </c>
      <c r="Y79" s="231" t="s">
        <v>262</v>
      </c>
      <c r="Z79" s="210"/>
      <c r="AA79" s="210"/>
      <c r="AB79" s="210"/>
      <c r="AC79" s="210"/>
      <c r="AD79" s="210"/>
      <c r="AE79" s="210"/>
      <c r="AF79" s="210"/>
      <c r="AG79" s="210" t="s">
        <v>1035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">
      <c r="A80" s="250">
        <v>65</v>
      </c>
      <c r="B80" s="251" t="s">
        <v>2045</v>
      </c>
      <c r="C80" s="259" t="s">
        <v>2046</v>
      </c>
      <c r="D80" s="252" t="s">
        <v>345</v>
      </c>
      <c r="E80" s="253">
        <v>9</v>
      </c>
      <c r="F80" s="254"/>
      <c r="G80" s="255">
        <f>ROUND(E80*F80,2)</f>
        <v>0</v>
      </c>
      <c r="H80" s="232"/>
      <c r="I80" s="231">
        <f>ROUND(E80*H80,2)</f>
        <v>0</v>
      </c>
      <c r="J80" s="232"/>
      <c r="K80" s="231">
        <f>ROUND(E80*J80,2)</f>
        <v>0</v>
      </c>
      <c r="L80" s="231">
        <v>21</v>
      </c>
      <c r="M80" s="231">
        <f>G80*(1+L80/100)</f>
        <v>0</v>
      </c>
      <c r="N80" s="230">
        <v>0</v>
      </c>
      <c r="O80" s="230">
        <f>ROUND(E80*N80,2)</f>
        <v>0</v>
      </c>
      <c r="P80" s="230">
        <v>0</v>
      </c>
      <c r="Q80" s="230">
        <f>ROUND(E80*P80,2)</f>
        <v>0</v>
      </c>
      <c r="R80" s="231"/>
      <c r="S80" s="231" t="s">
        <v>324</v>
      </c>
      <c r="T80" s="231" t="s">
        <v>325</v>
      </c>
      <c r="U80" s="231">
        <v>0</v>
      </c>
      <c r="V80" s="231">
        <f>ROUND(E80*U80,2)</f>
        <v>0</v>
      </c>
      <c r="W80" s="231"/>
      <c r="X80" s="231" t="s">
        <v>261</v>
      </c>
      <c r="Y80" s="231" t="s">
        <v>262</v>
      </c>
      <c r="Z80" s="210"/>
      <c r="AA80" s="210"/>
      <c r="AB80" s="210"/>
      <c r="AC80" s="210"/>
      <c r="AD80" s="210"/>
      <c r="AE80" s="210"/>
      <c r="AF80" s="210"/>
      <c r="AG80" s="210" t="s">
        <v>1035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">
      <c r="A81" s="250">
        <v>66</v>
      </c>
      <c r="B81" s="251" t="s">
        <v>2047</v>
      </c>
      <c r="C81" s="259" t="s">
        <v>2048</v>
      </c>
      <c r="D81" s="252" t="s">
        <v>345</v>
      </c>
      <c r="E81" s="253">
        <v>26</v>
      </c>
      <c r="F81" s="254"/>
      <c r="G81" s="255">
        <f>ROUND(E81*F81,2)</f>
        <v>0</v>
      </c>
      <c r="H81" s="232"/>
      <c r="I81" s="231">
        <f>ROUND(E81*H81,2)</f>
        <v>0</v>
      </c>
      <c r="J81" s="232"/>
      <c r="K81" s="231">
        <f>ROUND(E81*J81,2)</f>
        <v>0</v>
      </c>
      <c r="L81" s="231">
        <v>21</v>
      </c>
      <c r="M81" s="231">
        <f>G81*(1+L81/100)</f>
        <v>0</v>
      </c>
      <c r="N81" s="230">
        <v>0</v>
      </c>
      <c r="O81" s="230">
        <f>ROUND(E81*N81,2)</f>
        <v>0</v>
      </c>
      <c r="P81" s="230">
        <v>0</v>
      </c>
      <c r="Q81" s="230">
        <f>ROUND(E81*P81,2)</f>
        <v>0</v>
      </c>
      <c r="R81" s="231"/>
      <c r="S81" s="231" t="s">
        <v>324</v>
      </c>
      <c r="T81" s="231" t="s">
        <v>325</v>
      </c>
      <c r="U81" s="231">
        <v>0</v>
      </c>
      <c r="V81" s="231">
        <f>ROUND(E81*U81,2)</f>
        <v>0</v>
      </c>
      <c r="W81" s="231"/>
      <c r="X81" s="231" t="s">
        <v>261</v>
      </c>
      <c r="Y81" s="231" t="s">
        <v>262</v>
      </c>
      <c r="Z81" s="210"/>
      <c r="AA81" s="210"/>
      <c r="AB81" s="210"/>
      <c r="AC81" s="210"/>
      <c r="AD81" s="210"/>
      <c r="AE81" s="210"/>
      <c r="AF81" s="210"/>
      <c r="AG81" s="210" t="s">
        <v>1035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">
      <c r="A82" s="250">
        <v>67</v>
      </c>
      <c r="B82" s="251" t="s">
        <v>2037</v>
      </c>
      <c r="C82" s="259" t="s">
        <v>2038</v>
      </c>
      <c r="D82" s="252" t="s">
        <v>334</v>
      </c>
      <c r="E82" s="253">
        <v>60</v>
      </c>
      <c r="F82" s="254"/>
      <c r="G82" s="255">
        <f>ROUND(E82*F82,2)</f>
        <v>0</v>
      </c>
      <c r="H82" s="232"/>
      <c r="I82" s="231">
        <f>ROUND(E82*H82,2)</f>
        <v>0</v>
      </c>
      <c r="J82" s="232"/>
      <c r="K82" s="231">
        <f>ROUND(E82*J82,2)</f>
        <v>0</v>
      </c>
      <c r="L82" s="231">
        <v>21</v>
      </c>
      <c r="M82" s="231">
        <f>G82*(1+L82/100)</f>
        <v>0</v>
      </c>
      <c r="N82" s="230">
        <v>0</v>
      </c>
      <c r="O82" s="230">
        <f>ROUND(E82*N82,2)</f>
        <v>0</v>
      </c>
      <c r="P82" s="230">
        <v>0</v>
      </c>
      <c r="Q82" s="230">
        <f>ROUND(E82*P82,2)</f>
        <v>0</v>
      </c>
      <c r="R82" s="231"/>
      <c r="S82" s="231" t="s">
        <v>324</v>
      </c>
      <c r="T82" s="231" t="s">
        <v>325</v>
      </c>
      <c r="U82" s="231">
        <v>0</v>
      </c>
      <c r="V82" s="231">
        <f>ROUND(E82*U82,2)</f>
        <v>0</v>
      </c>
      <c r="W82" s="231"/>
      <c r="X82" s="231" t="s">
        <v>261</v>
      </c>
      <c r="Y82" s="231" t="s">
        <v>262</v>
      </c>
      <c r="Z82" s="210"/>
      <c r="AA82" s="210"/>
      <c r="AB82" s="210"/>
      <c r="AC82" s="210"/>
      <c r="AD82" s="210"/>
      <c r="AE82" s="210"/>
      <c r="AF82" s="210"/>
      <c r="AG82" s="210" t="s">
        <v>1035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">
      <c r="A83" s="250">
        <v>68</v>
      </c>
      <c r="B83" s="251" t="s">
        <v>2157</v>
      </c>
      <c r="C83" s="259" t="s">
        <v>2158</v>
      </c>
      <c r="D83" s="252" t="s">
        <v>334</v>
      </c>
      <c r="E83" s="253">
        <v>870</v>
      </c>
      <c r="F83" s="254"/>
      <c r="G83" s="255">
        <f>ROUND(E83*F83,2)</f>
        <v>0</v>
      </c>
      <c r="H83" s="232"/>
      <c r="I83" s="231">
        <f>ROUND(E83*H83,2)</f>
        <v>0</v>
      </c>
      <c r="J83" s="232"/>
      <c r="K83" s="231">
        <f>ROUND(E83*J83,2)</f>
        <v>0</v>
      </c>
      <c r="L83" s="231">
        <v>21</v>
      </c>
      <c r="M83" s="231">
        <f>G83*(1+L83/100)</f>
        <v>0</v>
      </c>
      <c r="N83" s="230">
        <v>0</v>
      </c>
      <c r="O83" s="230">
        <f>ROUND(E83*N83,2)</f>
        <v>0</v>
      </c>
      <c r="P83" s="230">
        <v>0</v>
      </c>
      <c r="Q83" s="230">
        <f>ROUND(E83*P83,2)</f>
        <v>0</v>
      </c>
      <c r="R83" s="231"/>
      <c r="S83" s="231" t="s">
        <v>324</v>
      </c>
      <c r="T83" s="231" t="s">
        <v>325</v>
      </c>
      <c r="U83" s="231">
        <v>0</v>
      </c>
      <c r="V83" s="231">
        <f>ROUND(E83*U83,2)</f>
        <v>0</v>
      </c>
      <c r="W83" s="231"/>
      <c r="X83" s="231" t="s">
        <v>261</v>
      </c>
      <c r="Y83" s="231" t="s">
        <v>262</v>
      </c>
      <c r="Z83" s="210"/>
      <c r="AA83" s="210"/>
      <c r="AB83" s="210"/>
      <c r="AC83" s="210"/>
      <c r="AD83" s="210"/>
      <c r="AE83" s="210"/>
      <c r="AF83" s="210"/>
      <c r="AG83" s="210" t="s">
        <v>1035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1" x14ac:dyDescent="0.2">
      <c r="A84" s="250">
        <v>69</v>
      </c>
      <c r="B84" s="251" t="s">
        <v>2159</v>
      </c>
      <c r="C84" s="259" t="s">
        <v>2160</v>
      </c>
      <c r="D84" s="252" t="s">
        <v>334</v>
      </c>
      <c r="E84" s="253">
        <v>50</v>
      </c>
      <c r="F84" s="254"/>
      <c r="G84" s="255">
        <f>ROUND(E84*F84,2)</f>
        <v>0</v>
      </c>
      <c r="H84" s="232"/>
      <c r="I84" s="231">
        <f>ROUND(E84*H84,2)</f>
        <v>0</v>
      </c>
      <c r="J84" s="232"/>
      <c r="K84" s="231">
        <f>ROUND(E84*J84,2)</f>
        <v>0</v>
      </c>
      <c r="L84" s="231">
        <v>21</v>
      </c>
      <c r="M84" s="231">
        <f>G84*(1+L84/100)</f>
        <v>0</v>
      </c>
      <c r="N84" s="230">
        <v>0</v>
      </c>
      <c r="O84" s="230">
        <f>ROUND(E84*N84,2)</f>
        <v>0</v>
      </c>
      <c r="P84" s="230">
        <v>0</v>
      </c>
      <c r="Q84" s="230">
        <f>ROUND(E84*P84,2)</f>
        <v>0</v>
      </c>
      <c r="R84" s="231"/>
      <c r="S84" s="231" t="s">
        <v>324</v>
      </c>
      <c r="T84" s="231" t="s">
        <v>325</v>
      </c>
      <c r="U84" s="231">
        <v>0</v>
      </c>
      <c r="V84" s="231">
        <f>ROUND(E84*U84,2)</f>
        <v>0</v>
      </c>
      <c r="W84" s="231"/>
      <c r="X84" s="231" t="s">
        <v>261</v>
      </c>
      <c r="Y84" s="231" t="s">
        <v>262</v>
      </c>
      <c r="Z84" s="210"/>
      <c r="AA84" s="210"/>
      <c r="AB84" s="210"/>
      <c r="AC84" s="210"/>
      <c r="AD84" s="210"/>
      <c r="AE84" s="210"/>
      <c r="AF84" s="210"/>
      <c r="AG84" s="210" t="s">
        <v>1035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ht="25.5" x14ac:dyDescent="0.2">
      <c r="A85" s="237" t="s">
        <v>254</v>
      </c>
      <c r="B85" s="238" t="s">
        <v>111</v>
      </c>
      <c r="C85" s="256" t="s">
        <v>112</v>
      </c>
      <c r="D85" s="239"/>
      <c r="E85" s="240"/>
      <c r="F85" s="241"/>
      <c r="G85" s="242">
        <f>SUMIF(AG86:AG97,"&lt;&gt;NOR",G86:G97)</f>
        <v>0</v>
      </c>
      <c r="H85" s="236"/>
      <c r="I85" s="236">
        <f>SUM(I86:I97)</f>
        <v>0</v>
      </c>
      <c r="J85" s="236"/>
      <c r="K85" s="236">
        <f>SUM(K86:K97)</f>
        <v>0</v>
      </c>
      <c r="L85" s="236"/>
      <c r="M85" s="236">
        <f>SUM(M86:M97)</f>
        <v>0</v>
      </c>
      <c r="N85" s="235"/>
      <c r="O85" s="235">
        <f>SUM(O86:O97)</f>
        <v>0</v>
      </c>
      <c r="P85" s="235"/>
      <c r="Q85" s="235">
        <f>SUM(Q86:Q97)</f>
        <v>0</v>
      </c>
      <c r="R85" s="236"/>
      <c r="S85" s="236"/>
      <c r="T85" s="236"/>
      <c r="U85" s="236"/>
      <c r="V85" s="236">
        <f>SUM(V86:V97)</f>
        <v>0</v>
      </c>
      <c r="W85" s="236"/>
      <c r="X85" s="236"/>
      <c r="Y85" s="236"/>
      <c r="AG85" t="s">
        <v>255</v>
      </c>
    </row>
    <row r="86" spans="1:60" outlineLevel="1" x14ac:dyDescent="0.2">
      <c r="A86" s="250">
        <v>70</v>
      </c>
      <c r="B86" s="251" t="s">
        <v>2067</v>
      </c>
      <c r="C86" s="259" t="s">
        <v>2068</v>
      </c>
      <c r="D86" s="252" t="s">
        <v>345</v>
      </c>
      <c r="E86" s="253">
        <v>137</v>
      </c>
      <c r="F86" s="254"/>
      <c r="G86" s="255">
        <f>ROUND(E86*F86,2)</f>
        <v>0</v>
      </c>
      <c r="H86" s="232"/>
      <c r="I86" s="231">
        <f>ROUND(E86*H86,2)</f>
        <v>0</v>
      </c>
      <c r="J86" s="232"/>
      <c r="K86" s="231">
        <f>ROUND(E86*J86,2)</f>
        <v>0</v>
      </c>
      <c r="L86" s="231">
        <v>21</v>
      </c>
      <c r="M86" s="231">
        <f>G86*(1+L86/100)</f>
        <v>0</v>
      </c>
      <c r="N86" s="230">
        <v>0</v>
      </c>
      <c r="O86" s="230">
        <f>ROUND(E86*N86,2)</f>
        <v>0</v>
      </c>
      <c r="P86" s="230">
        <v>0</v>
      </c>
      <c r="Q86" s="230">
        <f>ROUND(E86*P86,2)</f>
        <v>0</v>
      </c>
      <c r="R86" s="231"/>
      <c r="S86" s="231" t="s">
        <v>324</v>
      </c>
      <c r="T86" s="231" t="s">
        <v>325</v>
      </c>
      <c r="U86" s="231">
        <v>0</v>
      </c>
      <c r="V86" s="231">
        <f>ROUND(E86*U86,2)</f>
        <v>0</v>
      </c>
      <c r="W86" s="231"/>
      <c r="X86" s="231" t="s">
        <v>261</v>
      </c>
      <c r="Y86" s="231" t="s">
        <v>262</v>
      </c>
      <c r="Z86" s="210"/>
      <c r="AA86" s="210"/>
      <c r="AB86" s="210"/>
      <c r="AC86" s="210"/>
      <c r="AD86" s="210"/>
      <c r="AE86" s="210"/>
      <c r="AF86" s="210"/>
      <c r="AG86" s="210" t="s">
        <v>1035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1" x14ac:dyDescent="0.2">
      <c r="A87" s="250">
        <v>71</v>
      </c>
      <c r="B87" s="251" t="s">
        <v>2161</v>
      </c>
      <c r="C87" s="259" t="s">
        <v>2162</v>
      </c>
      <c r="D87" s="252" t="s">
        <v>345</v>
      </c>
      <c r="E87" s="253">
        <v>18</v>
      </c>
      <c r="F87" s="254"/>
      <c r="G87" s="255">
        <f>ROUND(E87*F87,2)</f>
        <v>0</v>
      </c>
      <c r="H87" s="232"/>
      <c r="I87" s="231">
        <f>ROUND(E87*H87,2)</f>
        <v>0</v>
      </c>
      <c r="J87" s="232"/>
      <c r="K87" s="231">
        <f>ROUND(E87*J87,2)</f>
        <v>0</v>
      </c>
      <c r="L87" s="231">
        <v>21</v>
      </c>
      <c r="M87" s="231">
        <f>G87*(1+L87/100)</f>
        <v>0</v>
      </c>
      <c r="N87" s="230">
        <v>0</v>
      </c>
      <c r="O87" s="230">
        <f>ROUND(E87*N87,2)</f>
        <v>0</v>
      </c>
      <c r="P87" s="230">
        <v>0</v>
      </c>
      <c r="Q87" s="230">
        <f>ROUND(E87*P87,2)</f>
        <v>0</v>
      </c>
      <c r="R87" s="231"/>
      <c r="S87" s="231" t="s">
        <v>324</v>
      </c>
      <c r="T87" s="231" t="s">
        <v>325</v>
      </c>
      <c r="U87" s="231">
        <v>0</v>
      </c>
      <c r="V87" s="231">
        <f>ROUND(E87*U87,2)</f>
        <v>0</v>
      </c>
      <c r="W87" s="231"/>
      <c r="X87" s="231" t="s">
        <v>261</v>
      </c>
      <c r="Y87" s="231" t="s">
        <v>262</v>
      </c>
      <c r="Z87" s="210"/>
      <c r="AA87" s="210"/>
      <c r="AB87" s="210"/>
      <c r="AC87" s="210"/>
      <c r="AD87" s="210"/>
      <c r="AE87" s="210"/>
      <c r="AF87" s="210"/>
      <c r="AG87" s="210" t="s">
        <v>1035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1" x14ac:dyDescent="0.2">
      <c r="A88" s="250">
        <v>72</v>
      </c>
      <c r="B88" s="251" t="s">
        <v>2163</v>
      </c>
      <c r="C88" s="259" t="s">
        <v>2164</v>
      </c>
      <c r="D88" s="252" t="s">
        <v>345</v>
      </c>
      <c r="E88" s="253">
        <v>15</v>
      </c>
      <c r="F88" s="254"/>
      <c r="G88" s="255">
        <f>ROUND(E88*F88,2)</f>
        <v>0</v>
      </c>
      <c r="H88" s="232"/>
      <c r="I88" s="231">
        <f>ROUND(E88*H88,2)</f>
        <v>0</v>
      </c>
      <c r="J88" s="232"/>
      <c r="K88" s="231">
        <f>ROUND(E88*J88,2)</f>
        <v>0</v>
      </c>
      <c r="L88" s="231">
        <v>21</v>
      </c>
      <c r="M88" s="231">
        <f>G88*(1+L88/100)</f>
        <v>0</v>
      </c>
      <c r="N88" s="230">
        <v>0</v>
      </c>
      <c r="O88" s="230">
        <f>ROUND(E88*N88,2)</f>
        <v>0</v>
      </c>
      <c r="P88" s="230">
        <v>0</v>
      </c>
      <c r="Q88" s="230">
        <f>ROUND(E88*P88,2)</f>
        <v>0</v>
      </c>
      <c r="R88" s="231"/>
      <c r="S88" s="231" t="s">
        <v>324</v>
      </c>
      <c r="T88" s="231" t="s">
        <v>325</v>
      </c>
      <c r="U88" s="231">
        <v>0</v>
      </c>
      <c r="V88" s="231">
        <f>ROUND(E88*U88,2)</f>
        <v>0</v>
      </c>
      <c r="W88" s="231"/>
      <c r="X88" s="231" t="s">
        <v>261</v>
      </c>
      <c r="Y88" s="231" t="s">
        <v>262</v>
      </c>
      <c r="Z88" s="210"/>
      <c r="AA88" s="210"/>
      <c r="AB88" s="210"/>
      <c r="AC88" s="210"/>
      <c r="AD88" s="210"/>
      <c r="AE88" s="210"/>
      <c r="AF88" s="210"/>
      <c r="AG88" s="210" t="s">
        <v>1035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1" x14ac:dyDescent="0.2">
      <c r="A89" s="250">
        <v>73</v>
      </c>
      <c r="B89" s="251" t="s">
        <v>2063</v>
      </c>
      <c r="C89" s="259" t="s">
        <v>2064</v>
      </c>
      <c r="D89" s="252" t="s">
        <v>334</v>
      </c>
      <c r="E89" s="253">
        <v>920</v>
      </c>
      <c r="F89" s="254"/>
      <c r="G89" s="255">
        <f>ROUND(E89*F89,2)</f>
        <v>0</v>
      </c>
      <c r="H89" s="232"/>
      <c r="I89" s="231">
        <f>ROUND(E89*H89,2)</f>
        <v>0</v>
      </c>
      <c r="J89" s="232"/>
      <c r="K89" s="231">
        <f>ROUND(E89*J89,2)</f>
        <v>0</v>
      </c>
      <c r="L89" s="231">
        <v>21</v>
      </c>
      <c r="M89" s="231">
        <f>G89*(1+L89/100)</f>
        <v>0</v>
      </c>
      <c r="N89" s="230">
        <v>0</v>
      </c>
      <c r="O89" s="230">
        <f>ROUND(E89*N89,2)</f>
        <v>0</v>
      </c>
      <c r="P89" s="230">
        <v>0</v>
      </c>
      <c r="Q89" s="230">
        <f>ROUND(E89*P89,2)</f>
        <v>0</v>
      </c>
      <c r="R89" s="231"/>
      <c r="S89" s="231" t="s">
        <v>324</v>
      </c>
      <c r="T89" s="231" t="s">
        <v>325</v>
      </c>
      <c r="U89" s="231">
        <v>0</v>
      </c>
      <c r="V89" s="231">
        <f>ROUND(E89*U89,2)</f>
        <v>0</v>
      </c>
      <c r="W89" s="231"/>
      <c r="X89" s="231" t="s">
        <v>261</v>
      </c>
      <c r="Y89" s="231" t="s">
        <v>262</v>
      </c>
      <c r="Z89" s="210"/>
      <c r="AA89" s="210"/>
      <c r="AB89" s="210"/>
      <c r="AC89" s="210"/>
      <c r="AD89" s="210"/>
      <c r="AE89" s="210"/>
      <c r="AF89" s="210"/>
      <c r="AG89" s="210" t="s">
        <v>1035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1" x14ac:dyDescent="0.2">
      <c r="A90" s="250">
        <v>74</v>
      </c>
      <c r="B90" s="251" t="s">
        <v>2061</v>
      </c>
      <c r="C90" s="259" t="s">
        <v>2062</v>
      </c>
      <c r="D90" s="252" t="s">
        <v>334</v>
      </c>
      <c r="E90" s="253">
        <v>60</v>
      </c>
      <c r="F90" s="254"/>
      <c r="G90" s="255">
        <f>ROUND(E90*F90,2)</f>
        <v>0</v>
      </c>
      <c r="H90" s="232"/>
      <c r="I90" s="231">
        <f>ROUND(E90*H90,2)</f>
        <v>0</v>
      </c>
      <c r="J90" s="232"/>
      <c r="K90" s="231">
        <f>ROUND(E90*J90,2)</f>
        <v>0</v>
      </c>
      <c r="L90" s="231">
        <v>21</v>
      </c>
      <c r="M90" s="231">
        <f>G90*(1+L90/100)</f>
        <v>0</v>
      </c>
      <c r="N90" s="230">
        <v>0</v>
      </c>
      <c r="O90" s="230">
        <f>ROUND(E90*N90,2)</f>
        <v>0</v>
      </c>
      <c r="P90" s="230">
        <v>0</v>
      </c>
      <c r="Q90" s="230">
        <f>ROUND(E90*P90,2)</f>
        <v>0</v>
      </c>
      <c r="R90" s="231"/>
      <c r="S90" s="231" t="s">
        <v>324</v>
      </c>
      <c r="T90" s="231" t="s">
        <v>325</v>
      </c>
      <c r="U90" s="231">
        <v>0</v>
      </c>
      <c r="V90" s="231">
        <f>ROUND(E90*U90,2)</f>
        <v>0</v>
      </c>
      <c r="W90" s="231"/>
      <c r="X90" s="231" t="s">
        <v>261</v>
      </c>
      <c r="Y90" s="231" t="s">
        <v>262</v>
      </c>
      <c r="Z90" s="210"/>
      <c r="AA90" s="210"/>
      <c r="AB90" s="210"/>
      <c r="AC90" s="210"/>
      <c r="AD90" s="210"/>
      <c r="AE90" s="210"/>
      <c r="AF90" s="210"/>
      <c r="AG90" s="210" t="s">
        <v>1035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1" x14ac:dyDescent="0.2">
      <c r="A91" s="250">
        <v>75</v>
      </c>
      <c r="B91" s="251" t="s">
        <v>2165</v>
      </c>
      <c r="C91" s="259" t="s">
        <v>2166</v>
      </c>
      <c r="D91" s="252" t="s">
        <v>345</v>
      </c>
      <c r="E91" s="253">
        <v>38</v>
      </c>
      <c r="F91" s="254"/>
      <c r="G91" s="255">
        <f>ROUND(E91*F91,2)</f>
        <v>0</v>
      </c>
      <c r="H91" s="232"/>
      <c r="I91" s="231">
        <f>ROUND(E91*H91,2)</f>
        <v>0</v>
      </c>
      <c r="J91" s="232"/>
      <c r="K91" s="231">
        <f>ROUND(E91*J91,2)</f>
        <v>0</v>
      </c>
      <c r="L91" s="231">
        <v>21</v>
      </c>
      <c r="M91" s="231">
        <f>G91*(1+L91/100)</f>
        <v>0</v>
      </c>
      <c r="N91" s="230">
        <v>0</v>
      </c>
      <c r="O91" s="230">
        <f>ROUND(E91*N91,2)</f>
        <v>0</v>
      </c>
      <c r="P91" s="230">
        <v>0</v>
      </c>
      <c r="Q91" s="230">
        <f>ROUND(E91*P91,2)</f>
        <v>0</v>
      </c>
      <c r="R91" s="231"/>
      <c r="S91" s="231" t="s">
        <v>324</v>
      </c>
      <c r="T91" s="231" t="s">
        <v>325</v>
      </c>
      <c r="U91" s="231">
        <v>0</v>
      </c>
      <c r="V91" s="231">
        <f>ROUND(E91*U91,2)</f>
        <v>0</v>
      </c>
      <c r="W91" s="231"/>
      <c r="X91" s="231" t="s">
        <v>261</v>
      </c>
      <c r="Y91" s="231" t="s">
        <v>262</v>
      </c>
      <c r="Z91" s="210"/>
      <c r="AA91" s="210"/>
      <c r="AB91" s="210"/>
      <c r="AC91" s="210"/>
      <c r="AD91" s="210"/>
      <c r="AE91" s="210"/>
      <c r="AF91" s="210"/>
      <c r="AG91" s="210" t="s">
        <v>1035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1" x14ac:dyDescent="0.2">
      <c r="A92" s="250">
        <v>76</v>
      </c>
      <c r="B92" s="251" t="s">
        <v>2089</v>
      </c>
      <c r="C92" s="259" t="s">
        <v>2090</v>
      </c>
      <c r="D92" s="252" t="s">
        <v>334</v>
      </c>
      <c r="E92" s="253">
        <v>10</v>
      </c>
      <c r="F92" s="254"/>
      <c r="G92" s="255">
        <f>ROUND(E92*F92,2)</f>
        <v>0</v>
      </c>
      <c r="H92" s="232"/>
      <c r="I92" s="231">
        <f>ROUND(E92*H92,2)</f>
        <v>0</v>
      </c>
      <c r="J92" s="232"/>
      <c r="K92" s="231">
        <f>ROUND(E92*J92,2)</f>
        <v>0</v>
      </c>
      <c r="L92" s="231">
        <v>21</v>
      </c>
      <c r="M92" s="231">
        <f>G92*(1+L92/100)</f>
        <v>0</v>
      </c>
      <c r="N92" s="230">
        <v>0</v>
      </c>
      <c r="O92" s="230">
        <f>ROUND(E92*N92,2)</f>
        <v>0</v>
      </c>
      <c r="P92" s="230">
        <v>0</v>
      </c>
      <c r="Q92" s="230">
        <f>ROUND(E92*P92,2)</f>
        <v>0</v>
      </c>
      <c r="R92" s="231"/>
      <c r="S92" s="231" t="s">
        <v>324</v>
      </c>
      <c r="T92" s="231" t="s">
        <v>325</v>
      </c>
      <c r="U92" s="231">
        <v>0</v>
      </c>
      <c r="V92" s="231">
        <f>ROUND(E92*U92,2)</f>
        <v>0</v>
      </c>
      <c r="W92" s="231"/>
      <c r="X92" s="231" t="s">
        <v>261</v>
      </c>
      <c r="Y92" s="231" t="s">
        <v>262</v>
      </c>
      <c r="Z92" s="210"/>
      <c r="AA92" s="210"/>
      <c r="AB92" s="210"/>
      <c r="AC92" s="210"/>
      <c r="AD92" s="210"/>
      <c r="AE92" s="210"/>
      <c r="AF92" s="210"/>
      <c r="AG92" s="210" t="s">
        <v>1035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1" x14ac:dyDescent="0.2">
      <c r="A93" s="250">
        <v>77</v>
      </c>
      <c r="B93" s="251" t="s">
        <v>2081</v>
      </c>
      <c r="C93" s="259" t="s">
        <v>2082</v>
      </c>
      <c r="D93" s="252" t="s">
        <v>258</v>
      </c>
      <c r="E93" s="253">
        <v>2.8</v>
      </c>
      <c r="F93" s="254"/>
      <c r="G93" s="255">
        <f>ROUND(E93*F93,2)</f>
        <v>0</v>
      </c>
      <c r="H93" s="232"/>
      <c r="I93" s="231">
        <f>ROUND(E93*H93,2)</f>
        <v>0</v>
      </c>
      <c r="J93" s="232"/>
      <c r="K93" s="231">
        <f>ROUND(E93*J93,2)</f>
        <v>0</v>
      </c>
      <c r="L93" s="231">
        <v>21</v>
      </c>
      <c r="M93" s="231">
        <f>G93*(1+L93/100)</f>
        <v>0</v>
      </c>
      <c r="N93" s="230">
        <v>0</v>
      </c>
      <c r="O93" s="230">
        <f>ROUND(E93*N93,2)</f>
        <v>0</v>
      </c>
      <c r="P93" s="230">
        <v>0</v>
      </c>
      <c r="Q93" s="230">
        <f>ROUND(E93*P93,2)</f>
        <v>0</v>
      </c>
      <c r="R93" s="231"/>
      <c r="S93" s="231" t="s">
        <v>324</v>
      </c>
      <c r="T93" s="231" t="s">
        <v>325</v>
      </c>
      <c r="U93" s="231">
        <v>0</v>
      </c>
      <c r="V93" s="231">
        <f>ROUND(E93*U93,2)</f>
        <v>0</v>
      </c>
      <c r="W93" s="231"/>
      <c r="X93" s="231" t="s">
        <v>261</v>
      </c>
      <c r="Y93" s="231" t="s">
        <v>262</v>
      </c>
      <c r="Z93" s="210"/>
      <c r="AA93" s="210"/>
      <c r="AB93" s="210"/>
      <c r="AC93" s="210"/>
      <c r="AD93" s="210"/>
      <c r="AE93" s="210"/>
      <c r="AF93" s="210"/>
      <c r="AG93" s="210" t="s">
        <v>1035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1" x14ac:dyDescent="0.2">
      <c r="A94" s="250">
        <v>78</v>
      </c>
      <c r="B94" s="251" t="s">
        <v>2073</v>
      </c>
      <c r="C94" s="259" t="s">
        <v>2074</v>
      </c>
      <c r="D94" s="252" t="s">
        <v>334</v>
      </c>
      <c r="E94" s="253">
        <v>10</v>
      </c>
      <c r="F94" s="254"/>
      <c r="G94" s="255">
        <f>ROUND(E94*F94,2)</f>
        <v>0</v>
      </c>
      <c r="H94" s="232"/>
      <c r="I94" s="231">
        <f>ROUND(E94*H94,2)</f>
        <v>0</v>
      </c>
      <c r="J94" s="232"/>
      <c r="K94" s="231">
        <f>ROUND(E94*J94,2)</f>
        <v>0</v>
      </c>
      <c r="L94" s="231">
        <v>21</v>
      </c>
      <c r="M94" s="231">
        <f>G94*(1+L94/100)</f>
        <v>0</v>
      </c>
      <c r="N94" s="230">
        <v>0</v>
      </c>
      <c r="O94" s="230">
        <f>ROUND(E94*N94,2)</f>
        <v>0</v>
      </c>
      <c r="P94" s="230">
        <v>0</v>
      </c>
      <c r="Q94" s="230">
        <f>ROUND(E94*P94,2)</f>
        <v>0</v>
      </c>
      <c r="R94" s="231"/>
      <c r="S94" s="231" t="s">
        <v>324</v>
      </c>
      <c r="T94" s="231" t="s">
        <v>325</v>
      </c>
      <c r="U94" s="231">
        <v>0</v>
      </c>
      <c r="V94" s="231">
        <f>ROUND(E94*U94,2)</f>
        <v>0</v>
      </c>
      <c r="W94" s="231"/>
      <c r="X94" s="231" t="s">
        <v>261</v>
      </c>
      <c r="Y94" s="231" t="s">
        <v>262</v>
      </c>
      <c r="Z94" s="210"/>
      <c r="AA94" s="210"/>
      <c r="AB94" s="210"/>
      <c r="AC94" s="210"/>
      <c r="AD94" s="210"/>
      <c r="AE94" s="210"/>
      <c r="AF94" s="210"/>
      <c r="AG94" s="210" t="s">
        <v>1035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1" x14ac:dyDescent="0.2">
      <c r="A95" s="250">
        <v>79</v>
      </c>
      <c r="B95" s="251" t="s">
        <v>2085</v>
      </c>
      <c r="C95" s="259" t="s">
        <v>2086</v>
      </c>
      <c r="D95" s="252" t="s">
        <v>334</v>
      </c>
      <c r="E95" s="253">
        <v>10</v>
      </c>
      <c r="F95" s="254"/>
      <c r="G95" s="255">
        <f>ROUND(E95*F95,2)</f>
        <v>0</v>
      </c>
      <c r="H95" s="232"/>
      <c r="I95" s="231">
        <f>ROUND(E95*H95,2)</f>
        <v>0</v>
      </c>
      <c r="J95" s="232"/>
      <c r="K95" s="231">
        <f>ROUND(E95*J95,2)</f>
        <v>0</v>
      </c>
      <c r="L95" s="231">
        <v>21</v>
      </c>
      <c r="M95" s="231">
        <f>G95*(1+L95/100)</f>
        <v>0</v>
      </c>
      <c r="N95" s="230">
        <v>0</v>
      </c>
      <c r="O95" s="230">
        <f>ROUND(E95*N95,2)</f>
        <v>0</v>
      </c>
      <c r="P95" s="230">
        <v>0</v>
      </c>
      <c r="Q95" s="230">
        <f>ROUND(E95*P95,2)</f>
        <v>0</v>
      </c>
      <c r="R95" s="231"/>
      <c r="S95" s="231" t="s">
        <v>324</v>
      </c>
      <c r="T95" s="231" t="s">
        <v>325</v>
      </c>
      <c r="U95" s="231">
        <v>0</v>
      </c>
      <c r="V95" s="231">
        <f>ROUND(E95*U95,2)</f>
        <v>0</v>
      </c>
      <c r="W95" s="231"/>
      <c r="X95" s="231" t="s">
        <v>261</v>
      </c>
      <c r="Y95" s="231" t="s">
        <v>262</v>
      </c>
      <c r="Z95" s="210"/>
      <c r="AA95" s="210"/>
      <c r="AB95" s="210"/>
      <c r="AC95" s="210"/>
      <c r="AD95" s="210"/>
      <c r="AE95" s="210"/>
      <c r="AF95" s="210"/>
      <c r="AG95" s="210" t="s">
        <v>1035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1" x14ac:dyDescent="0.2">
      <c r="A96" s="250">
        <v>80</v>
      </c>
      <c r="B96" s="251" t="s">
        <v>2083</v>
      </c>
      <c r="C96" s="259" t="s">
        <v>2084</v>
      </c>
      <c r="D96" s="252" t="s">
        <v>334</v>
      </c>
      <c r="E96" s="253">
        <v>10</v>
      </c>
      <c r="F96" s="254"/>
      <c r="G96" s="255">
        <f>ROUND(E96*F96,2)</f>
        <v>0</v>
      </c>
      <c r="H96" s="232"/>
      <c r="I96" s="231">
        <f>ROUND(E96*H96,2)</f>
        <v>0</v>
      </c>
      <c r="J96" s="232"/>
      <c r="K96" s="231">
        <f>ROUND(E96*J96,2)</f>
        <v>0</v>
      </c>
      <c r="L96" s="231">
        <v>21</v>
      </c>
      <c r="M96" s="231">
        <f>G96*(1+L96/100)</f>
        <v>0</v>
      </c>
      <c r="N96" s="230">
        <v>0</v>
      </c>
      <c r="O96" s="230">
        <f>ROUND(E96*N96,2)</f>
        <v>0</v>
      </c>
      <c r="P96" s="230">
        <v>0</v>
      </c>
      <c r="Q96" s="230">
        <f>ROUND(E96*P96,2)</f>
        <v>0</v>
      </c>
      <c r="R96" s="231"/>
      <c r="S96" s="231" t="s">
        <v>324</v>
      </c>
      <c r="T96" s="231" t="s">
        <v>325</v>
      </c>
      <c r="U96" s="231">
        <v>0</v>
      </c>
      <c r="V96" s="231">
        <f>ROUND(E96*U96,2)</f>
        <v>0</v>
      </c>
      <c r="W96" s="231"/>
      <c r="X96" s="231" t="s">
        <v>261</v>
      </c>
      <c r="Y96" s="231" t="s">
        <v>262</v>
      </c>
      <c r="Z96" s="210"/>
      <c r="AA96" s="210"/>
      <c r="AB96" s="210"/>
      <c r="AC96" s="210"/>
      <c r="AD96" s="210"/>
      <c r="AE96" s="210"/>
      <c r="AF96" s="210"/>
      <c r="AG96" s="210" t="s">
        <v>1035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1" x14ac:dyDescent="0.2">
      <c r="A97" s="250">
        <v>81</v>
      </c>
      <c r="B97" s="251" t="s">
        <v>2091</v>
      </c>
      <c r="C97" s="259" t="s">
        <v>2092</v>
      </c>
      <c r="D97" s="252" t="s">
        <v>303</v>
      </c>
      <c r="E97" s="253">
        <v>3.5</v>
      </c>
      <c r="F97" s="254"/>
      <c r="G97" s="255">
        <f>ROUND(E97*F97,2)</f>
        <v>0</v>
      </c>
      <c r="H97" s="232"/>
      <c r="I97" s="231">
        <f>ROUND(E97*H97,2)</f>
        <v>0</v>
      </c>
      <c r="J97" s="232"/>
      <c r="K97" s="231">
        <f>ROUND(E97*J97,2)</f>
        <v>0</v>
      </c>
      <c r="L97" s="231">
        <v>21</v>
      </c>
      <c r="M97" s="231">
        <f>G97*(1+L97/100)</f>
        <v>0</v>
      </c>
      <c r="N97" s="230">
        <v>0</v>
      </c>
      <c r="O97" s="230">
        <f>ROUND(E97*N97,2)</f>
        <v>0</v>
      </c>
      <c r="P97" s="230">
        <v>0</v>
      </c>
      <c r="Q97" s="230">
        <f>ROUND(E97*P97,2)</f>
        <v>0</v>
      </c>
      <c r="R97" s="231"/>
      <c r="S97" s="231" t="s">
        <v>324</v>
      </c>
      <c r="T97" s="231" t="s">
        <v>325</v>
      </c>
      <c r="U97" s="231">
        <v>0</v>
      </c>
      <c r="V97" s="231">
        <f>ROUND(E97*U97,2)</f>
        <v>0</v>
      </c>
      <c r="W97" s="231"/>
      <c r="X97" s="231" t="s">
        <v>261</v>
      </c>
      <c r="Y97" s="231" t="s">
        <v>262</v>
      </c>
      <c r="Z97" s="210"/>
      <c r="AA97" s="210"/>
      <c r="AB97" s="210"/>
      <c r="AC97" s="210"/>
      <c r="AD97" s="210"/>
      <c r="AE97" s="210"/>
      <c r="AF97" s="210"/>
      <c r="AG97" s="210" t="s">
        <v>1035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x14ac:dyDescent="0.2">
      <c r="A98" s="237" t="s">
        <v>254</v>
      </c>
      <c r="B98" s="238" t="s">
        <v>115</v>
      </c>
      <c r="C98" s="256" t="s">
        <v>116</v>
      </c>
      <c r="D98" s="239"/>
      <c r="E98" s="240"/>
      <c r="F98" s="241"/>
      <c r="G98" s="242">
        <f>SUMIF(AG99:AG117,"&lt;&gt;NOR",G99:G117)</f>
        <v>0</v>
      </c>
      <c r="H98" s="236"/>
      <c r="I98" s="236">
        <f>SUM(I99:I117)</f>
        <v>0</v>
      </c>
      <c r="J98" s="236"/>
      <c r="K98" s="236">
        <f>SUM(K99:K117)</f>
        <v>0</v>
      </c>
      <c r="L98" s="236"/>
      <c r="M98" s="236">
        <f>SUM(M99:M117)</f>
        <v>0</v>
      </c>
      <c r="N98" s="235"/>
      <c r="O98" s="235">
        <f>SUM(O99:O117)</f>
        <v>0</v>
      </c>
      <c r="P98" s="235"/>
      <c r="Q98" s="235">
        <f>SUM(Q99:Q117)</f>
        <v>0</v>
      </c>
      <c r="R98" s="236"/>
      <c r="S98" s="236"/>
      <c r="T98" s="236"/>
      <c r="U98" s="236"/>
      <c r="V98" s="236">
        <f>SUM(V99:V117)</f>
        <v>0</v>
      </c>
      <c r="W98" s="236"/>
      <c r="X98" s="236"/>
      <c r="Y98" s="236"/>
      <c r="AG98" t="s">
        <v>255</v>
      </c>
    </row>
    <row r="99" spans="1:60" outlineLevel="1" x14ac:dyDescent="0.2">
      <c r="A99" s="250">
        <v>82</v>
      </c>
      <c r="B99" s="251" t="s">
        <v>2167</v>
      </c>
      <c r="C99" s="259" t="s">
        <v>2168</v>
      </c>
      <c r="D99" s="252" t="s">
        <v>1034</v>
      </c>
      <c r="E99" s="253">
        <v>1</v>
      </c>
      <c r="F99" s="254"/>
      <c r="G99" s="255">
        <f>ROUND(E99*F99,2)</f>
        <v>0</v>
      </c>
      <c r="H99" s="232"/>
      <c r="I99" s="231">
        <f>ROUND(E99*H99,2)</f>
        <v>0</v>
      </c>
      <c r="J99" s="232"/>
      <c r="K99" s="231">
        <f>ROUND(E99*J99,2)</f>
        <v>0</v>
      </c>
      <c r="L99" s="231">
        <v>21</v>
      </c>
      <c r="M99" s="231">
        <f>G99*(1+L99/100)</f>
        <v>0</v>
      </c>
      <c r="N99" s="230">
        <v>0</v>
      </c>
      <c r="O99" s="230">
        <f>ROUND(E99*N99,2)</f>
        <v>0</v>
      </c>
      <c r="P99" s="230">
        <v>0</v>
      </c>
      <c r="Q99" s="230">
        <f>ROUND(E99*P99,2)</f>
        <v>0</v>
      </c>
      <c r="R99" s="231"/>
      <c r="S99" s="231" t="s">
        <v>324</v>
      </c>
      <c r="T99" s="231" t="s">
        <v>325</v>
      </c>
      <c r="U99" s="231">
        <v>0</v>
      </c>
      <c r="V99" s="231">
        <f>ROUND(E99*U99,2)</f>
        <v>0</v>
      </c>
      <c r="W99" s="231"/>
      <c r="X99" s="231" t="s">
        <v>261</v>
      </c>
      <c r="Y99" s="231" t="s">
        <v>262</v>
      </c>
      <c r="Z99" s="210"/>
      <c r="AA99" s="210"/>
      <c r="AB99" s="210"/>
      <c r="AC99" s="210"/>
      <c r="AD99" s="210"/>
      <c r="AE99" s="210"/>
      <c r="AF99" s="210"/>
      <c r="AG99" s="210" t="s">
        <v>1035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1" x14ac:dyDescent="0.2">
      <c r="A100" s="250">
        <v>83</v>
      </c>
      <c r="B100" s="251" t="s">
        <v>2169</v>
      </c>
      <c r="C100" s="259" t="s">
        <v>2170</v>
      </c>
      <c r="D100" s="252" t="s">
        <v>1034</v>
      </c>
      <c r="E100" s="253">
        <v>1</v>
      </c>
      <c r="F100" s="254"/>
      <c r="G100" s="255">
        <f>ROUND(E100*F100,2)</f>
        <v>0</v>
      </c>
      <c r="H100" s="232"/>
      <c r="I100" s="231">
        <f>ROUND(E100*H100,2)</f>
        <v>0</v>
      </c>
      <c r="J100" s="232"/>
      <c r="K100" s="231">
        <f>ROUND(E100*J100,2)</f>
        <v>0</v>
      </c>
      <c r="L100" s="231">
        <v>21</v>
      </c>
      <c r="M100" s="231">
        <f>G100*(1+L100/100)</f>
        <v>0</v>
      </c>
      <c r="N100" s="230">
        <v>0</v>
      </c>
      <c r="O100" s="230">
        <f>ROUND(E100*N100,2)</f>
        <v>0</v>
      </c>
      <c r="P100" s="230">
        <v>0</v>
      </c>
      <c r="Q100" s="230">
        <f>ROUND(E100*P100,2)</f>
        <v>0</v>
      </c>
      <c r="R100" s="231"/>
      <c r="S100" s="231" t="s">
        <v>324</v>
      </c>
      <c r="T100" s="231" t="s">
        <v>325</v>
      </c>
      <c r="U100" s="231">
        <v>0</v>
      </c>
      <c r="V100" s="231">
        <f>ROUND(E100*U100,2)</f>
        <v>0</v>
      </c>
      <c r="W100" s="231"/>
      <c r="X100" s="231" t="s">
        <v>261</v>
      </c>
      <c r="Y100" s="231" t="s">
        <v>262</v>
      </c>
      <c r="Z100" s="210"/>
      <c r="AA100" s="210"/>
      <c r="AB100" s="210"/>
      <c r="AC100" s="210"/>
      <c r="AD100" s="210"/>
      <c r="AE100" s="210"/>
      <c r="AF100" s="210"/>
      <c r="AG100" s="210" t="s">
        <v>1035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1" x14ac:dyDescent="0.2">
      <c r="A101" s="250">
        <v>84</v>
      </c>
      <c r="B101" s="251" t="s">
        <v>2171</v>
      </c>
      <c r="C101" s="259" t="s">
        <v>2172</v>
      </c>
      <c r="D101" s="252" t="s">
        <v>1034</v>
      </c>
      <c r="E101" s="253">
        <v>7</v>
      </c>
      <c r="F101" s="254"/>
      <c r="G101" s="255">
        <f>ROUND(E101*F101,2)</f>
        <v>0</v>
      </c>
      <c r="H101" s="232"/>
      <c r="I101" s="231">
        <f>ROUND(E101*H101,2)</f>
        <v>0</v>
      </c>
      <c r="J101" s="232"/>
      <c r="K101" s="231">
        <f>ROUND(E101*J101,2)</f>
        <v>0</v>
      </c>
      <c r="L101" s="231">
        <v>21</v>
      </c>
      <c r="M101" s="231">
        <f>G101*(1+L101/100)</f>
        <v>0</v>
      </c>
      <c r="N101" s="230">
        <v>0</v>
      </c>
      <c r="O101" s="230">
        <f>ROUND(E101*N101,2)</f>
        <v>0</v>
      </c>
      <c r="P101" s="230">
        <v>0</v>
      </c>
      <c r="Q101" s="230">
        <f>ROUND(E101*P101,2)</f>
        <v>0</v>
      </c>
      <c r="R101" s="231"/>
      <c r="S101" s="231" t="s">
        <v>324</v>
      </c>
      <c r="T101" s="231" t="s">
        <v>325</v>
      </c>
      <c r="U101" s="231">
        <v>0</v>
      </c>
      <c r="V101" s="231">
        <f>ROUND(E101*U101,2)</f>
        <v>0</v>
      </c>
      <c r="W101" s="231"/>
      <c r="X101" s="231" t="s">
        <v>547</v>
      </c>
      <c r="Y101" s="231" t="s">
        <v>262</v>
      </c>
      <c r="Z101" s="210"/>
      <c r="AA101" s="210"/>
      <c r="AB101" s="210"/>
      <c r="AC101" s="210"/>
      <c r="AD101" s="210"/>
      <c r="AE101" s="210"/>
      <c r="AF101" s="210"/>
      <c r="AG101" s="210" t="s">
        <v>1218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1" x14ac:dyDescent="0.2">
      <c r="A102" s="250">
        <v>85</v>
      </c>
      <c r="B102" s="251" t="s">
        <v>2173</v>
      </c>
      <c r="C102" s="259" t="s">
        <v>2174</v>
      </c>
      <c r="D102" s="252" t="s">
        <v>1034</v>
      </c>
      <c r="E102" s="253">
        <v>1</v>
      </c>
      <c r="F102" s="254"/>
      <c r="G102" s="255">
        <f>ROUND(E102*F102,2)</f>
        <v>0</v>
      </c>
      <c r="H102" s="232"/>
      <c r="I102" s="231">
        <f>ROUND(E102*H102,2)</f>
        <v>0</v>
      </c>
      <c r="J102" s="232"/>
      <c r="K102" s="231">
        <f>ROUND(E102*J102,2)</f>
        <v>0</v>
      </c>
      <c r="L102" s="231">
        <v>21</v>
      </c>
      <c r="M102" s="231">
        <f>G102*(1+L102/100)</f>
        <v>0</v>
      </c>
      <c r="N102" s="230">
        <v>0</v>
      </c>
      <c r="O102" s="230">
        <f>ROUND(E102*N102,2)</f>
        <v>0</v>
      </c>
      <c r="P102" s="230">
        <v>0</v>
      </c>
      <c r="Q102" s="230">
        <f>ROUND(E102*P102,2)</f>
        <v>0</v>
      </c>
      <c r="R102" s="231"/>
      <c r="S102" s="231" t="s">
        <v>324</v>
      </c>
      <c r="T102" s="231" t="s">
        <v>325</v>
      </c>
      <c r="U102" s="231">
        <v>0</v>
      </c>
      <c r="V102" s="231">
        <f>ROUND(E102*U102,2)</f>
        <v>0</v>
      </c>
      <c r="W102" s="231"/>
      <c r="X102" s="231" t="s">
        <v>547</v>
      </c>
      <c r="Y102" s="231" t="s">
        <v>262</v>
      </c>
      <c r="Z102" s="210"/>
      <c r="AA102" s="210"/>
      <c r="AB102" s="210"/>
      <c r="AC102" s="210"/>
      <c r="AD102" s="210"/>
      <c r="AE102" s="210"/>
      <c r="AF102" s="210"/>
      <c r="AG102" s="210" t="s">
        <v>1218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1" x14ac:dyDescent="0.2">
      <c r="A103" s="250">
        <v>86</v>
      </c>
      <c r="B103" s="251" t="s">
        <v>2175</v>
      </c>
      <c r="C103" s="259" t="s">
        <v>2176</v>
      </c>
      <c r="D103" s="252" t="s">
        <v>1034</v>
      </c>
      <c r="E103" s="253">
        <v>1</v>
      </c>
      <c r="F103" s="254"/>
      <c r="G103" s="255">
        <f>ROUND(E103*F103,2)</f>
        <v>0</v>
      </c>
      <c r="H103" s="232"/>
      <c r="I103" s="231">
        <f>ROUND(E103*H103,2)</f>
        <v>0</v>
      </c>
      <c r="J103" s="232"/>
      <c r="K103" s="231">
        <f>ROUND(E103*J103,2)</f>
        <v>0</v>
      </c>
      <c r="L103" s="231">
        <v>21</v>
      </c>
      <c r="M103" s="231">
        <f>G103*(1+L103/100)</f>
        <v>0</v>
      </c>
      <c r="N103" s="230">
        <v>0</v>
      </c>
      <c r="O103" s="230">
        <f>ROUND(E103*N103,2)</f>
        <v>0</v>
      </c>
      <c r="P103" s="230">
        <v>0</v>
      </c>
      <c r="Q103" s="230">
        <f>ROUND(E103*P103,2)</f>
        <v>0</v>
      </c>
      <c r="R103" s="231"/>
      <c r="S103" s="231" t="s">
        <v>324</v>
      </c>
      <c r="T103" s="231" t="s">
        <v>325</v>
      </c>
      <c r="U103" s="231">
        <v>0</v>
      </c>
      <c r="V103" s="231">
        <f>ROUND(E103*U103,2)</f>
        <v>0</v>
      </c>
      <c r="W103" s="231"/>
      <c r="X103" s="231" t="s">
        <v>547</v>
      </c>
      <c r="Y103" s="231" t="s">
        <v>262</v>
      </c>
      <c r="Z103" s="210"/>
      <c r="AA103" s="210"/>
      <c r="AB103" s="210"/>
      <c r="AC103" s="210"/>
      <c r="AD103" s="210"/>
      <c r="AE103" s="210"/>
      <c r="AF103" s="210"/>
      <c r="AG103" s="210" t="s">
        <v>1218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1" x14ac:dyDescent="0.2">
      <c r="A104" s="250">
        <v>87</v>
      </c>
      <c r="B104" s="251" t="s">
        <v>2177</v>
      </c>
      <c r="C104" s="259" t="s">
        <v>2178</v>
      </c>
      <c r="D104" s="252" t="s">
        <v>1034</v>
      </c>
      <c r="E104" s="253">
        <v>161</v>
      </c>
      <c r="F104" s="254"/>
      <c r="G104" s="255">
        <f>ROUND(E104*F104,2)</f>
        <v>0</v>
      </c>
      <c r="H104" s="232"/>
      <c r="I104" s="231">
        <f>ROUND(E104*H104,2)</f>
        <v>0</v>
      </c>
      <c r="J104" s="232"/>
      <c r="K104" s="231">
        <f>ROUND(E104*J104,2)</f>
        <v>0</v>
      </c>
      <c r="L104" s="231">
        <v>21</v>
      </c>
      <c r="M104" s="231">
        <f>G104*(1+L104/100)</f>
        <v>0</v>
      </c>
      <c r="N104" s="230">
        <v>0</v>
      </c>
      <c r="O104" s="230">
        <f>ROUND(E104*N104,2)</f>
        <v>0</v>
      </c>
      <c r="P104" s="230">
        <v>0</v>
      </c>
      <c r="Q104" s="230">
        <f>ROUND(E104*P104,2)</f>
        <v>0</v>
      </c>
      <c r="R104" s="231"/>
      <c r="S104" s="231" t="s">
        <v>324</v>
      </c>
      <c r="T104" s="231" t="s">
        <v>325</v>
      </c>
      <c r="U104" s="231">
        <v>0</v>
      </c>
      <c r="V104" s="231">
        <f>ROUND(E104*U104,2)</f>
        <v>0</v>
      </c>
      <c r="W104" s="231"/>
      <c r="X104" s="231" t="s">
        <v>261</v>
      </c>
      <c r="Y104" s="231" t="s">
        <v>262</v>
      </c>
      <c r="Z104" s="210"/>
      <c r="AA104" s="210"/>
      <c r="AB104" s="210"/>
      <c r="AC104" s="210"/>
      <c r="AD104" s="210"/>
      <c r="AE104" s="210"/>
      <c r="AF104" s="210"/>
      <c r="AG104" s="210" t="s">
        <v>1035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1" x14ac:dyDescent="0.2">
      <c r="A105" s="250">
        <v>88</v>
      </c>
      <c r="B105" s="251" t="s">
        <v>2179</v>
      </c>
      <c r="C105" s="259" t="s">
        <v>2180</v>
      </c>
      <c r="D105" s="252" t="s">
        <v>1034</v>
      </c>
      <c r="E105" s="253">
        <v>161</v>
      </c>
      <c r="F105" s="254"/>
      <c r="G105" s="255">
        <f>ROUND(E105*F105,2)</f>
        <v>0</v>
      </c>
      <c r="H105" s="232"/>
      <c r="I105" s="231">
        <f>ROUND(E105*H105,2)</f>
        <v>0</v>
      </c>
      <c r="J105" s="232"/>
      <c r="K105" s="231">
        <f>ROUND(E105*J105,2)</f>
        <v>0</v>
      </c>
      <c r="L105" s="231">
        <v>21</v>
      </c>
      <c r="M105" s="231">
        <f>G105*(1+L105/100)</f>
        <v>0</v>
      </c>
      <c r="N105" s="230">
        <v>0</v>
      </c>
      <c r="O105" s="230">
        <f>ROUND(E105*N105,2)</f>
        <v>0</v>
      </c>
      <c r="P105" s="230">
        <v>0</v>
      </c>
      <c r="Q105" s="230">
        <f>ROUND(E105*P105,2)</f>
        <v>0</v>
      </c>
      <c r="R105" s="231"/>
      <c r="S105" s="231" t="s">
        <v>324</v>
      </c>
      <c r="T105" s="231" t="s">
        <v>325</v>
      </c>
      <c r="U105" s="231">
        <v>0</v>
      </c>
      <c r="V105" s="231">
        <f>ROUND(E105*U105,2)</f>
        <v>0</v>
      </c>
      <c r="W105" s="231"/>
      <c r="X105" s="231" t="s">
        <v>261</v>
      </c>
      <c r="Y105" s="231" t="s">
        <v>262</v>
      </c>
      <c r="Z105" s="210"/>
      <c r="AA105" s="210"/>
      <c r="AB105" s="210"/>
      <c r="AC105" s="210"/>
      <c r="AD105" s="210"/>
      <c r="AE105" s="210"/>
      <c r="AF105" s="210"/>
      <c r="AG105" s="210" t="s">
        <v>1035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1" x14ac:dyDescent="0.2">
      <c r="A106" s="250">
        <v>89</v>
      </c>
      <c r="B106" s="251" t="s">
        <v>2181</v>
      </c>
      <c r="C106" s="259" t="s">
        <v>2182</v>
      </c>
      <c r="D106" s="252" t="s">
        <v>1034</v>
      </c>
      <c r="E106" s="253">
        <v>322</v>
      </c>
      <c r="F106" s="254"/>
      <c r="G106" s="255">
        <f>ROUND(E106*F106,2)</f>
        <v>0</v>
      </c>
      <c r="H106" s="232"/>
      <c r="I106" s="231">
        <f>ROUND(E106*H106,2)</f>
        <v>0</v>
      </c>
      <c r="J106" s="232"/>
      <c r="K106" s="231">
        <f>ROUND(E106*J106,2)</f>
        <v>0</v>
      </c>
      <c r="L106" s="231">
        <v>21</v>
      </c>
      <c r="M106" s="231">
        <f>G106*(1+L106/100)</f>
        <v>0</v>
      </c>
      <c r="N106" s="230">
        <v>0</v>
      </c>
      <c r="O106" s="230">
        <f>ROUND(E106*N106,2)</f>
        <v>0</v>
      </c>
      <c r="P106" s="230">
        <v>0</v>
      </c>
      <c r="Q106" s="230">
        <f>ROUND(E106*P106,2)</f>
        <v>0</v>
      </c>
      <c r="R106" s="231"/>
      <c r="S106" s="231" t="s">
        <v>324</v>
      </c>
      <c r="T106" s="231" t="s">
        <v>325</v>
      </c>
      <c r="U106" s="231">
        <v>0</v>
      </c>
      <c r="V106" s="231">
        <f>ROUND(E106*U106,2)</f>
        <v>0</v>
      </c>
      <c r="W106" s="231"/>
      <c r="X106" s="231" t="s">
        <v>261</v>
      </c>
      <c r="Y106" s="231" t="s">
        <v>262</v>
      </c>
      <c r="Z106" s="210"/>
      <c r="AA106" s="210"/>
      <c r="AB106" s="210"/>
      <c r="AC106" s="210"/>
      <c r="AD106" s="210"/>
      <c r="AE106" s="210"/>
      <c r="AF106" s="210"/>
      <c r="AG106" s="210" t="s">
        <v>1035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1" x14ac:dyDescent="0.2">
      <c r="A107" s="250">
        <v>90</v>
      </c>
      <c r="B107" s="251" t="s">
        <v>2183</v>
      </c>
      <c r="C107" s="259" t="s">
        <v>2184</v>
      </c>
      <c r="D107" s="252" t="s">
        <v>1034</v>
      </c>
      <c r="E107" s="253">
        <v>161</v>
      </c>
      <c r="F107" s="254"/>
      <c r="G107" s="255">
        <f>ROUND(E107*F107,2)</f>
        <v>0</v>
      </c>
      <c r="H107" s="232"/>
      <c r="I107" s="231">
        <f>ROUND(E107*H107,2)</f>
        <v>0</v>
      </c>
      <c r="J107" s="232"/>
      <c r="K107" s="231">
        <f>ROUND(E107*J107,2)</f>
        <v>0</v>
      </c>
      <c r="L107" s="231">
        <v>21</v>
      </c>
      <c r="M107" s="231">
        <f>G107*(1+L107/100)</f>
        <v>0</v>
      </c>
      <c r="N107" s="230">
        <v>0</v>
      </c>
      <c r="O107" s="230">
        <f>ROUND(E107*N107,2)</f>
        <v>0</v>
      </c>
      <c r="P107" s="230">
        <v>0</v>
      </c>
      <c r="Q107" s="230">
        <f>ROUND(E107*P107,2)</f>
        <v>0</v>
      </c>
      <c r="R107" s="231"/>
      <c r="S107" s="231" t="s">
        <v>324</v>
      </c>
      <c r="T107" s="231" t="s">
        <v>325</v>
      </c>
      <c r="U107" s="231">
        <v>0</v>
      </c>
      <c r="V107" s="231">
        <f>ROUND(E107*U107,2)</f>
        <v>0</v>
      </c>
      <c r="W107" s="231"/>
      <c r="X107" s="231" t="s">
        <v>261</v>
      </c>
      <c r="Y107" s="231" t="s">
        <v>262</v>
      </c>
      <c r="Z107" s="210"/>
      <c r="AA107" s="210"/>
      <c r="AB107" s="210"/>
      <c r="AC107" s="210"/>
      <c r="AD107" s="210"/>
      <c r="AE107" s="210"/>
      <c r="AF107" s="210"/>
      <c r="AG107" s="210" t="s">
        <v>1035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1" x14ac:dyDescent="0.2">
      <c r="A108" s="250">
        <v>91</v>
      </c>
      <c r="B108" s="251" t="s">
        <v>2185</v>
      </c>
      <c r="C108" s="259" t="s">
        <v>2186</v>
      </c>
      <c r="D108" s="252" t="s">
        <v>1034</v>
      </c>
      <c r="E108" s="253">
        <v>7</v>
      </c>
      <c r="F108" s="254"/>
      <c r="G108" s="255">
        <f>ROUND(E108*F108,2)</f>
        <v>0</v>
      </c>
      <c r="H108" s="232"/>
      <c r="I108" s="231">
        <f>ROUND(E108*H108,2)</f>
        <v>0</v>
      </c>
      <c r="J108" s="232"/>
      <c r="K108" s="231">
        <f>ROUND(E108*J108,2)</f>
        <v>0</v>
      </c>
      <c r="L108" s="231">
        <v>21</v>
      </c>
      <c r="M108" s="231">
        <f>G108*(1+L108/100)</f>
        <v>0</v>
      </c>
      <c r="N108" s="230">
        <v>0</v>
      </c>
      <c r="O108" s="230">
        <f>ROUND(E108*N108,2)</f>
        <v>0</v>
      </c>
      <c r="P108" s="230">
        <v>0</v>
      </c>
      <c r="Q108" s="230">
        <f>ROUND(E108*P108,2)</f>
        <v>0</v>
      </c>
      <c r="R108" s="231"/>
      <c r="S108" s="231" t="s">
        <v>324</v>
      </c>
      <c r="T108" s="231" t="s">
        <v>325</v>
      </c>
      <c r="U108" s="231">
        <v>0</v>
      </c>
      <c r="V108" s="231">
        <f>ROUND(E108*U108,2)</f>
        <v>0</v>
      </c>
      <c r="W108" s="231"/>
      <c r="X108" s="231" t="s">
        <v>547</v>
      </c>
      <c r="Y108" s="231" t="s">
        <v>262</v>
      </c>
      <c r="Z108" s="210"/>
      <c r="AA108" s="210"/>
      <c r="AB108" s="210"/>
      <c r="AC108" s="210"/>
      <c r="AD108" s="210"/>
      <c r="AE108" s="210"/>
      <c r="AF108" s="210"/>
      <c r="AG108" s="210" t="s">
        <v>1218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1" x14ac:dyDescent="0.2">
      <c r="A109" s="250">
        <v>92</v>
      </c>
      <c r="B109" s="251" t="s">
        <v>2187</v>
      </c>
      <c r="C109" s="259" t="s">
        <v>2188</v>
      </c>
      <c r="D109" s="252" t="s">
        <v>1034</v>
      </c>
      <c r="E109" s="253">
        <v>4</v>
      </c>
      <c r="F109" s="254"/>
      <c r="G109" s="255">
        <f>ROUND(E109*F109,2)</f>
        <v>0</v>
      </c>
      <c r="H109" s="232"/>
      <c r="I109" s="231">
        <f>ROUND(E109*H109,2)</f>
        <v>0</v>
      </c>
      <c r="J109" s="232"/>
      <c r="K109" s="231">
        <f>ROUND(E109*J109,2)</f>
        <v>0</v>
      </c>
      <c r="L109" s="231">
        <v>21</v>
      </c>
      <c r="M109" s="231">
        <f>G109*(1+L109/100)</f>
        <v>0</v>
      </c>
      <c r="N109" s="230">
        <v>0</v>
      </c>
      <c r="O109" s="230">
        <f>ROUND(E109*N109,2)</f>
        <v>0</v>
      </c>
      <c r="P109" s="230">
        <v>0</v>
      </c>
      <c r="Q109" s="230">
        <f>ROUND(E109*P109,2)</f>
        <v>0</v>
      </c>
      <c r="R109" s="231"/>
      <c r="S109" s="231" t="s">
        <v>324</v>
      </c>
      <c r="T109" s="231" t="s">
        <v>325</v>
      </c>
      <c r="U109" s="231">
        <v>0</v>
      </c>
      <c r="V109" s="231">
        <f>ROUND(E109*U109,2)</f>
        <v>0</v>
      </c>
      <c r="W109" s="231"/>
      <c r="X109" s="231" t="s">
        <v>261</v>
      </c>
      <c r="Y109" s="231" t="s">
        <v>262</v>
      </c>
      <c r="Z109" s="210"/>
      <c r="AA109" s="210"/>
      <c r="AB109" s="210"/>
      <c r="AC109" s="210"/>
      <c r="AD109" s="210"/>
      <c r="AE109" s="210"/>
      <c r="AF109" s="210"/>
      <c r="AG109" s="210" t="s">
        <v>1035</v>
      </c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1" x14ac:dyDescent="0.2">
      <c r="A110" s="250">
        <v>93</v>
      </c>
      <c r="B110" s="251" t="s">
        <v>2189</v>
      </c>
      <c r="C110" s="259" t="s">
        <v>2190</v>
      </c>
      <c r="D110" s="252" t="s">
        <v>1034</v>
      </c>
      <c r="E110" s="253">
        <v>2</v>
      </c>
      <c r="F110" s="254"/>
      <c r="G110" s="255">
        <f>ROUND(E110*F110,2)</f>
        <v>0</v>
      </c>
      <c r="H110" s="232"/>
      <c r="I110" s="231">
        <f>ROUND(E110*H110,2)</f>
        <v>0</v>
      </c>
      <c r="J110" s="232"/>
      <c r="K110" s="231">
        <f>ROUND(E110*J110,2)</f>
        <v>0</v>
      </c>
      <c r="L110" s="231">
        <v>21</v>
      </c>
      <c r="M110" s="231">
        <f>G110*(1+L110/100)</f>
        <v>0</v>
      </c>
      <c r="N110" s="230">
        <v>0</v>
      </c>
      <c r="O110" s="230">
        <f>ROUND(E110*N110,2)</f>
        <v>0</v>
      </c>
      <c r="P110" s="230">
        <v>0</v>
      </c>
      <c r="Q110" s="230">
        <f>ROUND(E110*P110,2)</f>
        <v>0</v>
      </c>
      <c r="R110" s="231"/>
      <c r="S110" s="231" t="s">
        <v>324</v>
      </c>
      <c r="T110" s="231" t="s">
        <v>325</v>
      </c>
      <c r="U110" s="231">
        <v>0</v>
      </c>
      <c r="V110" s="231">
        <f>ROUND(E110*U110,2)</f>
        <v>0</v>
      </c>
      <c r="W110" s="231"/>
      <c r="X110" s="231" t="s">
        <v>261</v>
      </c>
      <c r="Y110" s="231" t="s">
        <v>262</v>
      </c>
      <c r="Z110" s="210"/>
      <c r="AA110" s="210"/>
      <c r="AB110" s="210"/>
      <c r="AC110" s="210"/>
      <c r="AD110" s="210"/>
      <c r="AE110" s="210"/>
      <c r="AF110" s="210"/>
      <c r="AG110" s="210" t="s">
        <v>1035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ht="22.5" outlineLevel="1" x14ac:dyDescent="0.2">
      <c r="A111" s="250">
        <v>94</v>
      </c>
      <c r="B111" s="251" t="s">
        <v>2191</v>
      </c>
      <c r="C111" s="259" t="s">
        <v>2192</v>
      </c>
      <c r="D111" s="252" t="s">
        <v>1034</v>
      </c>
      <c r="E111" s="253">
        <v>1</v>
      </c>
      <c r="F111" s="254"/>
      <c r="G111" s="255">
        <f>ROUND(E111*F111,2)</f>
        <v>0</v>
      </c>
      <c r="H111" s="232"/>
      <c r="I111" s="231">
        <f>ROUND(E111*H111,2)</f>
        <v>0</v>
      </c>
      <c r="J111" s="232"/>
      <c r="K111" s="231">
        <f>ROUND(E111*J111,2)</f>
        <v>0</v>
      </c>
      <c r="L111" s="231">
        <v>21</v>
      </c>
      <c r="M111" s="231">
        <f>G111*(1+L111/100)</f>
        <v>0</v>
      </c>
      <c r="N111" s="230">
        <v>0</v>
      </c>
      <c r="O111" s="230">
        <f>ROUND(E111*N111,2)</f>
        <v>0</v>
      </c>
      <c r="P111" s="230">
        <v>0</v>
      </c>
      <c r="Q111" s="230">
        <f>ROUND(E111*P111,2)</f>
        <v>0</v>
      </c>
      <c r="R111" s="231"/>
      <c r="S111" s="231" t="s">
        <v>324</v>
      </c>
      <c r="T111" s="231" t="s">
        <v>325</v>
      </c>
      <c r="U111" s="231">
        <v>0</v>
      </c>
      <c r="V111" s="231">
        <f>ROUND(E111*U111,2)</f>
        <v>0</v>
      </c>
      <c r="W111" s="231"/>
      <c r="X111" s="231" t="s">
        <v>261</v>
      </c>
      <c r="Y111" s="231" t="s">
        <v>262</v>
      </c>
      <c r="Z111" s="210"/>
      <c r="AA111" s="210"/>
      <c r="AB111" s="210"/>
      <c r="AC111" s="210"/>
      <c r="AD111" s="210"/>
      <c r="AE111" s="210"/>
      <c r="AF111" s="210"/>
      <c r="AG111" s="210" t="s">
        <v>1035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ht="22.5" outlineLevel="1" x14ac:dyDescent="0.2">
      <c r="A112" s="250">
        <v>95</v>
      </c>
      <c r="B112" s="251" t="s">
        <v>2193</v>
      </c>
      <c r="C112" s="259" t="s">
        <v>2194</v>
      </c>
      <c r="D112" s="252" t="s">
        <v>1034</v>
      </c>
      <c r="E112" s="253">
        <v>1</v>
      </c>
      <c r="F112" s="254"/>
      <c r="G112" s="255">
        <f>ROUND(E112*F112,2)</f>
        <v>0</v>
      </c>
      <c r="H112" s="232"/>
      <c r="I112" s="231">
        <f>ROUND(E112*H112,2)</f>
        <v>0</v>
      </c>
      <c r="J112" s="232"/>
      <c r="K112" s="231">
        <f>ROUND(E112*J112,2)</f>
        <v>0</v>
      </c>
      <c r="L112" s="231">
        <v>21</v>
      </c>
      <c r="M112" s="231">
        <f>G112*(1+L112/100)</f>
        <v>0</v>
      </c>
      <c r="N112" s="230">
        <v>0</v>
      </c>
      <c r="O112" s="230">
        <f>ROUND(E112*N112,2)</f>
        <v>0</v>
      </c>
      <c r="P112" s="230">
        <v>0</v>
      </c>
      <c r="Q112" s="230">
        <f>ROUND(E112*P112,2)</f>
        <v>0</v>
      </c>
      <c r="R112" s="231"/>
      <c r="S112" s="231" t="s">
        <v>324</v>
      </c>
      <c r="T112" s="231" t="s">
        <v>325</v>
      </c>
      <c r="U112" s="231">
        <v>0</v>
      </c>
      <c r="V112" s="231">
        <f>ROUND(E112*U112,2)</f>
        <v>0</v>
      </c>
      <c r="W112" s="231"/>
      <c r="X112" s="231" t="s">
        <v>261</v>
      </c>
      <c r="Y112" s="231" t="s">
        <v>262</v>
      </c>
      <c r="Z112" s="210"/>
      <c r="AA112" s="210"/>
      <c r="AB112" s="210"/>
      <c r="AC112" s="210"/>
      <c r="AD112" s="210"/>
      <c r="AE112" s="210"/>
      <c r="AF112" s="210"/>
      <c r="AG112" s="210" t="s">
        <v>1035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1" x14ac:dyDescent="0.2">
      <c r="A113" s="250">
        <v>96</v>
      </c>
      <c r="B113" s="251" t="s">
        <v>2195</v>
      </c>
      <c r="C113" s="259" t="s">
        <v>2196</v>
      </c>
      <c r="D113" s="252" t="s">
        <v>345</v>
      </c>
      <c r="E113" s="253">
        <v>2</v>
      </c>
      <c r="F113" s="254"/>
      <c r="G113" s="255">
        <f>ROUND(E113*F113,2)</f>
        <v>0</v>
      </c>
      <c r="H113" s="232"/>
      <c r="I113" s="231">
        <f>ROUND(E113*H113,2)</f>
        <v>0</v>
      </c>
      <c r="J113" s="232"/>
      <c r="K113" s="231">
        <f>ROUND(E113*J113,2)</f>
        <v>0</v>
      </c>
      <c r="L113" s="231">
        <v>21</v>
      </c>
      <c r="M113" s="231">
        <f>G113*(1+L113/100)</f>
        <v>0</v>
      </c>
      <c r="N113" s="230">
        <v>0</v>
      </c>
      <c r="O113" s="230">
        <f>ROUND(E113*N113,2)</f>
        <v>0</v>
      </c>
      <c r="P113" s="230">
        <v>0</v>
      </c>
      <c r="Q113" s="230">
        <f>ROUND(E113*P113,2)</f>
        <v>0</v>
      </c>
      <c r="R113" s="231"/>
      <c r="S113" s="231" t="s">
        <v>324</v>
      </c>
      <c r="T113" s="231" t="s">
        <v>325</v>
      </c>
      <c r="U113" s="231">
        <v>0</v>
      </c>
      <c r="V113" s="231">
        <f>ROUND(E113*U113,2)</f>
        <v>0</v>
      </c>
      <c r="W113" s="231"/>
      <c r="X113" s="231" t="s">
        <v>261</v>
      </c>
      <c r="Y113" s="231" t="s">
        <v>262</v>
      </c>
      <c r="Z113" s="210"/>
      <c r="AA113" s="210"/>
      <c r="AB113" s="210"/>
      <c r="AC113" s="210"/>
      <c r="AD113" s="210"/>
      <c r="AE113" s="210"/>
      <c r="AF113" s="210"/>
      <c r="AG113" s="210" t="s">
        <v>1035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1" x14ac:dyDescent="0.2">
      <c r="A114" s="250">
        <v>97</v>
      </c>
      <c r="B114" s="251" t="s">
        <v>2197</v>
      </c>
      <c r="C114" s="259" t="s">
        <v>2198</v>
      </c>
      <c r="D114" s="252" t="s">
        <v>1034</v>
      </c>
      <c r="E114" s="253">
        <v>168</v>
      </c>
      <c r="F114" s="254"/>
      <c r="G114" s="255">
        <f>ROUND(E114*F114,2)</f>
        <v>0</v>
      </c>
      <c r="H114" s="232"/>
      <c r="I114" s="231">
        <f>ROUND(E114*H114,2)</f>
        <v>0</v>
      </c>
      <c r="J114" s="232"/>
      <c r="K114" s="231">
        <f>ROUND(E114*J114,2)</f>
        <v>0</v>
      </c>
      <c r="L114" s="231">
        <v>21</v>
      </c>
      <c r="M114" s="231">
        <f>G114*(1+L114/100)</f>
        <v>0</v>
      </c>
      <c r="N114" s="230">
        <v>0</v>
      </c>
      <c r="O114" s="230">
        <f>ROUND(E114*N114,2)</f>
        <v>0</v>
      </c>
      <c r="P114" s="230">
        <v>0</v>
      </c>
      <c r="Q114" s="230">
        <f>ROUND(E114*P114,2)</f>
        <v>0</v>
      </c>
      <c r="R114" s="231"/>
      <c r="S114" s="231" t="s">
        <v>324</v>
      </c>
      <c r="T114" s="231" t="s">
        <v>325</v>
      </c>
      <c r="U114" s="231">
        <v>0</v>
      </c>
      <c r="V114" s="231">
        <f>ROUND(E114*U114,2)</f>
        <v>0</v>
      </c>
      <c r="W114" s="231"/>
      <c r="X114" s="231" t="s">
        <v>261</v>
      </c>
      <c r="Y114" s="231" t="s">
        <v>262</v>
      </c>
      <c r="Z114" s="210"/>
      <c r="AA114" s="210"/>
      <c r="AB114" s="210"/>
      <c r="AC114" s="210"/>
      <c r="AD114" s="210"/>
      <c r="AE114" s="210"/>
      <c r="AF114" s="210"/>
      <c r="AG114" s="210" t="s">
        <v>1035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1" x14ac:dyDescent="0.2">
      <c r="A115" s="250">
        <v>98</v>
      </c>
      <c r="B115" s="251" t="s">
        <v>2199</v>
      </c>
      <c r="C115" s="259" t="s">
        <v>2200</v>
      </c>
      <c r="D115" s="252" t="s">
        <v>1034</v>
      </c>
      <c r="E115" s="253">
        <v>1</v>
      </c>
      <c r="F115" s="254"/>
      <c r="G115" s="255">
        <f>ROUND(E115*F115,2)</f>
        <v>0</v>
      </c>
      <c r="H115" s="232"/>
      <c r="I115" s="231">
        <f>ROUND(E115*H115,2)</f>
        <v>0</v>
      </c>
      <c r="J115" s="232"/>
      <c r="K115" s="231">
        <f>ROUND(E115*J115,2)</f>
        <v>0</v>
      </c>
      <c r="L115" s="231">
        <v>21</v>
      </c>
      <c r="M115" s="231">
        <f>G115*(1+L115/100)</f>
        <v>0</v>
      </c>
      <c r="N115" s="230">
        <v>0</v>
      </c>
      <c r="O115" s="230">
        <f>ROUND(E115*N115,2)</f>
        <v>0</v>
      </c>
      <c r="P115" s="230">
        <v>0</v>
      </c>
      <c r="Q115" s="230">
        <f>ROUND(E115*P115,2)</f>
        <v>0</v>
      </c>
      <c r="R115" s="231"/>
      <c r="S115" s="231" t="s">
        <v>324</v>
      </c>
      <c r="T115" s="231" t="s">
        <v>325</v>
      </c>
      <c r="U115" s="231">
        <v>0</v>
      </c>
      <c r="V115" s="231">
        <f>ROUND(E115*U115,2)</f>
        <v>0</v>
      </c>
      <c r="W115" s="231"/>
      <c r="X115" s="231" t="s">
        <v>261</v>
      </c>
      <c r="Y115" s="231" t="s">
        <v>262</v>
      </c>
      <c r="Z115" s="210"/>
      <c r="AA115" s="210"/>
      <c r="AB115" s="210"/>
      <c r="AC115" s="210"/>
      <c r="AD115" s="210"/>
      <c r="AE115" s="210"/>
      <c r="AF115" s="210"/>
      <c r="AG115" s="210" t="s">
        <v>1035</v>
      </c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1" x14ac:dyDescent="0.2">
      <c r="A116" s="250">
        <v>99</v>
      </c>
      <c r="B116" s="251" t="s">
        <v>2201</v>
      </c>
      <c r="C116" s="259" t="s">
        <v>2202</v>
      </c>
      <c r="D116" s="252" t="s">
        <v>1034</v>
      </c>
      <c r="E116" s="253">
        <v>13</v>
      </c>
      <c r="F116" s="254"/>
      <c r="G116" s="255">
        <f>ROUND(E116*F116,2)</f>
        <v>0</v>
      </c>
      <c r="H116" s="232"/>
      <c r="I116" s="231">
        <f>ROUND(E116*H116,2)</f>
        <v>0</v>
      </c>
      <c r="J116" s="232"/>
      <c r="K116" s="231">
        <f>ROUND(E116*J116,2)</f>
        <v>0</v>
      </c>
      <c r="L116" s="231">
        <v>21</v>
      </c>
      <c r="M116" s="231">
        <f>G116*(1+L116/100)</f>
        <v>0</v>
      </c>
      <c r="N116" s="230">
        <v>0</v>
      </c>
      <c r="O116" s="230">
        <f>ROUND(E116*N116,2)</f>
        <v>0</v>
      </c>
      <c r="P116" s="230">
        <v>0</v>
      </c>
      <c r="Q116" s="230">
        <f>ROUND(E116*P116,2)</f>
        <v>0</v>
      </c>
      <c r="R116" s="231"/>
      <c r="S116" s="231" t="s">
        <v>324</v>
      </c>
      <c r="T116" s="231" t="s">
        <v>325</v>
      </c>
      <c r="U116" s="231">
        <v>0</v>
      </c>
      <c r="V116" s="231">
        <f>ROUND(E116*U116,2)</f>
        <v>0</v>
      </c>
      <c r="W116" s="231"/>
      <c r="X116" s="231" t="s">
        <v>261</v>
      </c>
      <c r="Y116" s="231" t="s">
        <v>262</v>
      </c>
      <c r="Z116" s="210"/>
      <c r="AA116" s="210"/>
      <c r="AB116" s="210"/>
      <c r="AC116" s="210"/>
      <c r="AD116" s="210"/>
      <c r="AE116" s="210"/>
      <c r="AF116" s="210"/>
      <c r="AG116" s="210" t="s">
        <v>1035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1" x14ac:dyDescent="0.2">
      <c r="A117" s="250">
        <v>100</v>
      </c>
      <c r="B117" s="251" t="s">
        <v>2203</v>
      </c>
      <c r="C117" s="259" t="s">
        <v>2204</v>
      </c>
      <c r="D117" s="252" t="s">
        <v>1034</v>
      </c>
      <c r="E117" s="253">
        <v>75</v>
      </c>
      <c r="F117" s="254"/>
      <c r="G117" s="255">
        <f>ROUND(E117*F117,2)</f>
        <v>0</v>
      </c>
      <c r="H117" s="232"/>
      <c r="I117" s="231">
        <f>ROUND(E117*H117,2)</f>
        <v>0</v>
      </c>
      <c r="J117" s="232"/>
      <c r="K117" s="231">
        <f>ROUND(E117*J117,2)</f>
        <v>0</v>
      </c>
      <c r="L117" s="231">
        <v>21</v>
      </c>
      <c r="M117" s="231">
        <f>G117*(1+L117/100)</f>
        <v>0</v>
      </c>
      <c r="N117" s="230">
        <v>0</v>
      </c>
      <c r="O117" s="230">
        <f>ROUND(E117*N117,2)</f>
        <v>0</v>
      </c>
      <c r="P117" s="230">
        <v>0</v>
      </c>
      <c r="Q117" s="230">
        <f>ROUND(E117*P117,2)</f>
        <v>0</v>
      </c>
      <c r="R117" s="231"/>
      <c r="S117" s="231" t="s">
        <v>324</v>
      </c>
      <c r="T117" s="231" t="s">
        <v>325</v>
      </c>
      <c r="U117" s="231">
        <v>0</v>
      </c>
      <c r="V117" s="231">
        <f>ROUND(E117*U117,2)</f>
        <v>0</v>
      </c>
      <c r="W117" s="231"/>
      <c r="X117" s="231" t="s">
        <v>547</v>
      </c>
      <c r="Y117" s="231" t="s">
        <v>262</v>
      </c>
      <c r="Z117" s="210"/>
      <c r="AA117" s="210"/>
      <c r="AB117" s="210"/>
      <c r="AC117" s="210"/>
      <c r="AD117" s="210"/>
      <c r="AE117" s="210"/>
      <c r="AF117" s="210"/>
      <c r="AG117" s="210" t="s">
        <v>1218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x14ac:dyDescent="0.2">
      <c r="A118" s="237" t="s">
        <v>254</v>
      </c>
      <c r="B118" s="238" t="s">
        <v>117</v>
      </c>
      <c r="C118" s="256" t="s">
        <v>118</v>
      </c>
      <c r="D118" s="239"/>
      <c r="E118" s="240"/>
      <c r="F118" s="241"/>
      <c r="G118" s="242">
        <f>SUMIF(AG119:AG119,"&lt;&gt;NOR",G119:G119)</f>
        <v>0</v>
      </c>
      <c r="H118" s="236"/>
      <c r="I118" s="236">
        <f>SUM(I119:I119)</f>
        <v>0</v>
      </c>
      <c r="J118" s="236"/>
      <c r="K118" s="236">
        <f>SUM(K119:K119)</f>
        <v>0</v>
      </c>
      <c r="L118" s="236"/>
      <c r="M118" s="236">
        <f>SUM(M119:M119)</f>
        <v>0</v>
      </c>
      <c r="N118" s="235"/>
      <c r="O118" s="235">
        <f>SUM(O119:O119)</f>
        <v>0</v>
      </c>
      <c r="P118" s="235"/>
      <c r="Q118" s="235">
        <f>SUM(Q119:Q119)</f>
        <v>0</v>
      </c>
      <c r="R118" s="236"/>
      <c r="S118" s="236"/>
      <c r="T118" s="236"/>
      <c r="U118" s="236"/>
      <c r="V118" s="236">
        <f>SUM(V119:V119)</f>
        <v>0</v>
      </c>
      <c r="W118" s="236"/>
      <c r="X118" s="236"/>
      <c r="Y118" s="236"/>
      <c r="AG118" t="s">
        <v>255</v>
      </c>
    </row>
    <row r="119" spans="1:60" ht="45" outlineLevel="1" x14ac:dyDescent="0.2">
      <c r="A119" s="244">
        <v>101</v>
      </c>
      <c r="B119" s="245" t="s">
        <v>2093</v>
      </c>
      <c r="C119" s="257" t="s">
        <v>2094</v>
      </c>
      <c r="D119" s="246" t="s">
        <v>804</v>
      </c>
      <c r="E119" s="247">
        <v>1</v>
      </c>
      <c r="F119" s="248"/>
      <c r="G119" s="249">
        <f>ROUND(E119*F119,2)</f>
        <v>0</v>
      </c>
      <c r="H119" s="232"/>
      <c r="I119" s="231">
        <f>ROUND(E119*H119,2)</f>
        <v>0</v>
      </c>
      <c r="J119" s="232"/>
      <c r="K119" s="231">
        <f>ROUND(E119*J119,2)</f>
        <v>0</v>
      </c>
      <c r="L119" s="231">
        <v>21</v>
      </c>
      <c r="M119" s="231">
        <f>G119*(1+L119/100)</f>
        <v>0</v>
      </c>
      <c r="N119" s="230">
        <v>0</v>
      </c>
      <c r="O119" s="230">
        <f>ROUND(E119*N119,2)</f>
        <v>0</v>
      </c>
      <c r="P119" s="230">
        <v>0</v>
      </c>
      <c r="Q119" s="230">
        <f>ROUND(E119*P119,2)</f>
        <v>0</v>
      </c>
      <c r="R119" s="231"/>
      <c r="S119" s="231" t="s">
        <v>324</v>
      </c>
      <c r="T119" s="231" t="s">
        <v>325</v>
      </c>
      <c r="U119" s="231">
        <v>0</v>
      </c>
      <c r="V119" s="231">
        <f>ROUND(E119*U119,2)</f>
        <v>0</v>
      </c>
      <c r="W119" s="231"/>
      <c r="X119" s="231" t="s">
        <v>261</v>
      </c>
      <c r="Y119" s="231" t="s">
        <v>262</v>
      </c>
      <c r="Z119" s="210"/>
      <c r="AA119" s="210"/>
      <c r="AB119" s="210"/>
      <c r="AC119" s="210"/>
      <c r="AD119" s="210"/>
      <c r="AE119" s="210"/>
      <c r="AF119" s="210"/>
      <c r="AG119" s="210" t="s">
        <v>1035</v>
      </c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x14ac:dyDescent="0.2">
      <c r="A120" s="3"/>
      <c r="B120" s="4"/>
      <c r="C120" s="260"/>
      <c r="D120" s="6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AE120">
        <v>12</v>
      </c>
      <c r="AF120">
        <v>21</v>
      </c>
      <c r="AG120" t="s">
        <v>240</v>
      </c>
    </row>
    <row r="121" spans="1:60" x14ac:dyDescent="0.2">
      <c r="A121" s="213"/>
      <c r="B121" s="214" t="s">
        <v>31</v>
      </c>
      <c r="C121" s="261"/>
      <c r="D121" s="215"/>
      <c r="E121" s="216"/>
      <c r="F121" s="216"/>
      <c r="G121" s="243">
        <f>G8+G13+G20+G36+G43+G51+G53+G56+G85+G98+G118</f>
        <v>0</v>
      </c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AE121">
        <f>SUMIF(L7:L119,AE120,G7:G119)</f>
        <v>0</v>
      </c>
      <c r="AF121">
        <f>SUMIF(L7:L119,AF120,G7:G119)</f>
        <v>0</v>
      </c>
      <c r="AG121" t="s">
        <v>432</v>
      </c>
    </row>
    <row r="122" spans="1:60" x14ac:dyDescent="0.2">
      <c r="A122" s="3"/>
      <c r="B122" s="4"/>
      <c r="C122" s="260"/>
      <c r="D122" s="6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 spans="1:60" x14ac:dyDescent="0.2">
      <c r="A123" s="3"/>
      <c r="B123" s="4"/>
      <c r="C123" s="260"/>
      <c r="D123" s="6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spans="1:60" x14ac:dyDescent="0.2">
      <c r="A124" s="217" t="s">
        <v>433</v>
      </c>
      <c r="B124" s="217"/>
      <c r="C124" s="262"/>
      <c r="D124" s="6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spans="1:60" x14ac:dyDescent="0.2">
      <c r="A125" s="218"/>
      <c r="B125" s="219"/>
      <c r="C125" s="263"/>
      <c r="D125" s="219"/>
      <c r="E125" s="219"/>
      <c r="F125" s="219"/>
      <c r="G125" s="220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AG125" t="s">
        <v>434</v>
      </c>
    </row>
    <row r="126" spans="1:60" x14ac:dyDescent="0.2">
      <c r="A126" s="221"/>
      <c r="B126" s="222"/>
      <c r="C126" s="264"/>
      <c r="D126" s="222"/>
      <c r="E126" s="222"/>
      <c r="F126" s="222"/>
      <c r="G126" s="22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spans="1:60" x14ac:dyDescent="0.2">
      <c r="A127" s="221"/>
      <c r="B127" s="222"/>
      <c r="C127" s="264"/>
      <c r="D127" s="222"/>
      <c r="E127" s="222"/>
      <c r="F127" s="222"/>
      <c r="G127" s="22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1:60" x14ac:dyDescent="0.2">
      <c r="A128" s="221"/>
      <c r="B128" s="222"/>
      <c r="C128" s="264"/>
      <c r="D128" s="222"/>
      <c r="E128" s="222"/>
      <c r="F128" s="222"/>
      <c r="G128" s="22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spans="1:33" x14ac:dyDescent="0.2">
      <c r="A129" s="224"/>
      <c r="B129" s="225"/>
      <c r="C129" s="265"/>
      <c r="D129" s="225"/>
      <c r="E129" s="225"/>
      <c r="F129" s="225"/>
      <c r="G129" s="226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spans="1:33" x14ac:dyDescent="0.2">
      <c r="A130" s="3"/>
      <c r="B130" s="4"/>
      <c r="C130" s="260"/>
      <c r="D130" s="6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spans="1:33" x14ac:dyDescent="0.2">
      <c r="C131" s="266"/>
      <c r="D131" s="10"/>
      <c r="AG131" t="s">
        <v>435</v>
      </c>
    </row>
    <row r="132" spans="1:33" x14ac:dyDescent="0.2">
      <c r="D132" s="10"/>
    </row>
    <row r="133" spans="1:33" x14ac:dyDescent="0.2">
      <c r="D133" s="10"/>
    </row>
    <row r="134" spans="1:33" x14ac:dyDescent="0.2">
      <c r="D134" s="10"/>
    </row>
    <row r="135" spans="1:33" x14ac:dyDescent="0.2">
      <c r="D135" s="10"/>
    </row>
    <row r="136" spans="1:33" x14ac:dyDescent="0.2">
      <c r="D136" s="10"/>
    </row>
    <row r="137" spans="1:33" x14ac:dyDescent="0.2">
      <c r="D137" s="10"/>
    </row>
    <row r="138" spans="1:33" x14ac:dyDescent="0.2">
      <c r="D138" s="10"/>
    </row>
    <row r="139" spans="1:33" x14ac:dyDescent="0.2">
      <c r="D139" s="10"/>
    </row>
    <row r="140" spans="1:33" x14ac:dyDescent="0.2">
      <c r="D140" s="10"/>
    </row>
    <row r="141" spans="1:33" x14ac:dyDescent="0.2">
      <c r="D141" s="10"/>
    </row>
    <row r="142" spans="1:33" x14ac:dyDescent="0.2">
      <c r="D142" s="10"/>
    </row>
    <row r="143" spans="1:33" x14ac:dyDescent="0.2">
      <c r="D143" s="10"/>
    </row>
    <row r="144" spans="1:33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:G1"/>
    <mergeCell ref="C2:G2"/>
    <mergeCell ref="C3:G3"/>
    <mergeCell ref="C4:G4"/>
    <mergeCell ref="A124:C124"/>
    <mergeCell ref="A125:G129"/>
  </mergeCells>
  <pageMargins left="0.59055118110236204" right="0.196850393700787" top="0.78740157499999996" bottom="0.78740157499999996" header="0.3" footer="0.3"/>
  <pageSetup paperSize="9" orientation="portrait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407E1-5E7C-4AED-9FFC-BD268EC17B79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2" x14ac:dyDescent="0.2"/>
  <cols>
    <col min="1" max="1" width="3.42578125" customWidth="1"/>
    <col min="2" max="2" width="12.5703125" style="174" customWidth="1"/>
    <col min="3" max="3" width="38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228</v>
      </c>
    </row>
    <row r="2" spans="1:60" ht="24.95" customHeight="1" x14ac:dyDescent="0.2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229</v>
      </c>
    </row>
    <row r="3" spans="1:60" ht="24.95" customHeight="1" x14ac:dyDescent="0.2">
      <c r="A3" s="196" t="s">
        <v>9</v>
      </c>
      <c r="B3" s="49" t="s">
        <v>46</v>
      </c>
      <c r="C3" s="199" t="s">
        <v>47</v>
      </c>
      <c r="D3" s="197"/>
      <c r="E3" s="197"/>
      <c r="F3" s="197"/>
      <c r="G3" s="198"/>
      <c r="AC3" s="174" t="s">
        <v>229</v>
      </c>
      <c r="AG3" t="s">
        <v>230</v>
      </c>
    </row>
    <row r="4" spans="1:60" ht="24.95" customHeight="1" x14ac:dyDescent="0.2">
      <c r="A4" s="200" t="s">
        <v>10</v>
      </c>
      <c r="B4" s="201" t="s">
        <v>68</v>
      </c>
      <c r="C4" s="202" t="s">
        <v>69</v>
      </c>
      <c r="D4" s="203"/>
      <c r="E4" s="203"/>
      <c r="F4" s="203"/>
      <c r="G4" s="204"/>
      <c r="AG4" t="s">
        <v>231</v>
      </c>
    </row>
    <row r="5" spans="1:60" x14ac:dyDescent="0.2">
      <c r="D5" s="10"/>
    </row>
    <row r="6" spans="1:60" ht="38.25" x14ac:dyDescent="0.2">
      <c r="A6" s="206" t="s">
        <v>232</v>
      </c>
      <c r="B6" s="208" t="s">
        <v>233</v>
      </c>
      <c r="C6" s="208" t="s">
        <v>234</v>
      </c>
      <c r="D6" s="207" t="s">
        <v>235</v>
      </c>
      <c r="E6" s="206" t="s">
        <v>236</v>
      </c>
      <c r="F6" s="205" t="s">
        <v>237</v>
      </c>
      <c r="G6" s="206" t="s">
        <v>31</v>
      </c>
      <c r="H6" s="209" t="s">
        <v>32</v>
      </c>
      <c r="I6" s="209" t="s">
        <v>238</v>
      </c>
      <c r="J6" s="209" t="s">
        <v>33</v>
      </c>
      <c r="K6" s="209" t="s">
        <v>239</v>
      </c>
      <c r="L6" s="209" t="s">
        <v>240</v>
      </c>
      <c r="M6" s="209" t="s">
        <v>241</v>
      </c>
      <c r="N6" s="209" t="s">
        <v>242</v>
      </c>
      <c r="O6" s="209" t="s">
        <v>243</v>
      </c>
      <c r="P6" s="209" t="s">
        <v>244</v>
      </c>
      <c r="Q6" s="209" t="s">
        <v>245</v>
      </c>
      <c r="R6" s="209" t="s">
        <v>246</v>
      </c>
      <c r="S6" s="209" t="s">
        <v>247</v>
      </c>
      <c r="T6" s="209" t="s">
        <v>248</v>
      </c>
      <c r="U6" s="209" t="s">
        <v>249</v>
      </c>
      <c r="V6" s="209" t="s">
        <v>250</v>
      </c>
      <c r="W6" s="209" t="s">
        <v>251</v>
      </c>
      <c r="X6" s="209" t="s">
        <v>252</v>
      </c>
      <c r="Y6" s="209" t="s">
        <v>253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37" t="s">
        <v>254</v>
      </c>
      <c r="B8" s="238" t="s">
        <v>138</v>
      </c>
      <c r="C8" s="256" t="s">
        <v>139</v>
      </c>
      <c r="D8" s="239"/>
      <c r="E8" s="240"/>
      <c r="F8" s="241"/>
      <c r="G8" s="242">
        <f>SUMIF(AG9:AG14,"&lt;&gt;NOR",G9:G14)</f>
        <v>0</v>
      </c>
      <c r="H8" s="236"/>
      <c r="I8" s="236">
        <f>SUM(I9:I14)</f>
        <v>0</v>
      </c>
      <c r="J8" s="236"/>
      <c r="K8" s="236">
        <f>SUM(K9:K14)</f>
        <v>0</v>
      </c>
      <c r="L8" s="236"/>
      <c r="M8" s="236">
        <f>SUM(M9:M14)</f>
        <v>0</v>
      </c>
      <c r="N8" s="235"/>
      <c r="O8" s="235">
        <f>SUM(O9:O14)</f>
        <v>0</v>
      </c>
      <c r="P8" s="235"/>
      <c r="Q8" s="235">
        <f>SUM(Q9:Q14)</f>
        <v>0</v>
      </c>
      <c r="R8" s="236"/>
      <c r="S8" s="236"/>
      <c r="T8" s="236"/>
      <c r="U8" s="236"/>
      <c r="V8" s="236">
        <f>SUM(V9:V14)</f>
        <v>3.2699999999999996</v>
      </c>
      <c r="W8" s="236"/>
      <c r="X8" s="236"/>
      <c r="Y8" s="236"/>
      <c r="AG8" t="s">
        <v>255</v>
      </c>
    </row>
    <row r="9" spans="1:60" outlineLevel="1" x14ac:dyDescent="0.2">
      <c r="A9" s="244">
        <v>1</v>
      </c>
      <c r="B9" s="245" t="s">
        <v>2205</v>
      </c>
      <c r="C9" s="257" t="s">
        <v>2206</v>
      </c>
      <c r="D9" s="246" t="s">
        <v>258</v>
      </c>
      <c r="E9" s="247">
        <v>3.6</v>
      </c>
      <c r="F9" s="248"/>
      <c r="G9" s="249">
        <f>ROUND(E9*F9,2)</f>
        <v>0</v>
      </c>
      <c r="H9" s="232"/>
      <c r="I9" s="231">
        <f>ROUND(E9*H9,2)</f>
        <v>0</v>
      </c>
      <c r="J9" s="232"/>
      <c r="K9" s="231">
        <f>ROUND(E9*J9,2)</f>
        <v>0</v>
      </c>
      <c r="L9" s="231">
        <v>21</v>
      </c>
      <c r="M9" s="231">
        <f>G9*(1+L9/100)</f>
        <v>0</v>
      </c>
      <c r="N9" s="230">
        <v>0</v>
      </c>
      <c r="O9" s="230">
        <f>ROUND(E9*N9,2)</f>
        <v>0</v>
      </c>
      <c r="P9" s="230">
        <v>0</v>
      </c>
      <c r="Q9" s="230">
        <f>ROUND(E9*P9,2)</f>
        <v>0</v>
      </c>
      <c r="R9" s="231"/>
      <c r="S9" s="231" t="s">
        <v>259</v>
      </c>
      <c r="T9" s="231" t="s">
        <v>260</v>
      </c>
      <c r="U9" s="231">
        <v>0.26666000000000001</v>
      </c>
      <c r="V9" s="231">
        <f>ROUND(E9*U9,2)</f>
        <v>0.96</v>
      </c>
      <c r="W9" s="231"/>
      <c r="X9" s="231" t="s">
        <v>261</v>
      </c>
      <c r="Y9" s="231" t="s">
        <v>262</v>
      </c>
      <c r="Z9" s="210"/>
      <c r="AA9" s="210"/>
      <c r="AB9" s="210"/>
      <c r="AC9" s="210"/>
      <c r="AD9" s="210"/>
      <c r="AE9" s="210"/>
      <c r="AF9" s="210"/>
      <c r="AG9" s="210" t="s">
        <v>263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">
      <c r="A10" s="227"/>
      <c r="B10" s="228"/>
      <c r="C10" s="258" t="s">
        <v>2207</v>
      </c>
      <c r="D10" s="233"/>
      <c r="E10" s="234">
        <v>3.6</v>
      </c>
      <c r="F10" s="231"/>
      <c r="G10" s="231"/>
      <c r="H10" s="231"/>
      <c r="I10" s="231"/>
      <c r="J10" s="231"/>
      <c r="K10" s="231"/>
      <c r="L10" s="231"/>
      <c r="M10" s="231"/>
      <c r="N10" s="230"/>
      <c r="O10" s="230"/>
      <c r="P10" s="230"/>
      <c r="Q10" s="230"/>
      <c r="R10" s="231"/>
      <c r="S10" s="231"/>
      <c r="T10" s="231"/>
      <c r="U10" s="231"/>
      <c r="V10" s="231"/>
      <c r="W10" s="231"/>
      <c r="X10" s="231"/>
      <c r="Y10" s="231"/>
      <c r="Z10" s="210"/>
      <c r="AA10" s="210"/>
      <c r="AB10" s="210"/>
      <c r="AC10" s="210"/>
      <c r="AD10" s="210"/>
      <c r="AE10" s="210"/>
      <c r="AF10" s="210"/>
      <c r="AG10" s="210" t="s">
        <v>265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44">
        <v>2</v>
      </c>
      <c r="B11" s="245" t="s">
        <v>2208</v>
      </c>
      <c r="C11" s="257" t="s">
        <v>2209</v>
      </c>
      <c r="D11" s="246" t="s">
        <v>258</v>
      </c>
      <c r="E11" s="247">
        <v>3.6</v>
      </c>
      <c r="F11" s="248"/>
      <c r="G11" s="249">
        <f>ROUND(E11*F11,2)</f>
        <v>0</v>
      </c>
      <c r="H11" s="232"/>
      <c r="I11" s="231">
        <f>ROUND(E11*H11,2)</f>
        <v>0</v>
      </c>
      <c r="J11" s="232"/>
      <c r="K11" s="231">
        <f>ROUND(E11*J11,2)</f>
        <v>0</v>
      </c>
      <c r="L11" s="231">
        <v>21</v>
      </c>
      <c r="M11" s="231">
        <f>G11*(1+L11/100)</f>
        <v>0</v>
      </c>
      <c r="N11" s="230">
        <v>0</v>
      </c>
      <c r="O11" s="230">
        <f>ROUND(E11*N11,2)</f>
        <v>0</v>
      </c>
      <c r="P11" s="230">
        <v>0</v>
      </c>
      <c r="Q11" s="230">
        <f>ROUND(E11*P11,2)</f>
        <v>0</v>
      </c>
      <c r="R11" s="231"/>
      <c r="S11" s="231" t="s">
        <v>259</v>
      </c>
      <c r="T11" s="231" t="s">
        <v>260</v>
      </c>
      <c r="U11" s="231">
        <v>4.3099999999999999E-2</v>
      </c>
      <c r="V11" s="231">
        <f>ROUND(E11*U11,2)</f>
        <v>0.16</v>
      </c>
      <c r="W11" s="231"/>
      <c r="X11" s="231" t="s">
        <v>261</v>
      </c>
      <c r="Y11" s="231" t="s">
        <v>262</v>
      </c>
      <c r="Z11" s="210"/>
      <c r="AA11" s="210"/>
      <c r="AB11" s="210"/>
      <c r="AC11" s="210"/>
      <c r="AD11" s="210"/>
      <c r="AE11" s="210"/>
      <c r="AF11" s="210"/>
      <c r="AG11" s="210" t="s">
        <v>263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2" x14ac:dyDescent="0.2">
      <c r="A12" s="227"/>
      <c r="B12" s="228"/>
      <c r="C12" s="258" t="s">
        <v>2207</v>
      </c>
      <c r="D12" s="233"/>
      <c r="E12" s="234">
        <v>3.6</v>
      </c>
      <c r="F12" s="231"/>
      <c r="G12" s="231"/>
      <c r="H12" s="231"/>
      <c r="I12" s="231"/>
      <c r="J12" s="231"/>
      <c r="K12" s="231"/>
      <c r="L12" s="231"/>
      <c r="M12" s="231"/>
      <c r="N12" s="230"/>
      <c r="O12" s="230"/>
      <c r="P12" s="230"/>
      <c r="Q12" s="230"/>
      <c r="R12" s="231"/>
      <c r="S12" s="231"/>
      <c r="T12" s="231"/>
      <c r="U12" s="231"/>
      <c r="V12" s="231"/>
      <c r="W12" s="231"/>
      <c r="X12" s="231"/>
      <c r="Y12" s="231"/>
      <c r="Z12" s="210"/>
      <c r="AA12" s="210"/>
      <c r="AB12" s="210"/>
      <c r="AC12" s="210"/>
      <c r="AD12" s="210"/>
      <c r="AE12" s="210"/>
      <c r="AF12" s="210"/>
      <c r="AG12" s="210" t="s">
        <v>265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44">
        <v>3</v>
      </c>
      <c r="B13" s="245" t="s">
        <v>1262</v>
      </c>
      <c r="C13" s="257" t="s">
        <v>1263</v>
      </c>
      <c r="D13" s="246" t="s">
        <v>258</v>
      </c>
      <c r="E13" s="247">
        <v>10.647</v>
      </c>
      <c r="F13" s="248"/>
      <c r="G13" s="249">
        <f>ROUND(E13*F13,2)</f>
        <v>0</v>
      </c>
      <c r="H13" s="232"/>
      <c r="I13" s="231">
        <f>ROUND(E13*H13,2)</f>
        <v>0</v>
      </c>
      <c r="J13" s="232"/>
      <c r="K13" s="231">
        <f>ROUND(E13*J13,2)</f>
        <v>0</v>
      </c>
      <c r="L13" s="231">
        <v>21</v>
      </c>
      <c r="M13" s="231">
        <f>G13*(1+L13/100)</f>
        <v>0</v>
      </c>
      <c r="N13" s="230">
        <v>0</v>
      </c>
      <c r="O13" s="230">
        <f>ROUND(E13*N13,2)</f>
        <v>0</v>
      </c>
      <c r="P13" s="230">
        <v>0</v>
      </c>
      <c r="Q13" s="230">
        <f>ROUND(E13*P13,2)</f>
        <v>0</v>
      </c>
      <c r="R13" s="231"/>
      <c r="S13" s="231" t="s">
        <v>259</v>
      </c>
      <c r="T13" s="231" t="s">
        <v>260</v>
      </c>
      <c r="U13" s="231">
        <v>0.20200000000000001</v>
      </c>
      <c r="V13" s="231">
        <f>ROUND(E13*U13,2)</f>
        <v>2.15</v>
      </c>
      <c r="W13" s="231"/>
      <c r="X13" s="231" t="s">
        <v>261</v>
      </c>
      <c r="Y13" s="231" t="s">
        <v>262</v>
      </c>
      <c r="Z13" s="210"/>
      <c r="AA13" s="210"/>
      <c r="AB13" s="210"/>
      <c r="AC13" s="210"/>
      <c r="AD13" s="210"/>
      <c r="AE13" s="210"/>
      <c r="AF13" s="210"/>
      <c r="AG13" s="210" t="s">
        <v>263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2" x14ac:dyDescent="0.2">
      <c r="A14" s="227"/>
      <c r="B14" s="228"/>
      <c r="C14" s="258" t="s">
        <v>2210</v>
      </c>
      <c r="D14" s="233"/>
      <c r="E14" s="234">
        <v>10.647</v>
      </c>
      <c r="F14" s="231"/>
      <c r="G14" s="231"/>
      <c r="H14" s="231"/>
      <c r="I14" s="231"/>
      <c r="J14" s="231"/>
      <c r="K14" s="231"/>
      <c r="L14" s="231"/>
      <c r="M14" s="231"/>
      <c r="N14" s="230"/>
      <c r="O14" s="230"/>
      <c r="P14" s="230"/>
      <c r="Q14" s="230"/>
      <c r="R14" s="231"/>
      <c r="S14" s="231"/>
      <c r="T14" s="231"/>
      <c r="U14" s="231"/>
      <c r="V14" s="231"/>
      <c r="W14" s="231"/>
      <c r="X14" s="231"/>
      <c r="Y14" s="231"/>
      <c r="Z14" s="210"/>
      <c r="AA14" s="210"/>
      <c r="AB14" s="210"/>
      <c r="AC14" s="210"/>
      <c r="AD14" s="210"/>
      <c r="AE14" s="210"/>
      <c r="AF14" s="210"/>
      <c r="AG14" s="210" t="s">
        <v>265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x14ac:dyDescent="0.2">
      <c r="A15" s="237" t="s">
        <v>254</v>
      </c>
      <c r="B15" s="238" t="s">
        <v>142</v>
      </c>
      <c r="C15" s="256" t="s">
        <v>143</v>
      </c>
      <c r="D15" s="239"/>
      <c r="E15" s="240"/>
      <c r="F15" s="241"/>
      <c r="G15" s="242">
        <f>SUMIF(AG16:AG25,"&lt;&gt;NOR",G16:G25)</f>
        <v>0</v>
      </c>
      <c r="H15" s="236"/>
      <c r="I15" s="236">
        <f>SUM(I16:I25)</f>
        <v>0</v>
      </c>
      <c r="J15" s="236"/>
      <c r="K15" s="236">
        <f>SUM(K16:K25)</f>
        <v>0</v>
      </c>
      <c r="L15" s="236"/>
      <c r="M15" s="236">
        <f>SUM(M16:M25)</f>
        <v>0</v>
      </c>
      <c r="N15" s="235"/>
      <c r="O15" s="235">
        <f>SUM(O16:O25)</f>
        <v>10.549999999999999</v>
      </c>
      <c r="P15" s="235"/>
      <c r="Q15" s="235">
        <f>SUM(Q16:Q25)</f>
        <v>0</v>
      </c>
      <c r="R15" s="236"/>
      <c r="S15" s="236"/>
      <c r="T15" s="236"/>
      <c r="U15" s="236"/>
      <c r="V15" s="236">
        <f>SUM(V16:V25)</f>
        <v>8.66</v>
      </c>
      <c r="W15" s="236"/>
      <c r="X15" s="236"/>
      <c r="Y15" s="236"/>
      <c r="AG15" t="s">
        <v>255</v>
      </c>
    </row>
    <row r="16" spans="1:60" outlineLevel="1" x14ac:dyDescent="0.2">
      <c r="A16" s="244">
        <v>4</v>
      </c>
      <c r="B16" s="245" t="s">
        <v>2211</v>
      </c>
      <c r="C16" s="257" t="s">
        <v>2212</v>
      </c>
      <c r="D16" s="246" t="s">
        <v>258</v>
      </c>
      <c r="E16" s="247">
        <v>2.7</v>
      </c>
      <c r="F16" s="248"/>
      <c r="G16" s="249">
        <f>ROUND(E16*F16,2)</f>
        <v>0</v>
      </c>
      <c r="H16" s="232"/>
      <c r="I16" s="231">
        <f>ROUND(E16*H16,2)</f>
        <v>0</v>
      </c>
      <c r="J16" s="232"/>
      <c r="K16" s="231">
        <f>ROUND(E16*J16,2)</f>
        <v>0</v>
      </c>
      <c r="L16" s="231">
        <v>21</v>
      </c>
      <c r="M16" s="231">
        <f>G16*(1+L16/100)</f>
        <v>0</v>
      </c>
      <c r="N16" s="230">
        <v>2.16</v>
      </c>
      <c r="O16" s="230">
        <f>ROUND(E16*N16,2)</f>
        <v>5.83</v>
      </c>
      <c r="P16" s="230">
        <v>0</v>
      </c>
      <c r="Q16" s="230">
        <f>ROUND(E16*P16,2)</f>
        <v>0</v>
      </c>
      <c r="R16" s="231"/>
      <c r="S16" s="231" t="s">
        <v>259</v>
      </c>
      <c r="T16" s="231" t="s">
        <v>260</v>
      </c>
      <c r="U16" s="231">
        <v>1.085</v>
      </c>
      <c r="V16" s="231">
        <f>ROUND(E16*U16,2)</f>
        <v>2.93</v>
      </c>
      <c r="W16" s="231"/>
      <c r="X16" s="231" t="s">
        <v>261</v>
      </c>
      <c r="Y16" s="231" t="s">
        <v>262</v>
      </c>
      <c r="Z16" s="210"/>
      <c r="AA16" s="210"/>
      <c r="AB16" s="210"/>
      <c r="AC16" s="210"/>
      <c r="AD16" s="210"/>
      <c r="AE16" s="210"/>
      <c r="AF16" s="210"/>
      <c r="AG16" s="210" t="s">
        <v>263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2" x14ac:dyDescent="0.2">
      <c r="A17" s="227"/>
      <c r="B17" s="228"/>
      <c r="C17" s="258" t="s">
        <v>2213</v>
      </c>
      <c r="D17" s="233"/>
      <c r="E17" s="234">
        <v>2.7</v>
      </c>
      <c r="F17" s="231"/>
      <c r="G17" s="231"/>
      <c r="H17" s="231"/>
      <c r="I17" s="231"/>
      <c r="J17" s="231"/>
      <c r="K17" s="231"/>
      <c r="L17" s="231"/>
      <c r="M17" s="231"/>
      <c r="N17" s="230"/>
      <c r="O17" s="230"/>
      <c r="P17" s="230"/>
      <c r="Q17" s="230"/>
      <c r="R17" s="231"/>
      <c r="S17" s="231"/>
      <c r="T17" s="231"/>
      <c r="U17" s="231"/>
      <c r="V17" s="231"/>
      <c r="W17" s="231"/>
      <c r="X17" s="231"/>
      <c r="Y17" s="231"/>
      <c r="Z17" s="210"/>
      <c r="AA17" s="210"/>
      <c r="AB17" s="210"/>
      <c r="AC17" s="210"/>
      <c r="AD17" s="210"/>
      <c r="AE17" s="210"/>
      <c r="AF17" s="210"/>
      <c r="AG17" s="210" t="s">
        <v>265</v>
      </c>
      <c r="AH17" s="210">
        <v>0</v>
      </c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44">
        <v>5</v>
      </c>
      <c r="B18" s="245" t="s">
        <v>2214</v>
      </c>
      <c r="C18" s="257" t="s">
        <v>2215</v>
      </c>
      <c r="D18" s="246" t="s">
        <v>258</v>
      </c>
      <c r="E18" s="247">
        <v>1.8</v>
      </c>
      <c r="F18" s="248"/>
      <c r="G18" s="249">
        <f>ROUND(E18*F18,2)</f>
        <v>0</v>
      </c>
      <c r="H18" s="232"/>
      <c r="I18" s="231">
        <f>ROUND(E18*H18,2)</f>
        <v>0</v>
      </c>
      <c r="J18" s="232"/>
      <c r="K18" s="231">
        <f>ROUND(E18*J18,2)</f>
        <v>0</v>
      </c>
      <c r="L18" s="231">
        <v>21</v>
      </c>
      <c r="M18" s="231">
        <f>G18*(1+L18/100)</f>
        <v>0</v>
      </c>
      <c r="N18" s="230">
        <v>2.5249999999999999</v>
      </c>
      <c r="O18" s="230">
        <f>ROUND(E18*N18,2)</f>
        <v>4.55</v>
      </c>
      <c r="P18" s="230">
        <v>0</v>
      </c>
      <c r="Q18" s="230">
        <f>ROUND(E18*P18,2)</f>
        <v>0</v>
      </c>
      <c r="R18" s="231"/>
      <c r="S18" s="231" t="s">
        <v>259</v>
      </c>
      <c r="T18" s="231" t="s">
        <v>260</v>
      </c>
      <c r="U18" s="231">
        <v>0.48</v>
      </c>
      <c r="V18" s="231">
        <f>ROUND(E18*U18,2)</f>
        <v>0.86</v>
      </c>
      <c r="W18" s="231"/>
      <c r="X18" s="231" t="s">
        <v>261</v>
      </c>
      <c r="Y18" s="231" t="s">
        <v>262</v>
      </c>
      <c r="Z18" s="210"/>
      <c r="AA18" s="210"/>
      <c r="AB18" s="210"/>
      <c r="AC18" s="210"/>
      <c r="AD18" s="210"/>
      <c r="AE18" s="210"/>
      <c r="AF18" s="210"/>
      <c r="AG18" s="210" t="s">
        <v>263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2" x14ac:dyDescent="0.2">
      <c r="A19" s="227"/>
      <c r="B19" s="228"/>
      <c r="C19" s="258" t="s">
        <v>2216</v>
      </c>
      <c r="D19" s="233"/>
      <c r="E19" s="234">
        <v>1.8</v>
      </c>
      <c r="F19" s="231"/>
      <c r="G19" s="231"/>
      <c r="H19" s="231"/>
      <c r="I19" s="231"/>
      <c r="J19" s="231"/>
      <c r="K19" s="231"/>
      <c r="L19" s="231"/>
      <c r="M19" s="231"/>
      <c r="N19" s="230"/>
      <c r="O19" s="230"/>
      <c r="P19" s="230"/>
      <c r="Q19" s="230"/>
      <c r="R19" s="231"/>
      <c r="S19" s="231"/>
      <c r="T19" s="231"/>
      <c r="U19" s="231"/>
      <c r="V19" s="231"/>
      <c r="W19" s="231"/>
      <c r="X19" s="231"/>
      <c r="Y19" s="231"/>
      <c r="Z19" s="210"/>
      <c r="AA19" s="210"/>
      <c r="AB19" s="210"/>
      <c r="AC19" s="210"/>
      <c r="AD19" s="210"/>
      <c r="AE19" s="210"/>
      <c r="AF19" s="210"/>
      <c r="AG19" s="210" t="s">
        <v>265</v>
      </c>
      <c r="AH19" s="210">
        <v>0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44">
        <v>6</v>
      </c>
      <c r="B20" s="245" t="s">
        <v>2217</v>
      </c>
      <c r="C20" s="257" t="s">
        <v>2218</v>
      </c>
      <c r="D20" s="246" t="s">
        <v>303</v>
      </c>
      <c r="E20" s="247">
        <v>9</v>
      </c>
      <c r="F20" s="248"/>
      <c r="G20" s="249">
        <f>ROUND(E20*F20,2)</f>
        <v>0</v>
      </c>
      <c r="H20" s="232"/>
      <c r="I20" s="231">
        <f>ROUND(E20*H20,2)</f>
        <v>0</v>
      </c>
      <c r="J20" s="232"/>
      <c r="K20" s="231">
        <f>ROUND(E20*J20,2)</f>
        <v>0</v>
      </c>
      <c r="L20" s="231">
        <v>21</v>
      </c>
      <c r="M20" s="231">
        <f>G20*(1+L20/100)</f>
        <v>0</v>
      </c>
      <c r="N20" s="230">
        <v>0</v>
      </c>
      <c r="O20" s="230">
        <f>ROUND(E20*N20,2)</f>
        <v>0</v>
      </c>
      <c r="P20" s="230">
        <v>0</v>
      </c>
      <c r="Q20" s="230">
        <f>ROUND(E20*P20,2)</f>
        <v>0</v>
      </c>
      <c r="R20" s="231"/>
      <c r="S20" s="231" t="s">
        <v>259</v>
      </c>
      <c r="T20" s="231" t="s">
        <v>260</v>
      </c>
      <c r="U20" s="231">
        <v>0.17799999999999999</v>
      </c>
      <c r="V20" s="231">
        <f>ROUND(E20*U20,2)</f>
        <v>1.6</v>
      </c>
      <c r="W20" s="231"/>
      <c r="X20" s="231" t="s">
        <v>261</v>
      </c>
      <c r="Y20" s="231" t="s">
        <v>262</v>
      </c>
      <c r="Z20" s="210"/>
      <c r="AA20" s="210"/>
      <c r="AB20" s="210"/>
      <c r="AC20" s="210"/>
      <c r="AD20" s="210"/>
      <c r="AE20" s="210"/>
      <c r="AF20" s="210"/>
      <c r="AG20" s="210" t="s">
        <v>263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2" x14ac:dyDescent="0.2">
      <c r="A21" s="227"/>
      <c r="B21" s="228"/>
      <c r="C21" s="258" t="s">
        <v>2219</v>
      </c>
      <c r="D21" s="233"/>
      <c r="E21" s="234">
        <v>9</v>
      </c>
      <c r="F21" s="231"/>
      <c r="G21" s="231"/>
      <c r="H21" s="231"/>
      <c r="I21" s="231"/>
      <c r="J21" s="231"/>
      <c r="K21" s="231"/>
      <c r="L21" s="231"/>
      <c r="M21" s="231"/>
      <c r="N21" s="230"/>
      <c r="O21" s="230"/>
      <c r="P21" s="230"/>
      <c r="Q21" s="230"/>
      <c r="R21" s="231"/>
      <c r="S21" s="231"/>
      <c r="T21" s="231"/>
      <c r="U21" s="231"/>
      <c r="V21" s="231"/>
      <c r="W21" s="231"/>
      <c r="X21" s="231"/>
      <c r="Y21" s="231"/>
      <c r="Z21" s="210"/>
      <c r="AA21" s="210"/>
      <c r="AB21" s="210"/>
      <c r="AC21" s="210"/>
      <c r="AD21" s="210"/>
      <c r="AE21" s="210"/>
      <c r="AF21" s="210"/>
      <c r="AG21" s="210" t="s">
        <v>265</v>
      </c>
      <c r="AH21" s="210">
        <v>0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ht="22.5" outlineLevel="1" x14ac:dyDescent="0.2">
      <c r="A22" s="244">
        <v>7</v>
      </c>
      <c r="B22" s="245" t="s">
        <v>2220</v>
      </c>
      <c r="C22" s="257" t="s">
        <v>2221</v>
      </c>
      <c r="D22" s="246" t="s">
        <v>303</v>
      </c>
      <c r="E22" s="247">
        <v>9</v>
      </c>
      <c r="F22" s="248"/>
      <c r="G22" s="249">
        <f>ROUND(E22*F22,2)</f>
        <v>0</v>
      </c>
      <c r="H22" s="232"/>
      <c r="I22" s="231">
        <f>ROUND(E22*H22,2)</f>
        <v>0</v>
      </c>
      <c r="J22" s="232"/>
      <c r="K22" s="231">
        <f>ROUND(E22*J22,2)</f>
        <v>0</v>
      </c>
      <c r="L22" s="231">
        <v>21</v>
      </c>
      <c r="M22" s="231">
        <f>G22*(1+L22/100)</f>
        <v>0</v>
      </c>
      <c r="N22" s="230">
        <v>0</v>
      </c>
      <c r="O22" s="230">
        <f>ROUND(E22*N22,2)</f>
        <v>0</v>
      </c>
      <c r="P22" s="230">
        <v>0</v>
      </c>
      <c r="Q22" s="230">
        <f>ROUND(E22*P22,2)</f>
        <v>0</v>
      </c>
      <c r="R22" s="231"/>
      <c r="S22" s="231" t="s">
        <v>259</v>
      </c>
      <c r="T22" s="231" t="s">
        <v>260</v>
      </c>
      <c r="U22" s="231">
        <v>9.5000000000000001E-2</v>
      </c>
      <c r="V22" s="231">
        <f>ROUND(E22*U22,2)</f>
        <v>0.86</v>
      </c>
      <c r="W22" s="231"/>
      <c r="X22" s="231" t="s">
        <v>261</v>
      </c>
      <c r="Y22" s="231" t="s">
        <v>262</v>
      </c>
      <c r="Z22" s="210"/>
      <c r="AA22" s="210"/>
      <c r="AB22" s="210"/>
      <c r="AC22" s="210"/>
      <c r="AD22" s="210"/>
      <c r="AE22" s="210"/>
      <c r="AF22" s="210"/>
      <c r="AG22" s="210" t="s">
        <v>263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2" x14ac:dyDescent="0.2">
      <c r="A23" s="227"/>
      <c r="B23" s="228"/>
      <c r="C23" s="258" t="s">
        <v>2219</v>
      </c>
      <c r="D23" s="233"/>
      <c r="E23" s="234">
        <v>9</v>
      </c>
      <c r="F23" s="231"/>
      <c r="G23" s="231"/>
      <c r="H23" s="231"/>
      <c r="I23" s="231"/>
      <c r="J23" s="231"/>
      <c r="K23" s="231"/>
      <c r="L23" s="231"/>
      <c r="M23" s="231"/>
      <c r="N23" s="230"/>
      <c r="O23" s="230"/>
      <c r="P23" s="230"/>
      <c r="Q23" s="230"/>
      <c r="R23" s="231"/>
      <c r="S23" s="231"/>
      <c r="T23" s="231"/>
      <c r="U23" s="231"/>
      <c r="V23" s="231"/>
      <c r="W23" s="231"/>
      <c r="X23" s="231"/>
      <c r="Y23" s="231"/>
      <c r="Z23" s="210"/>
      <c r="AA23" s="210"/>
      <c r="AB23" s="210"/>
      <c r="AC23" s="210"/>
      <c r="AD23" s="210"/>
      <c r="AE23" s="210"/>
      <c r="AF23" s="210"/>
      <c r="AG23" s="210" t="s">
        <v>265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ht="22.5" outlineLevel="1" x14ac:dyDescent="0.2">
      <c r="A24" s="244">
        <v>8</v>
      </c>
      <c r="B24" s="245" t="s">
        <v>498</v>
      </c>
      <c r="C24" s="257" t="s">
        <v>499</v>
      </c>
      <c r="D24" s="246" t="s">
        <v>311</v>
      </c>
      <c r="E24" s="247">
        <v>0.15820000000000001</v>
      </c>
      <c r="F24" s="248"/>
      <c r="G24" s="249">
        <f>ROUND(E24*F24,2)</f>
        <v>0</v>
      </c>
      <c r="H24" s="232"/>
      <c r="I24" s="231">
        <f>ROUND(E24*H24,2)</f>
        <v>0</v>
      </c>
      <c r="J24" s="232"/>
      <c r="K24" s="231">
        <f>ROUND(E24*J24,2)</f>
        <v>0</v>
      </c>
      <c r="L24" s="231">
        <v>21</v>
      </c>
      <c r="M24" s="231">
        <f>G24*(1+L24/100)</f>
        <v>0</v>
      </c>
      <c r="N24" s="230">
        <v>1.06274</v>
      </c>
      <c r="O24" s="230">
        <f>ROUND(E24*N24,2)</f>
        <v>0.17</v>
      </c>
      <c r="P24" s="230">
        <v>0</v>
      </c>
      <c r="Q24" s="230">
        <f>ROUND(E24*P24,2)</f>
        <v>0</v>
      </c>
      <c r="R24" s="231"/>
      <c r="S24" s="231" t="s">
        <v>259</v>
      </c>
      <c r="T24" s="231" t="s">
        <v>260</v>
      </c>
      <c r="U24" s="231">
        <v>15.231</v>
      </c>
      <c r="V24" s="231">
        <f>ROUND(E24*U24,2)</f>
        <v>2.41</v>
      </c>
      <c r="W24" s="231"/>
      <c r="X24" s="231" t="s">
        <v>261</v>
      </c>
      <c r="Y24" s="231" t="s">
        <v>262</v>
      </c>
      <c r="Z24" s="210"/>
      <c r="AA24" s="210"/>
      <c r="AB24" s="210"/>
      <c r="AC24" s="210"/>
      <c r="AD24" s="210"/>
      <c r="AE24" s="210"/>
      <c r="AF24" s="210"/>
      <c r="AG24" s="210" t="s">
        <v>263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2" x14ac:dyDescent="0.2">
      <c r="A25" s="227"/>
      <c r="B25" s="228"/>
      <c r="C25" s="258" t="s">
        <v>2222</v>
      </c>
      <c r="D25" s="233"/>
      <c r="E25" s="234">
        <v>0.15820000000000001</v>
      </c>
      <c r="F25" s="231"/>
      <c r="G25" s="231"/>
      <c r="H25" s="231"/>
      <c r="I25" s="231"/>
      <c r="J25" s="231"/>
      <c r="K25" s="231"/>
      <c r="L25" s="231"/>
      <c r="M25" s="231"/>
      <c r="N25" s="230"/>
      <c r="O25" s="230"/>
      <c r="P25" s="230"/>
      <c r="Q25" s="230"/>
      <c r="R25" s="231"/>
      <c r="S25" s="231"/>
      <c r="T25" s="231"/>
      <c r="U25" s="231"/>
      <c r="V25" s="231"/>
      <c r="W25" s="231"/>
      <c r="X25" s="231"/>
      <c r="Y25" s="231"/>
      <c r="Z25" s="210"/>
      <c r="AA25" s="210"/>
      <c r="AB25" s="210"/>
      <c r="AC25" s="210"/>
      <c r="AD25" s="210"/>
      <c r="AE25" s="210"/>
      <c r="AF25" s="210"/>
      <c r="AG25" s="210" t="s">
        <v>265</v>
      </c>
      <c r="AH25" s="210">
        <v>0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x14ac:dyDescent="0.2">
      <c r="A26" s="237" t="s">
        <v>254</v>
      </c>
      <c r="B26" s="238" t="s">
        <v>152</v>
      </c>
      <c r="C26" s="256" t="s">
        <v>153</v>
      </c>
      <c r="D26" s="239"/>
      <c r="E26" s="240"/>
      <c r="F26" s="241"/>
      <c r="G26" s="242">
        <f>SUMIF(AG27:AG30,"&lt;&gt;NOR",G27:G30)</f>
        <v>0</v>
      </c>
      <c r="H26" s="236"/>
      <c r="I26" s="236">
        <f>SUM(I27:I30)</f>
        <v>0</v>
      </c>
      <c r="J26" s="236"/>
      <c r="K26" s="236">
        <f>SUM(K27:K30)</f>
        <v>0</v>
      </c>
      <c r="L26" s="236"/>
      <c r="M26" s="236">
        <f>SUM(M27:M30)</f>
        <v>0</v>
      </c>
      <c r="N26" s="235"/>
      <c r="O26" s="235">
        <f>SUM(O27:O30)</f>
        <v>3.8000000000000003</v>
      </c>
      <c r="P26" s="235"/>
      <c r="Q26" s="235">
        <f>SUM(Q27:Q30)</f>
        <v>0</v>
      </c>
      <c r="R26" s="236"/>
      <c r="S26" s="236"/>
      <c r="T26" s="236"/>
      <c r="U26" s="236"/>
      <c r="V26" s="236">
        <f>SUM(V27:V30)</f>
        <v>2.39</v>
      </c>
      <c r="W26" s="236"/>
      <c r="X26" s="236"/>
      <c r="Y26" s="236"/>
      <c r="AG26" t="s">
        <v>255</v>
      </c>
    </row>
    <row r="27" spans="1:60" outlineLevel="1" x14ac:dyDescent="0.2">
      <c r="A27" s="244">
        <v>9</v>
      </c>
      <c r="B27" s="245" t="s">
        <v>2223</v>
      </c>
      <c r="C27" s="257" t="s">
        <v>2224</v>
      </c>
      <c r="D27" s="246" t="s">
        <v>303</v>
      </c>
      <c r="E27" s="247">
        <v>5.915</v>
      </c>
      <c r="F27" s="248"/>
      <c r="G27" s="249">
        <f>ROUND(E27*F27,2)</f>
        <v>0</v>
      </c>
      <c r="H27" s="232"/>
      <c r="I27" s="231">
        <f>ROUND(E27*H27,2)</f>
        <v>0</v>
      </c>
      <c r="J27" s="232"/>
      <c r="K27" s="231">
        <f>ROUND(E27*J27,2)</f>
        <v>0</v>
      </c>
      <c r="L27" s="231">
        <v>21</v>
      </c>
      <c r="M27" s="231">
        <f>G27*(1+L27/100)</f>
        <v>0</v>
      </c>
      <c r="N27" s="230">
        <v>0.46</v>
      </c>
      <c r="O27" s="230">
        <f>ROUND(E27*N27,2)</f>
        <v>2.72</v>
      </c>
      <c r="P27" s="230">
        <v>0</v>
      </c>
      <c r="Q27" s="230">
        <f>ROUND(E27*P27,2)</f>
        <v>0</v>
      </c>
      <c r="R27" s="231"/>
      <c r="S27" s="231" t="s">
        <v>259</v>
      </c>
      <c r="T27" s="231" t="s">
        <v>260</v>
      </c>
      <c r="U27" s="231">
        <v>2.9000000000000001E-2</v>
      </c>
      <c r="V27" s="231">
        <f>ROUND(E27*U27,2)</f>
        <v>0.17</v>
      </c>
      <c r="W27" s="231"/>
      <c r="X27" s="231" t="s">
        <v>261</v>
      </c>
      <c r="Y27" s="231" t="s">
        <v>262</v>
      </c>
      <c r="Z27" s="210"/>
      <c r="AA27" s="210"/>
      <c r="AB27" s="210"/>
      <c r="AC27" s="210"/>
      <c r="AD27" s="210"/>
      <c r="AE27" s="210"/>
      <c r="AF27" s="210"/>
      <c r="AG27" s="210" t="s">
        <v>263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2" x14ac:dyDescent="0.2">
      <c r="A28" s="227"/>
      <c r="B28" s="228"/>
      <c r="C28" s="258" t="s">
        <v>2225</v>
      </c>
      <c r="D28" s="233"/>
      <c r="E28" s="234">
        <v>5.915</v>
      </c>
      <c r="F28" s="231"/>
      <c r="G28" s="231"/>
      <c r="H28" s="231"/>
      <c r="I28" s="231"/>
      <c r="J28" s="231"/>
      <c r="K28" s="231"/>
      <c r="L28" s="231"/>
      <c r="M28" s="231"/>
      <c r="N28" s="230"/>
      <c r="O28" s="230"/>
      <c r="P28" s="230"/>
      <c r="Q28" s="230"/>
      <c r="R28" s="231"/>
      <c r="S28" s="231"/>
      <c r="T28" s="231"/>
      <c r="U28" s="231"/>
      <c r="V28" s="231"/>
      <c r="W28" s="231"/>
      <c r="X28" s="231"/>
      <c r="Y28" s="231"/>
      <c r="Z28" s="210"/>
      <c r="AA28" s="210"/>
      <c r="AB28" s="210"/>
      <c r="AC28" s="210"/>
      <c r="AD28" s="210"/>
      <c r="AE28" s="210"/>
      <c r="AF28" s="210"/>
      <c r="AG28" s="210" t="s">
        <v>265</v>
      </c>
      <c r="AH28" s="210">
        <v>0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ht="22.5" outlineLevel="1" x14ac:dyDescent="0.2">
      <c r="A29" s="244">
        <v>10</v>
      </c>
      <c r="B29" s="245" t="s">
        <v>2226</v>
      </c>
      <c r="C29" s="257" t="s">
        <v>2227</v>
      </c>
      <c r="D29" s="246" t="s">
        <v>303</v>
      </c>
      <c r="E29" s="247">
        <v>5.915</v>
      </c>
      <c r="F29" s="248"/>
      <c r="G29" s="249">
        <f>ROUND(E29*F29,2)</f>
        <v>0</v>
      </c>
      <c r="H29" s="232"/>
      <c r="I29" s="231">
        <f>ROUND(E29*H29,2)</f>
        <v>0</v>
      </c>
      <c r="J29" s="232"/>
      <c r="K29" s="231">
        <f>ROUND(E29*J29,2)</f>
        <v>0</v>
      </c>
      <c r="L29" s="231">
        <v>21</v>
      </c>
      <c r="M29" s="231">
        <f>G29*(1+L29/100)</f>
        <v>0</v>
      </c>
      <c r="N29" s="230">
        <v>0.18310000000000001</v>
      </c>
      <c r="O29" s="230">
        <f>ROUND(E29*N29,2)</f>
        <v>1.08</v>
      </c>
      <c r="P29" s="230">
        <v>0</v>
      </c>
      <c r="Q29" s="230">
        <f>ROUND(E29*P29,2)</f>
        <v>0</v>
      </c>
      <c r="R29" s="231"/>
      <c r="S29" s="231" t="s">
        <v>259</v>
      </c>
      <c r="T29" s="231" t="s">
        <v>260</v>
      </c>
      <c r="U29" s="231">
        <v>0.375</v>
      </c>
      <c r="V29" s="231">
        <f>ROUND(E29*U29,2)</f>
        <v>2.2200000000000002</v>
      </c>
      <c r="W29" s="231"/>
      <c r="X29" s="231" t="s">
        <v>261</v>
      </c>
      <c r="Y29" s="231" t="s">
        <v>262</v>
      </c>
      <c r="Z29" s="210"/>
      <c r="AA29" s="210"/>
      <c r="AB29" s="210"/>
      <c r="AC29" s="210"/>
      <c r="AD29" s="210"/>
      <c r="AE29" s="210"/>
      <c r="AF29" s="210"/>
      <c r="AG29" s="210" t="s">
        <v>263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2" x14ac:dyDescent="0.2">
      <c r="A30" s="227"/>
      <c r="B30" s="228"/>
      <c r="C30" s="258" t="s">
        <v>2225</v>
      </c>
      <c r="D30" s="233"/>
      <c r="E30" s="234">
        <v>5.915</v>
      </c>
      <c r="F30" s="231"/>
      <c r="G30" s="231"/>
      <c r="H30" s="231"/>
      <c r="I30" s="231"/>
      <c r="J30" s="231"/>
      <c r="K30" s="231"/>
      <c r="L30" s="231"/>
      <c r="M30" s="231"/>
      <c r="N30" s="230"/>
      <c r="O30" s="230"/>
      <c r="P30" s="230"/>
      <c r="Q30" s="230"/>
      <c r="R30" s="231"/>
      <c r="S30" s="231"/>
      <c r="T30" s="231"/>
      <c r="U30" s="231"/>
      <c r="V30" s="231"/>
      <c r="W30" s="231"/>
      <c r="X30" s="231"/>
      <c r="Y30" s="231"/>
      <c r="Z30" s="210"/>
      <c r="AA30" s="210"/>
      <c r="AB30" s="210"/>
      <c r="AC30" s="210"/>
      <c r="AD30" s="210"/>
      <c r="AE30" s="210"/>
      <c r="AF30" s="210"/>
      <c r="AG30" s="210" t="s">
        <v>265</v>
      </c>
      <c r="AH30" s="210">
        <v>0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x14ac:dyDescent="0.2">
      <c r="A31" s="237" t="s">
        <v>254</v>
      </c>
      <c r="B31" s="238" t="s">
        <v>172</v>
      </c>
      <c r="C31" s="256" t="s">
        <v>173</v>
      </c>
      <c r="D31" s="239"/>
      <c r="E31" s="240"/>
      <c r="F31" s="241"/>
      <c r="G31" s="242">
        <f>SUMIF(AG32:AG32,"&lt;&gt;NOR",G32:G32)</f>
        <v>0</v>
      </c>
      <c r="H31" s="236"/>
      <c r="I31" s="236">
        <f>SUM(I32:I32)</f>
        <v>0</v>
      </c>
      <c r="J31" s="236"/>
      <c r="K31" s="236">
        <f>SUM(K32:K32)</f>
        <v>0</v>
      </c>
      <c r="L31" s="236"/>
      <c r="M31" s="236">
        <f>SUM(M32:M32)</f>
        <v>0</v>
      </c>
      <c r="N31" s="235"/>
      <c r="O31" s="235">
        <f>SUM(O32:O32)</f>
        <v>0</v>
      </c>
      <c r="P31" s="235"/>
      <c r="Q31" s="235">
        <f>SUM(Q32:Q32)</f>
        <v>0</v>
      </c>
      <c r="R31" s="236"/>
      <c r="S31" s="236"/>
      <c r="T31" s="236"/>
      <c r="U31" s="236"/>
      <c r="V31" s="236">
        <f>SUM(V32:V32)</f>
        <v>5.6</v>
      </c>
      <c r="W31" s="236"/>
      <c r="X31" s="236"/>
      <c r="Y31" s="236"/>
      <c r="AG31" t="s">
        <v>255</v>
      </c>
    </row>
    <row r="32" spans="1:60" outlineLevel="1" x14ac:dyDescent="0.2">
      <c r="A32" s="244">
        <v>11</v>
      </c>
      <c r="B32" s="245" t="s">
        <v>2228</v>
      </c>
      <c r="C32" s="257" t="s">
        <v>2229</v>
      </c>
      <c r="D32" s="246" t="s">
        <v>311</v>
      </c>
      <c r="E32" s="247">
        <v>14.34906</v>
      </c>
      <c r="F32" s="248"/>
      <c r="G32" s="249">
        <f>ROUND(E32*F32,2)</f>
        <v>0</v>
      </c>
      <c r="H32" s="232"/>
      <c r="I32" s="231">
        <f>ROUND(E32*H32,2)</f>
        <v>0</v>
      </c>
      <c r="J32" s="232"/>
      <c r="K32" s="231">
        <f>ROUND(E32*J32,2)</f>
        <v>0</v>
      </c>
      <c r="L32" s="231">
        <v>21</v>
      </c>
      <c r="M32" s="231">
        <f>G32*(1+L32/100)</f>
        <v>0</v>
      </c>
      <c r="N32" s="230">
        <v>0</v>
      </c>
      <c r="O32" s="230">
        <f>ROUND(E32*N32,2)</f>
        <v>0</v>
      </c>
      <c r="P32" s="230">
        <v>0</v>
      </c>
      <c r="Q32" s="230">
        <f>ROUND(E32*P32,2)</f>
        <v>0</v>
      </c>
      <c r="R32" s="231"/>
      <c r="S32" s="231" t="s">
        <v>259</v>
      </c>
      <c r="T32" s="231" t="s">
        <v>260</v>
      </c>
      <c r="U32" s="231">
        <v>0.39</v>
      </c>
      <c r="V32" s="231">
        <f>ROUND(E32*U32,2)</f>
        <v>5.6</v>
      </c>
      <c r="W32" s="231"/>
      <c r="X32" s="231" t="s">
        <v>686</v>
      </c>
      <c r="Y32" s="231" t="s">
        <v>262</v>
      </c>
      <c r="Z32" s="210"/>
      <c r="AA32" s="210"/>
      <c r="AB32" s="210"/>
      <c r="AC32" s="210"/>
      <c r="AD32" s="210"/>
      <c r="AE32" s="210"/>
      <c r="AF32" s="210"/>
      <c r="AG32" s="210" t="s">
        <v>687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33" x14ac:dyDescent="0.2">
      <c r="A33" s="3"/>
      <c r="B33" s="4"/>
      <c r="C33" s="260"/>
      <c r="D33" s="6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AE33">
        <v>12</v>
      </c>
      <c r="AF33">
        <v>21</v>
      </c>
      <c r="AG33" t="s">
        <v>240</v>
      </c>
    </row>
    <row r="34" spans="1:33" x14ac:dyDescent="0.2">
      <c r="A34" s="213"/>
      <c r="B34" s="214" t="s">
        <v>31</v>
      </c>
      <c r="C34" s="261"/>
      <c r="D34" s="215"/>
      <c r="E34" s="216"/>
      <c r="F34" s="216"/>
      <c r="G34" s="243">
        <f>G8+G15+G26+G31</f>
        <v>0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AE34">
        <f>SUMIF(L7:L32,AE33,G7:G32)</f>
        <v>0</v>
      </c>
      <c r="AF34">
        <f>SUMIF(L7:L32,AF33,G7:G32)</f>
        <v>0</v>
      </c>
      <c r="AG34" t="s">
        <v>432</v>
      </c>
    </row>
    <row r="35" spans="1:33" x14ac:dyDescent="0.2">
      <c r="A35" s="3"/>
      <c r="B35" s="4"/>
      <c r="C35" s="260"/>
      <c r="D35" s="6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33" x14ac:dyDescent="0.2">
      <c r="A36" s="3"/>
      <c r="B36" s="4"/>
      <c r="C36" s="260"/>
      <c r="D36" s="6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33" x14ac:dyDescent="0.2">
      <c r="A37" s="217" t="s">
        <v>433</v>
      </c>
      <c r="B37" s="217"/>
      <c r="C37" s="262"/>
      <c r="D37" s="6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33" x14ac:dyDescent="0.2">
      <c r="A38" s="218"/>
      <c r="B38" s="219"/>
      <c r="C38" s="263"/>
      <c r="D38" s="219"/>
      <c r="E38" s="219"/>
      <c r="F38" s="219"/>
      <c r="G38" s="220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AG38" t="s">
        <v>434</v>
      </c>
    </row>
    <row r="39" spans="1:33" x14ac:dyDescent="0.2">
      <c r="A39" s="221"/>
      <c r="B39" s="222"/>
      <c r="C39" s="264"/>
      <c r="D39" s="222"/>
      <c r="E39" s="222"/>
      <c r="F39" s="222"/>
      <c r="G39" s="22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33" x14ac:dyDescent="0.2">
      <c r="A40" s="221"/>
      <c r="B40" s="222"/>
      <c r="C40" s="264"/>
      <c r="D40" s="222"/>
      <c r="E40" s="222"/>
      <c r="F40" s="222"/>
      <c r="G40" s="22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33" x14ac:dyDescent="0.2">
      <c r="A41" s="221"/>
      <c r="B41" s="222"/>
      <c r="C41" s="264"/>
      <c r="D41" s="222"/>
      <c r="E41" s="222"/>
      <c r="F41" s="222"/>
      <c r="G41" s="22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33" x14ac:dyDescent="0.2">
      <c r="A42" s="224"/>
      <c r="B42" s="225"/>
      <c r="C42" s="265"/>
      <c r="D42" s="225"/>
      <c r="E42" s="225"/>
      <c r="F42" s="225"/>
      <c r="G42" s="226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33" x14ac:dyDescent="0.2">
      <c r="A43" s="3"/>
      <c r="B43" s="4"/>
      <c r="C43" s="260"/>
      <c r="D43" s="6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33" x14ac:dyDescent="0.2">
      <c r="C44" s="266"/>
      <c r="D44" s="10"/>
      <c r="AG44" t="s">
        <v>435</v>
      </c>
    </row>
    <row r="45" spans="1:33" x14ac:dyDescent="0.2">
      <c r="D45" s="10"/>
    </row>
    <row r="46" spans="1:33" x14ac:dyDescent="0.2">
      <c r="D46" s="10"/>
    </row>
    <row r="47" spans="1:33" x14ac:dyDescent="0.2">
      <c r="D47" s="10"/>
    </row>
    <row r="48" spans="1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:G1"/>
    <mergeCell ref="C2:G2"/>
    <mergeCell ref="C3:G3"/>
    <mergeCell ref="C4:G4"/>
    <mergeCell ref="A37:C37"/>
    <mergeCell ref="A38:G42"/>
  </mergeCells>
  <pageMargins left="0.59055118110236204" right="0.196850393700787" top="0.78740157499999996" bottom="0.78740157499999996" header="0.3" footer="0.3"/>
  <pageSetup paperSize="9" orientation="portrait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BCCE0-994E-4AF4-9503-F9C820B54482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4" customWidth="1"/>
    <col min="3" max="3" width="38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228</v>
      </c>
    </row>
    <row r="2" spans="1:60" ht="24.95" customHeight="1" x14ac:dyDescent="0.2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229</v>
      </c>
    </row>
    <row r="3" spans="1:60" ht="24.95" customHeight="1" x14ac:dyDescent="0.2">
      <c r="A3" s="196" t="s">
        <v>9</v>
      </c>
      <c r="B3" s="49" t="s">
        <v>56</v>
      </c>
      <c r="C3" s="199" t="s">
        <v>70</v>
      </c>
      <c r="D3" s="197"/>
      <c r="E3" s="197"/>
      <c r="F3" s="197"/>
      <c r="G3" s="198"/>
      <c r="AC3" s="174" t="s">
        <v>229</v>
      </c>
      <c r="AG3" t="s">
        <v>230</v>
      </c>
    </row>
    <row r="4" spans="1:60" ht="24.95" customHeight="1" x14ac:dyDescent="0.2">
      <c r="A4" s="200" t="s">
        <v>10</v>
      </c>
      <c r="B4" s="201" t="s">
        <v>71</v>
      </c>
      <c r="C4" s="202" t="s">
        <v>72</v>
      </c>
      <c r="D4" s="203"/>
      <c r="E4" s="203"/>
      <c r="F4" s="203"/>
      <c r="G4" s="204"/>
      <c r="AG4" t="s">
        <v>231</v>
      </c>
    </row>
    <row r="5" spans="1:60" x14ac:dyDescent="0.2">
      <c r="D5" s="10"/>
    </row>
    <row r="6" spans="1:60" ht="38.25" x14ac:dyDescent="0.2">
      <c r="A6" s="206" t="s">
        <v>232</v>
      </c>
      <c r="B6" s="208" t="s">
        <v>233</v>
      </c>
      <c r="C6" s="208" t="s">
        <v>234</v>
      </c>
      <c r="D6" s="207" t="s">
        <v>235</v>
      </c>
      <c r="E6" s="206" t="s">
        <v>236</v>
      </c>
      <c r="F6" s="205" t="s">
        <v>237</v>
      </c>
      <c r="G6" s="206" t="s">
        <v>31</v>
      </c>
      <c r="H6" s="209" t="s">
        <v>32</v>
      </c>
      <c r="I6" s="209" t="s">
        <v>238</v>
      </c>
      <c r="J6" s="209" t="s">
        <v>33</v>
      </c>
      <c r="K6" s="209" t="s">
        <v>239</v>
      </c>
      <c r="L6" s="209" t="s">
        <v>240</v>
      </c>
      <c r="M6" s="209" t="s">
        <v>241</v>
      </c>
      <c r="N6" s="209" t="s">
        <v>242</v>
      </c>
      <c r="O6" s="209" t="s">
        <v>243</v>
      </c>
      <c r="P6" s="209" t="s">
        <v>244</v>
      </c>
      <c r="Q6" s="209" t="s">
        <v>245</v>
      </c>
      <c r="R6" s="209" t="s">
        <v>246</v>
      </c>
      <c r="S6" s="209" t="s">
        <v>247</v>
      </c>
      <c r="T6" s="209" t="s">
        <v>248</v>
      </c>
      <c r="U6" s="209" t="s">
        <v>249</v>
      </c>
      <c r="V6" s="209" t="s">
        <v>250</v>
      </c>
      <c r="W6" s="209" t="s">
        <v>251</v>
      </c>
      <c r="X6" s="209" t="s">
        <v>252</v>
      </c>
      <c r="Y6" s="209" t="s">
        <v>253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37" t="s">
        <v>254</v>
      </c>
      <c r="B8" s="238" t="s">
        <v>226</v>
      </c>
      <c r="C8" s="256" t="s">
        <v>29</v>
      </c>
      <c r="D8" s="239"/>
      <c r="E8" s="240"/>
      <c r="F8" s="241"/>
      <c r="G8" s="242">
        <f>SUMIF(AG9:AG12,"&lt;&gt;NOR",G9:G12)</f>
        <v>0</v>
      </c>
      <c r="H8" s="236"/>
      <c r="I8" s="236">
        <f>SUM(I9:I12)</f>
        <v>0</v>
      </c>
      <c r="J8" s="236"/>
      <c r="K8" s="236">
        <f>SUM(K9:K12)</f>
        <v>0</v>
      </c>
      <c r="L8" s="236"/>
      <c r="M8" s="236">
        <f>SUM(M9:M12)</f>
        <v>0</v>
      </c>
      <c r="N8" s="235"/>
      <c r="O8" s="235">
        <f>SUM(O9:O12)</f>
        <v>0</v>
      </c>
      <c r="P8" s="235"/>
      <c r="Q8" s="235">
        <f>SUM(Q9:Q12)</f>
        <v>0</v>
      </c>
      <c r="R8" s="236"/>
      <c r="S8" s="236"/>
      <c r="T8" s="236"/>
      <c r="U8" s="236"/>
      <c r="V8" s="236">
        <f>SUM(V9:V12)</f>
        <v>0</v>
      </c>
      <c r="W8" s="236"/>
      <c r="X8" s="236"/>
      <c r="Y8" s="236"/>
      <c r="AG8" t="s">
        <v>255</v>
      </c>
    </row>
    <row r="9" spans="1:60" outlineLevel="1" x14ac:dyDescent="0.2">
      <c r="A9" s="250">
        <v>1</v>
      </c>
      <c r="B9" s="251" t="s">
        <v>2230</v>
      </c>
      <c r="C9" s="259" t="s">
        <v>2231</v>
      </c>
      <c r="D9" s="252" t="s">
        <v>2232</v>
      </c>
      <c r="E9" s="253">
        <v>1</v>
      </c>
      <c r="F9" s="254"/>
      <c r="G9" s="255">
        <f>ROUND(E9*F9,2)</f>
        <v>0</v>
      </c>
      <c r="H9" s="232"/>
      <c r="I9" s="231">
        <f>ROUND(E9*H9,2)</f>
        <v>0</v>
      </c>
      <c r="J9" s="232"/>
      <c r="K9" s="231">
        <f>ROUND(E9*J9,2)</f>
        <v>0</v>
      </c>
      <c r="L9" s="231">
        <v>21</v>
      </c>
      <c r="M9" s="231">
        <f>G9*(1+L9/100)</f>
        <v>0</v>
      </c>
      <c r="N9" s="230">
        <v>0</v>
      </c>
      <c r="O9" s="230">
        <f>ROUND(E9*N9,2)</f>
        <v>0</v>
      </c>
      <c r="P9" s="230">
        <v>0</v>
      </c>
      <c r="Q9" s="230">
        <f>ROUND(E9*P9,2)</f>
        <v>0</v>
      </c>
      <c r="R9" s="231"/>
      <c r="S9" s="231" t="s">
        <v>324</v>
      </c>
      <c r="T9" s="231" t="s">
        <v>325</v>
      </c>
      <c r="U9" s="231">
        <v>0</v>
      </c>
      <c r="V9" s="231">
        <f>ROUND(E9*U9,2)</f>
        <v>0</v>
      </c>
      <c r="W9" s="231"/>
      <c r="X9" s="231" t="s">
        <v>547</v>
      </c>
      <c r="Y9" s="231" t="s">
        <v>262</v>
      </c>
      <c r="Z9" s="210"/>
      <c r="AA9" s="210"/>
      <c r="AB9" s="210"/>
      <c r="AC9" s="210"/>
      <c r="AD9" s="210"/>
      <c r="AE9" s="210"/>
      <c r="AF9" s="210"/>
      <c r="AG9" s="210" t="s">
        <v>1218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50">
        <v>2</v>
      </c>
      <c r="B10" s="251" t="s">
        <v>2233</v>
      </c>
      <c r="C10" s="259" t="s">
        <v>2234</v>
      </c>
      <c r="D10" s="252" t="s">
        <v>2232</v>
      </c>
      <c r="E10" s="253">
        <v>1</v>
      </c>
      <c r="F10" s="254"/>
      <c r="G10" s="255">
        <f>ROUND(E10*F10,2)</f>
        <v>0</v>
      </c>
      <c r="H10" s="232"/>
      <c r="I10" s="231">
        <f>ROUND(E10*H10,2)</f>
        <v>0</v>
      </c>
      <c r="J10" s="232"/>
      <c r="K10" s="231">
        <f>ROUND(E10*J10,2)</f>
        <v>0</v>
      </c>
      <c r="L10" s="231">
        <v>21</v>
      </c>
      <c r="M10" s="231">
        <f>G10*(1+L10/100)</f>
        <v>0</v>
      </c>
      <c r="N10" s="230">
        <v>0</v>
      </c>
      <c r="O10" s="230">
        <f>ROUND(E10*N10,2)</f>
        <v>0</v>
      </c>
      <c r="P10" s="230">
        <v>0</v>
      </c>
      <c r="Q10" s="230">
        <f>ROUND(E10*P10,2)</f>
        <v>0</v>
      </c>
      <c r="R10" s="231"/>
      <c r="S10" s="231" t="s">
        <v>259</v>
      </c>
      <c r="T10" s="231" t="s">
        <v>325</v>
      </c>
      <c r="U10" s="231">
        <v>0</v>
      </c>
      <c r="V10" s="231">
        <f>ROUND(E10*U10,2)</f>
        <v>0</v>
      </c>
      <c r="W10" s="231"/>
      <c r="X10" s="231" t="s">
        <v>2235</v>
      </c>
      <c r="Y10" s="231" t="s">
        <v>262</v>
      </c>
      <c r="Z10" s="210"/>
      <c r="AA10" s="210"/>
      <c r="AB10" s="210"/>
      <c r="AC10" s="210"/>
      <c r="AD10" s="210"/>
      <c r="AE10" s="210"/>
      <c r="AF10" s="210"/>
      <c r="AG10" s="210" t="s">
        <v>2236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50">
        <v>3</v>
      </c>
      <c r="B11" s="251" t="s">
        <v>2237</v>
      </c>
      <c r="C11" s="259" t="s">
        <v>2238</v>
      </c>
      <c r="D11" s="252" t="s">
        <v>2232</v>
      </c>
      <c r="E11" s="253">
        <v>1</v>
      </c>
      <c r="F11" s="254"/>
      <c r="G11" s="255">
        <f>ROUND(E11*F11,2)</f>
        <v>0</v>
      </c>
      <c r="H11" s="232"/>
      <c r="I11" s="231">
        <f>ROUND(E11*H11,2)</f>
        <v>0</v>
      </c>
      <c r="J11" s="232"/>
      <c r="K11" s="231">
        <f>ROUND(E11*J11,2)</f>
        <v>0</v>
      </c>
      <c r="L11" s="231">
        <v>21</v>
      </c>
      <c r="M11" s="231">
        <f>G11*(1+L11/100)</f>
        <v>0</v>
      </c>
      <c r="N11" s="230">
        <v>0</v>
      </c>
      <c r="O11" s="230">
        <f>ROUND(E11*N11,2)</f>
        <v>0</v>
      </c>
      <c r="P11" s="230">
        <v>0</v>
      </c>
      <c r="Q11" s="230">
        <f>ROUND(E11*P11,2)</f>
        <v>0</v>
      </c>
      <c r="R11" s="231"/>
      <c r="S11" s="231" t="s">
        <v>259</v>
      </c>
      <c r="T11" s="231" t="s">
        <v>325</v>
      </c>
      <c r="U11" s="231">
        <v>0</v>
      </c>
      <c r="V11" s="231">
        <f>ROUND(E11*U11,2)</f>
        <v>0</v>
      </c>
      <c r="W11" s="231"/>
      <c r="X11" s="231" t="s">
        <v>2235</v>
      </c>
      <c r="Y11" s="231" t="s">
        <v>262</v>
      </c>
      <c r="Z11" s="210"/>
      <c r="AA11" s="210"/>
      <c r="AB11" s="210"/>
      <c r="AC11" s="210"/>
      <c r="AD11" s="210"/>
      <c r="AE11" s="210"/>
      <c r="AF11" s="210"/>
      <c r="AG11" s="210" t="s">
        <v>2236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50">
        <v>4</v>
      </c>
      <c r="B12" s="251" t="s">
        <v>2239</v>
      </c>
      <c r="C12" s="259" t="s">
        <v>2240</v>
      </c>
      <c r="D12" s="252" t="s">
        <v>2232</v>
      </c>
      <c r="E12" s="253">
        <v>1</v>
      </c>
      <c r="F12" s="254"/>
      <c r="G12" s="255">
        <f>ROUND(E12*F12,2)</f>
        <v>0</v>
      </c>
      <c r="H12" s="232"/>
      <c r="I12" s="231">
        <f>ROUND(E12*H12,2)</f>
        <v>0</v>
      </c>
      <c r="J12" s="232"/>
      <c r="K12" s="231">
        <f>ROUND(E12*J12,2)</f>
        <v>0</v>
      </c>
      <c r="L12" s="231">
        <v>21</v>
      </c>
      <c r="M12" s="231">
        <f>G12*(1+L12/100)</f>
        <v>0</v>
      </c>
      <c r="N12" s="230">
        <v>0</v>
      </c>
      <c r="O12" s="230">
        <f>ROUND(E12*N12,2)</f>
        <v>0</v>
      </c>
      <c r="P12" s="230">
        <v>0</v>
      </c>
      <c r="Q12" s="230">
        <f>ROUND(E12*P12,2)</f>
        <v>0</v>
      </c>
      <c r="R12" s="231"/>
      <c r="S12" s="231" t="s">
        <v>259</v>
      </c>
      <c r="T12" s="231" t="s">
        <v>325</v>
      </c>
      <c r="U12" s="231">
        <v>0</v>
      </c>
      <c r="V12" s="231">
        <f>ROUND(E12*U12,2)</f>
        <v>0</v>
      </c>
      <c r="W12" s="231"/>
      <c r="X12" s="231" t="s">
        <v>2235</v>
      </c>
      <c r="Y12" s="231" t="s">
        <v>262</v>
      </c>
      <c r="Z12" s="210"/>
      <c r="AA12" s="210"/>
      <c r="AB12" s="210"/>
      <c r="AC12" s="210"/>
      <c r="AD12" s="210"/>
      <c r="AE12" s="210"/>
      <c r="AF12" s="210"/>
      <c r="AG12" s="210" t="s">
        <v>2236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x14ac:dyDescent="0.2">
      <c r="A13" s="237" t="s">
        <v>254</v>
      </c>
      <c r="B13" s="238" t="s">
        <v>227</v>
      </c>
      <c r="C13" s="256" t="s">
        <v>30</v>
      </c>
      <c r="D13" s="239"/>
      <c r="E13" s="240"/>
      <c r="F13" s="241"/>
      <c r="G13" s="242">
        <f>SUMIF(AG14:AG22,"&lt;&gt;NOR",G14:G22)</f>
        <v>0</v>
      </c>
      <c r="H13" s="236"/>
      <c r="I13" s="236">
        <f>SUM(I14:I22)</f>
        <v>0</v>
      </c>
      <c r="J13" s="236"/>
      <c r="K13" s="236">
        <f>SUM(K14:K22)</f>
        <v>0</v>
      </c>
      <c r="L13" s="236"/>
      <c r="M13" s="236">
        <f>SUM(M14:M22)</f>
        <v>0</v>
      </c>
      <c r="N13" s="235"/>
      <c r="O13" s="235">
        <f>SUM(O14:O22)</f>
        <v>0</v>
      </c>
      <c r="P13" s="235"/>
      <c r="Q13" s="235">
        <f>SUM(Q14:Q22)</f>
        <v>0</v>
      </c>
      <c r="R13" s="236"/>
      <c r="S13" s="236"/>
      <c r="T13" s="236"/>
      <c r="U13" s="236"/>
      <c r="V13" s="236">
        <f>SUM(V14:V22)</f>
        <v>0</v>
      </c>
      <c r="W13" s="236"/>
      <c r="X13" s="236"/>
      <c r="Y13" s="236"/>
      <c r="AG13" t="s">
        <v>255</v>
      </c>
    </row>
    <row r="14" spans="1:60" outlineLevel="1" x14ac:dyDescent="0.2">
      <c r="A14" s="250">
        <v>5</v>
      </c>
      <c r="B14" s="251" t="s">
        <v>2241</v>
      </c>
      <c r="C14" s="259" t="s">
        <v>2242</v>
      </c>
      <c r="D14" s="252" t="s">
        <v>2232</v>
      </c>
      <c r="E14" s="253">
        <v>1</v>
      </c>
      <c r="F14" s="254"/>
      <c r="G14" s="255">
        <f>ROUND(E14*F14,2)</f>
        <v>0</v>
      </c>
      <c r="H14" s="232"/>
      <c r="I14" s="231">
        <f>ROUND(E14*H14,2)</f>
        <v>0</v>
      </c>
      <c r="J14" s="232"/>
      <c r="K14" s="231">
        <f>ROUND(E14*J14,2)</f>
        <v>0</v>
      </c>
      <c r="L14" s="231">
        <v>21</v>
      </c>
      <c r="M14" s="231">
        <f>G14*(1+L14/100)</f>
        <v>0</v>
      </c>
      <c r="N14" s="230">
        <v>0</v>
      </c>
      <c r="O14" s="230">
        <f>ROUND(E14*N14,2)</f>
        <v>0</v>
      </c>
      <c r="P14" s="230">
        <v>0</v>
      </c>
      <c r="Q14" s="230">
        <f>ROUND(E14*P14,2)</f>
        <v>0</v>
      </c>
      <c r="R14" s="231"/>
      <c r="S14" s="231" t="s">
        <v>324</v>
      </c>
      <c r="T14" s="231" t="s">
        <v>325</v>
      </c>
      <c r="U14" s="231">
        <v>0</v>
      </c>
      <c r="V14" s="231">
        <f>ROUND(E14*U14,2)</f>
        <v>0</v>
      </c>
      <c r="W14" s="231"/>
      <c r="X14" s="231" t="s">
        <v>2235</v>
      </c>
      <c r="Y14" s="231" t="s">
        <v>262</v>
      </c>
      <c r="Z14" s="210"/>
      <c r="AA14" s="210"/>
      <c r="AB14" s="210"/>
      <c r="AC14" s="210"/>
      <c r="AD14" s="210"/>
      <c r="AE14" s="210"/>
      <c r="AF14" s="210"/>
      <c r="AG14" s="210" t="s">
        <v>2236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50">
        <v>6</v>
      </c>
      <c r="B15" s="251" t="s">
        <v>2243</v>
      </c>
      <c r="C15" s="259" t="s">
        <v>2244</v>
      </c>
      <c r="D15" s="252" t="s">
        <v>2232</v>
      </c>
      <c r="E15" s="253">
        <v>1</v>
      </c>
      <c r="F15" s="254"/>
      <c r="G15" s="255">
        <f>ROUND(E15*F15,2)</f>
        <v>0</v>
      </c>
      <c r="H15" s="232"/>
      <c r="I15" s="231">
        <f>ROUND(E15*H15,2)</f>
        <v>0</v>
      </c>
      <c r="J15" s="232"/>
      <c r="K15" s="231">
        <f>ROUND(E15*J15,2)</f>
        <v>0</v>
      </c>
      <c r="L15" s="231">
        <v>21</v>
      </c>
      <c r="M15" s="231">
        <f>G15*(1+L15/100)</f>
        <v>0</v>
      </c>
      <c r="N15" s="230">
        <v>0</v>
      </c>
      <c r="O15" s="230">
        <f>ROUND(E15*N15,2)</f>
        <v>0</v>
      </c>
      <c r="P15" s="230">
        <v>0</v>
      </c>
      <c r="Q15" s="230">
        <f>ROUND(E15*P15,2)</f>
        <v>0</v>
      </c>
      <c r="R15" s="231"/>
      <c r="S15" s="231" t="s">
        <v>259</v>
      </c>
      <c r="T15" s="231" t="s">
        <v>325</v>
      </c>
      <c r="U15" s="231">
        <v>0</v>
      </c>
      <c r="V15" s="231">
        <f>ROUND(E15*U15,2)</f>
        <v>0</v>
      </c>
      <c r="W15" s="231"/>
      <c r="X15" s="231" t="s">
        <v>2235</v>
      </c>
      <c r="Y15" s="231" t="s">
        <v>262</v>
      </c>
      <c r="Z15" s="210"/>
      <c r="AA15" s="210"/>
      <c r="AB15" s="210"/>
      <c r="AC15" s="210"/>
      <c r="AD15" s="210"/>
      <c r="AE15" s="210"/>
      <c r="AF15" s="210"/>
      <c r="AG15" s="210" t="s">
        <v>2236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50">
        <v>7</v>
      </c>
      <c r="B16" s="251" t="s">
        <v>2245</v>
      </c>
      <c r="C16" s="259" t="s">
        <v>2246</v>
      </c>
      <c r="D16" s="252" t="s">
        <v>2232</v>
      </c>
      <c r="E16" s="253">
        <v>1</v>
      </c>
      <c r="F16" s="254"/>
      <c r="G16" s="255">
        <f>ROUND(E16*F16,2)</f>
        <v>0</v>
      </c>
      <c r="H16" s="232"/>
      <c r="I16" s="231">
        <f>ROUND(E16*H16,2)</f>
        <v>0</v>
      </c>
      <c r="J16" s="232"/>
      <c r="K16" s="231">
        <f>ROUND(E16*J16,2)</f>
        <v>0</v>
      </c>
      <c r="L16" s="231">
        <v>21</v>
      </c>
      <c r="M16" s="231">
        <f>G16*(1+L16/100)</f>
        <v>0</v>
      </c>
      <c r="N16" s="230">
        <v>0</v>
      </c>
      <c r="O16" s="230">
        <f>ROUND(E16*N16,2)</f>
        <v>0</v>
      </c>
      <c r="P16" s="230">
        <v>0</v>
      </c>
      <c r="Q16" s="230">
        <f>ROUND(E16*P16,2)</f>
        <v>0</v>
      </c>
      <c r="R16" s="231"/>
      <c r="S16" s="231" t="s">
        <v>259</v>
      </c>
      <c r="T16" s="231" t="s">
        <v>325</v>
      </c>
      <c r="U16" s="231">
        <v>0</v>
      </c>
      <c r="V16" s="231">
        <f>ROUND(E16*U16,2)</f>
        <v>0</v>
      </c>
      <c r="W16" s="231"/>
      <c r="X16" s="231" t="s">
        <v>2235</v>
      </c>
      <c r="Y16" s="231" t="s">
        <v>262</v>
      </c>
      <c r="Z16" s="210"/>
      <c r="AA16" s="210"/>
      <c r="AB16" s="210"/>
      <c r="AC16" s="210"/>
      <c r="AD16" s="210"/>
      <c r="AE16" s="210"/>
      <c r="AF16" s="210"/>
      <c r="AG16" s="210" t="s">
        <v>2236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50">
        <v>8</v>
      </c>
      <c r="B17" s="251" t="s">
        <v>2247</v>
      </c>
      <c r="C17" s="259" t="s">
        <v>1243</v>
      </c>
      <c r="D17" s="252" t="s">
        <v>2232</v>
      </c>
      <c r="E17" s="253">
        <v>1</v>
      </c>
      <c r="F17" s="254"/>
      <c r="G17" s="255">
        <f>ROUND(E17*F17,2)</f>
        <v>0</v>
      </c>
      <c r="H17" s="232"/>
      <c r="I17" s="231">
        <f>ROUND(E17*H17,2)</f>
        <v>0</v>
      </c>
      <c r="J17" s="232"/>
      <c r="K17" s="231">
        <f>ROUND(E17*J17,2)</f>
        <v>0</v>
      </c>
      <c r="L17" s="231">
        <v>21</v>
      </c>
      <c r="M17" s="231">
        <f>G17*(1+L17/100)</f>
        <v>0</v>
      </c>
      <c r="N17" s="230">
        <v>0</v>
      </c>
      <c r="O17" s="230">
        <f>ROUND(E17*N17,2)</f>
        <v>0</v>
      </c>
      <c r="P17" s="230">
        <v>0</v>
      </c>
      <c r="Q17" s="230">
        <f>ROUND(E17*P17,2)</f>
        <v>0</v>
      </c>
      <c r="R17" s="231"/>
      <c r="S17" s="231" t="s">
        <v>259</v>
      </c>
      <c r="T17" s="231" t="s">
        <v>325</v>
      </c>
      <c r="U17" s="231">
        <v>0</v>
      </c>
      <c r="V17" s="231">
        <f>ROUND(E17*U17,2)</f>
        <v>0</v>
      </c>
      <c r="W17" s="231"/>
      <c r="X17" s="231" t="s">
        <v>2235</v>
      </c>
      <c r="Y17" s="231" t="s">
        <v>262</v>
      </c>
      <c r="Z17" s="210"/>
      <c r="AA17" s="210"/>
      <c r="AB17" s="210"/>
      <c r="AC17" s="210"/>
      <c r="AD17" s="210"/>
      <c r="AE17" s="210"/>
      <c r="AF17" s="210"/>
      <c r="AG17" s="210" t="s">
        <v>2236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50">
        <v>9</v>
      </c>
      <c r="B18" s="251" t="s">
        <v>2248</v>
      </c>
      <c r="C18" s="259" t="s">
        <v>2249</v>
      </c>
      <c r="D18" s="252" t="s">
        <v>2232</v>
      </c>
      <c r="E18" s="253">
        <v>1</v>
      </c>
      <c r="F18" s="254"/>
      <c r="G18" s="255">
        <f>ROUND(E18*F18,2)</f>
        <v>0</v>
      </c>
      <c r="H18" s="232"/>
      <c r="I18" s="231">
        <f>ROUND(E18*H18,2)</f>
        <v>0</v>
      </c>
      <c r="J18" s="232"/>
      <c r="K18" s="231">
        <f>ROUND(E18*J18,2)</f>
        <v>0</v>
      </c>
      <c r="L18" s="231">
        <v>21</v>
      </c>
      <c r="M18" s="231">
        <f>G18*(1+L18/100)</f>
        <v>0</v>
      </c>
      <c r="N18" s="230">
        <v>0</v>
      </c>
      <c r="O18" s="230">
        <f>ROUND(E18*N18,2)</f>
        <v>0</v>
      </c>
      <c r="P18" s="230">
        <v>0</v>
      </c>
      <c r="Q18" s="230">
        <f>ROUND(E18*P18,2)</f>
        <v>0</v>
      </c>
      <c r="R18" s="231"/>
      <c r="S18" s="231" t="s">
        <v>259</v>
      </c>
      <c r="T18" s="231" t="s">
        <v>325</v>
      </c>
      <c r="U18" s="231">
        <v>0</v>
      </c>
      <c r="V18" s="231">
        <f>ROUND(E18*U18,2)</f>
        <v>0</v>
      </c>
      <c r="W18" s="231"/>
      <c r="X18" s="231" t="s">
        <v>2235</v>
      </c>
      <c r="Y18" s="231" t="s">
        <v>262</v>
      </c>
      <c r="Z18" s="210"/>
      <c r="AA18" s="210"/>
      <c r="AB18" s="210"/>
      <c r="AC18" s="210"/>
      <c r="AD18" s="210"/>
      <c r="AE18" s="210"/>
      <c r="AF18" s="210"/>
      <c r="AG18" s="210" t="s">
        <v>2236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50">
        <v>10</v>
      </c>
      <c r="B19" s="251" t="s">
        <v>2250</v>
      </c>
      <c r="C19" s="259" t="s">
        <v>2251</v>
      </c>
      <c r="D19" s="252" t="s">
        <v>2232</v>
      </c>
      <c r="E19" s="253">
        <v>1</v>
      </c>
      <c r="F19" s="254"/>
      <c r="G19" s="255">
        <f>ROUND(E19*F19,2)</f>
        <v>0</v>
      </c>
      <c r="H19" s="232"/>
      <c r="I19" s="231">
        <f>ROUND(E19*H19,2)</f>
        <v>0</v>
      </c>
      <c r="J19" s="232"/>
      <c r="K19" s="231">
        <f>ROUND(E19*J19,2)</f>
        <v>0</v>
      </c>
      <c r="L19" s="231">
        <v>21</v>
      </c>
      <c r="M19" s="231">
        <f>G19*(1+L19/100)</f>
        <v>0</v>
      </c>
      <c r="N19" s="230">
        <v>0</v>
      </c>
      <c r="O19" s="230">
        <f>ROUND(E19*N19,2)</f>
        <v>0</v>
      </c>
      <c r="P19" s="230">
        <v>0</v>
      </c>
      <c r="Q19" s="230">
        <f>ROUND(E19*P19,2)</f>
        <v>0</v>
      </c>
      <c r="R19" s="231"/>
      <c r="S19" s="231" t="s">
        <v>259</v>
      </c>
      <c r="T19" s="231" t="s">
        <v>325</v>
      </c>
      <c r="U19" s="231">
        <v>0</v>
      </c>
      <c r="V19" s="231">
        <f>ROUND(E19*U19,2)</f>
        <v>0</v>
      </c>
      <c r="W19" s="231"/>
      <c r="X19" s="231" t="s">
        <v>2235</v>
      </c>
      <c r="Y19" s="231" t="s">
        <v>262</v>
      </c>
      <c r="Z19" s="210"/>
      <c r="AA19" s="210"/>
      <c r="AB19" s="210"/>
      <c r="AC19" s="210"/>
      <c r="AD19" s="210"/>
      <c r="AE19" s="210"/>
      <c r="AF19" s="210"/>
      <c r="AG19" s="210" t="s">
        <v>2236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50">
        <v>11</v>
      </c>
      <c r="B20" s="251" t="s">
        <v>2252</v>
      </c>
      <c r="C20" s="259" t="s">
        <v>2253</v>
      </c>
      <c r="D20" s="252" t="s">
        <v>2232</v>
      </c>
      <c r="E20" s="253">
        <v>1</v>
      </c>
      <c r="F20" s="254"/>
      <c r="G20" s="255">
        <f>ROUND(E20*F20,2)</f>
        <v>0</v>
      </c>
      <c r="H20" s="232"/>
      <c r="I20" s="231">
        <f>ROUND(E20*H20,2)</f>
        <v>0</v>
      </c>
      <c r="J20" s="232"/>
      <c r="K20" s="231">
        <f>ROUND(E20*J20,2)</f>
        <v>0</v>
      </c>
      <c r="L20" s="231">
        <v>21</v>
      </c>
      <c r="M20" s="231">
        <f>G20*(1+L20/100)</f>
        <v>0</v>
      </c>
      <c r="N20" s="230">
        <v>0</v>
      </c>
      <c r="O20" s="230">
        <f>ROUND(E20*N20,2)</f>
        <v>0</v>
      </c>
      <c r="P20" s="230">
        <v>0</v>
      </c>
      <c r="Q20" s="230">
        <f>ROUND(E20*P20,2)</f>
        <v>0</v>
      </c>
      <c r="R20" s="231"/>
      <c r="S20" s="231" t="s">
        <v>324</v>
      </c>
      <c r="T20" s="231" t="s">
        <v>325</v>
      </c>
      <c r="U20" s="231">
        <v>0</v>
      </c>
      <c r="V20" s="231">
        <f>ROUND(E20*U20,2)</f>
        <v>0</v>
      </c>
      <c r="W20" s="231"/>
      <c r="X20" s="231" t="s">
        <v>2235</v>
      </c>
      <c r="Y20" s="231" t="s">
        <v>262</v>
      </c>
      <c r="Z20" s="210"/>
      <c r="AA20" s="210"/>
      <c r="AB20" s="210"/>
      <c r="AC20" s="210"/>
      <c r="AD20" s="210"/>
      <c r="AE20" s="210"/>
      <c r="AF20" s="210"/>
      <c r="AG20" s="210" t="s">
        <v>2236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ht="22.5" outlineLevel="1" x14ac:dyDescent="0.2">
      <c r="A21" s="250">
        <v>12</v>
      </c>
      <c r="B21" s="251" t="s">
        <v>2254</v>
      </c>
      <c r="C21" s="259" t="s">
        <v>2255</v>
      </c>
      <c r="D21" s="252" t="s">
        <v>0</v>
      </c>
      <c r="E21" s="253">
        <v>1</v>
      </c>
      <c r="F21" s="254"/>
      <c r="G21" s="255">
        <f>ROUND(E21*F21,2)</f>
        <v>0</v>
      </c>
      <c r="H21" s="232"/>
      <c r="I21" s="231">
        <f>ROUND(E21*H21,2)</f>
        <v>0</v>
      </c>
      <c r="J21" s="232"/>
      <c r="K21" s="231">
        <f>ROUND(E21*J21,2)</f>
        <v>0</v>
      </c>
      <c r="L21" s="231">
        <v>21</v>
      </c>
      <c r="M21" s="231">
        <f>G21*(1+L21/100)</f>
        <v>0</v>
      </c>
      <c r="N21" s="230">
        <v>0</v>
      </c>
      <c r="O21" s="230">
        <f>ROUND(E21*N21,2)</f>
        <v>0</v>
      </c>
      <c r="P21" s="230">
        <v>0</v>
      </c>
      <c r="Q21" s="230">
        <f>ROUND(E21*P21,2)</f>
        <v>0</v>
      </c>
      <c r="R21" s="231"/>
      <c r="S21" s="231" t="s">
        <v>324</v>
      </c>
      <c r="T21" s="231" t="s">
        <v>325</v>
      </c>
      <c r="U21" s="231">
        <v>0</v>
      </c>
      <c r="V21" s="231">
        <f>ROUND(E21*U21,2)</f>
        <v>0</v>
      </c>
      <c r="W21" s="231"/>
      <c r="X21" s="231" t="s">
        <v>2235</v>
      </c>
      <c r="Y21" s="231" t="s">
        <v>262</v>
      </c>
      <c r="Z21" s="210"/>
      <c r="AA21" s="210"/>
      <c r="AB21" s="210"/>
      <c r="AC21" s="210"/>
      <c r="AD21" s="210"/>
      <c r="AE21" s="210"/>
      <c r="AF21" s="210"/>
      <c r="AG21" s="210" t="s">
        <v>2236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ht="22.5" outlineLevel="1" x14ac:dyDescent="0.2">
      <c r="A22" s="244">
        <v>13</v>
      </c>
      <c r="B22" s="245" t="s">
        <v>2256</v>
      </c>
      <c r="C22" s="257" t="s">
        <v>2257</v>
      </c>
      <c r="D22" s="246" t="s">
        <v>0</v>
      </c>
      <c r="E22" s="247">
        <v>1</v>
      </c>
      <c r="F22" s="248"/>
      <c r="G22" s="249">
        <f>ROUND(E22*F22,2)</f>
        <v>0</v>
      </c>
      <c r="H22" s="232"/>
      <c r="I22" s="231">
        <f>ROUND(E22*H22,2)</f>
        <v>0</v>
      </c>
      <c r="J22" s="232"/>
      <c r="K22" s="231">
        <f>ROUND(E22*J22,2)</f>
        <v>0</v>
      </c>
      <c r="L22" s="231">
        <v>21</v>
      </c>
      <c r="M22" s="231">
        <f>G22*(1+L22/100)</f>
        <v>0</v>
      </c>
      <c r="N22" s="230">
        <v>0</v>
      </c>
      <c r="O22" s="230">
        <f>ROUND(E22*N22,2)</f>
        <v>0</v>
      </c>
      <c r="P22" s="230">
        <v>0</v>
      </c>
      <c r="Q22" s="230">
        <f>ROUND(E22*P22,2)</f>
        <v>0</v>
      </c>
      <c r="R22" s="231"/>
      <c r="S22" s="231" t="s">
        <v>324</v>
      </c>
      <c r="T22" s="231" t="s">
        <v>325</v>
      </c>
      <c r="U22" s="231">
        <v>0</v>
      </c>
      <c r="V22" s="231">
        <f>ROUND(E22*U22,2)</f>
        <v>0</v>
      </c>
      <c r="W22" s="231"/>
      <c r="X22" s="231" t="s">
        <v>2235</v>
      </c>
      <c r="Y22" s="231" t="s">
        <v>262</v>
      </c>
      <c r="Z22" s="210"/>
      <c r="AA22" s="210"/>
      <c r="AB22" s="210"/>
      <c r="AC22" s="210"/>
      <c r="AD22" s="210"/>
      <c r="AE22" s="210"/>
      <c r="AF22" s="210"/>
      <c r="AG22" s="210" t="s">
        <v>2236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x14ac:dyDescent="0.2">
      <c r="A23" s="3"/>
      <c r="B23" s="4"/>
      <c r="C23" s="260"/>
      <c r="D23" s="6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AE23">
        <v>15</v>
      </c>
      <c r="AF23">
        <v>21</v>
      </c>
      <c r="AG23" t="s">
        <v>240</v>
      </c>
    </row>
    <row r="24" spans="1:60" x14ac:dyDescent="0.2">
      <c r="A24" s="213"/>
      <c r="B24" s="214" t="s">
        <v>31</v>
      </c>
      <c r="C24" s="261"/>
      <c r="D24" s="215"/>
      <c r="E24" s="216"/>
      <c r="F24" s="216"/>
      <c r="G24" s="243">
        <f>G8+G13</f>
        <v>0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AE24">
        <f>SUMIF(L7:L22,AE23,G7:G22)</f>
        <v>0</v>
      </c>
      <c r="AF24">
        <f>SUMIF(L7:L22,AF23,G7:G22)</f>
        <v>0</v>
      </c>
      <c r="AG24" t="s">
        <v>432</v>
      </c>
    </row>
    <row r="25" spans="1:60" x14ac:dyDescent="0.2">
      <c r="A25" s="3"/>
      <c r="B25" s="4"/>
      <c r="C25" s="260"/>
      <c r="D25" s="6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60" x14ac:dyDescent="0.2">
      <c r="A26" s="3"/>
      <c r="B26" s="4"/>
      <c r="C26" s="260"/>
      <c r="D26" s="6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60" x14ac:dyDescent="0.2">
      <c r="A27" s="217" t="s">
        <v>433</v>
      </c>
      <c r="B27" s="217"/>
      <c r="C27" s="262"/>
      <c r="D27" s="6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60" x14ac:dyDescent="0.2">
      <c r="A28" s="218"/>
      <c r="B28" s="219"/>
      <c r="C28" s="263"/>
      <c r="D28" s="219"/>
      <c r="E28" s="219"/>
      <c r="F28" s="219"/>
      <c r="G28" s="220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AG28" t="s">
        <v>434</v>
      </c>
    </row>
    <row r="29" spans="1:60" x14ac:dyDescent="0.2">
      <c r="A29" s="221"/>
      <c r="B29" s="222"/>
      <c r="C29" s="264"/>
      <c r="D29" s="222"/>
      <c r="E29" s="222"/>
      <c r="F29" s="222"/>
      <c r="G29" s="22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60" x14ac:dyDescent="0.2">
      <c r="A30" s="221"/>
      <c r="B30" s="222"/>
      <c r="C30" s="264"/>
      <c r="D30" s="222"/>
      <c r="E30" s="222"/>
      <c r="F30" s="222"/>
      <c r="G30" s="22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60" x14ac:dyDescent="0.2">
      <c r="A31" s="221"/>
      <c r="B31" s="222"/>
      <c r="C31" s="264"/>
      <c r="D31" s="222"/>
      <c r="E31" s="222"/>
      <c r="F31" s="222"/>
      <c r="G31" s="22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60" x14ac:dyDescent="0.2">
      <c r="A32" s="224"/>
      <c r="B32" s="225"/>
      <c r="C32" s="265"/>
      <c r="D32" s="225"/>
      <c r="E32" s="225"/>
      <c r="F32" s="225"/>
      <c r="G32" s="226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33" x14ac:dyDescent="0.2">
      <c r="A33" s="3"/>
      <c r="B33" s="4"/>
      <c r="C33" s="260"/>
      <c r="D33" s="6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33" x14ac:dyDescent="0.2">
      <c r="C34" s="266"/>
      <c r="D34" s="10"/>
      <c r="AG34" t="s">
        <v>435</v>
      </c>
    </row>
    <row r="35" spans="1:33" x14ac:dyDescent="0.2">
      <c r="D35" s="10"/>
    </row>
    <row r="36" spans="1:33" x14ac:dyDescent="0.2">
      <c r="D36" s="10"/>
    </row>
    <row r="37" spans="1:33" x14ac:dyDescent="0.2">
      <c r="D37" s="10"/>
    </row>
    <row r="38" spans="1:33" x14ac:dyDescent="0.2">
      <c r="D38" s="10"/>
    </row>
    <row r="39" spans="1:33" x14ac:dyDescent="0.2">
      <c r="D39" s="10"/>
    </row>
    <row r="40" spans="1:33" x14ac:dyDescent="0.2">
      <c r="D40" s="10"/>
    </row>
    <row r="41" spans="1:33" x14ac:dyDescent="0.2">
      <c r="D41" s="10"/>
    </row>
    <row r="42" spans="1:33" x14ac:dyDescent="0.2">
      <c r="D42" s="10"/>
    </row>
    <row r="43" spans="1:33" x14ac:dyDescent="0.2">
      <c r="D43" s="10"/>
    </row>
    <row r="44" spans="1:33" x14ac:dyDescent="0.2">
      <c r="D44" s="10"/>
    </row>
    <row r="45" spans="1:33" x14ac:dyDescent="0.2">
      <c r="D45" s="10"/>
    </row>
    <row r="46" spans="1:33" x14ac:dyDescent="0.2">
      <c r="D46" s="10"/>
    </row>
    <row r="47" spans="1:33" x14ac:dyDescent="0.2">
      <c r="D47" s="10"/>
    </row>
    <row r="48" spans="1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:G1"/>
    <mergeCell ref="C2:G2"/>
    <mergeCell ref="C3:G3"/>
    <mergeCell ref="C4:G4"/>
    <mergeCell ref="A27:C27"/>
    <mergeCell ref="A28:G32"/>
  </mergeCells>
  <pageMargins left="0.59055118110236204" right="0.196850393700787" top="0.78740157499999996" bottom="0.78740157499999996" header="0.3" footer="0.3"/>
  <pageSetup paperSize="9" orientation="portrait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70</vt:i4>
      </vt:variant>
    </vt:vector>
  </HeadingPairs>
  <TitlesOfParts>
    <vt:vector size="85" baseType="lpstr">
      <vt:lpstr>Pokyny pro vyplnění</vt:lpstr>
      <vt:lpstr>Stavba</vt:lpstr>
      <vt:lpstr>VzorPolozky</vt:lpstr>
      <vt:lpstr>01 01a Pol</vt:lpstr>
      <vt:lpstr>01 01b Pol</vt:lpstr>
      <vt:lpstr>01 02a Pol</vt:lpstr>
      <vt:lpstr>01 02b Pol</vt:lpstr>
      <vt:lpstr>01 03 Pol</vt:lpstr>
      <vt:lpstr>01 04a Pol</vt:lpstr>
      <vt:lpstr>01 04b Pol</vt:lpstr>
      <vt:lpstr>01 05 Pol</vt:lpstr>
      <vt:lpstr>01 06 Pol</vt:lpstr>
      <vt:lpstr>01 07 Pol</vt:lpstr>
      <vt:lpstr>01 08 Pol</vt:lpstr>
      <vt:lpstr>03 12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01a Pol'!Názvy_tisku</vt:lpstr>
      <vt:lpstr>'01 01b Pol'!Názvy_tisku</vt:lpstr>
      <vt:lpstr>'01 02a Pol'!Názvy_tisku</vt:lpstr>
      <vt:lpstr>'01 02b Pol'!Názvy_tisku</vt:lpstr>
      <vt:lpstr>'01 03 Pol'!Názvy_tisku</vt:lpstr>
      <vt:lpstr>'01 04a Pol'!Názvy_tisku</vt:lpstr>
      <vt:lpstr>'01 04b Pol'!Názvy_tisku</vt:lpstr>
      <vt:lpstr>'01 05 Pol'!Názvy_tisku</vt:lpstr>
      <vt:lpstr>'01 06 Pol'!Názvy_tisku</vt:lpstr>
      <vt:lpstr>'01 07 Pol'!Názvy_tisku</vt:lpstr>
      <vt:lpstr>'01 08 Pol'!Názvy_tisku</vt:lpstr>
      <vt:lpstr>'03 12 Pol'!Názvy_tisku</vt:lpstr>
      <vt:lpstr>oadresa</vt:lpstr>
      <vt:lpstr>Stavba!Objednatel</vt:lpstr>
      <vt:lpstr>Stavba!Objekt</vt:lpstr>
      <vt:lpstr>'01 01a Pol'!Oblast_tisku</vt:lpstr>
      <vt:lpstr>'01 01b Pol'!Oblast_tisku</vt:lpstr>
      <vt:lpstr>'01 02a Pol'!Oblast_tisku</vt:lpstr>
      <vt:lpstr>'01 02b Pol'!Oblast_tisku</vt:lpstr>
      <vt:lpstr>'01 03 Pol'!Oblast_tisku</vt:lpstr>
      <vt:lpstr>'01 04a Pol'!Oblast_tisku</vt:lpstr>
      <vt:lpstr>'01 04b Pol'!Oblast_tisku</vt:lpstr>
      <vt:lpstr>'01 05 Pol'!Oblast_tisku</vt:lpstr>
      <vt:lpstr>'01 06 Pol'!Oblast_tisku</vt:lpstr>
      <vt:lpstr>'01 07 Pol'!Oblast_tisku</vt:lpstr>
      <vt:lpstr>'01 08 Pol'!Oblast_tisku</vt:lpstr>
      <vt:lpstr>'03 12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Vítězslav Vyskočil</dc:creator>
  <cp:lastModifiedBy>Vítězslav Vyskočil</cp:lastModifiedBy>
  <cp:lastPrinted>2019-03-19T12:27:02Z</cp:lastPrinted>
  <dcterms:created xsi:type="dcterms:W3CDTF">2009-04-08T07:15:50Z</dcterms:created>
  <dcterms:modified xsi:type="dcterms:W3CDTF">2025-03-17T08:44:28Z</dcterms:modified>
</cp:coreProperties>
</file>