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DKLADY-2018\MENDELU\Budovy A_B-rekonstrukce instalací 1_etapa_E358-21-18\2023-Aktivní prvky\"/>
    </mc:Choice>
  </mc:AlternateContent>
  <xr:revisionPtr revIDLastSave="0" documentId="13_ncr:1_{45958D20-3F47-4332-8A6D-77AF78BCDC5E}" xr6:coauthVersionLast="45" xr6:coauthVersionMax="45" xr10:uidLastSave="{00000000-0000-0000-0000-000000000000}"/>
  <bookViews>
    <workbookView xWindow="-60" yWindow="-60" windowWidth="38520" windowHeight="21150" xr2:uid="{547B2931-B401-4DB3-81C6-953F9A14AC77}"/>
  </bookViews>
  <sheets>
    <sheet name="EL-Rekapitulace" sheetId="3" r:id="rId1"/>
    <sheet name="EL-Rozpočet" sheetId="2" r:id="rId2"/>
    <sheet name="EL-Parametry" sheetId="1" r:id="rId3"/>
    <sheet name="Aktivní síťové prvky" sheetId="4" r:id="rId4"/>
  </sheets>
  <definedNames>
    <definedName name="_xlnm._FilterDatabase" localSheetId="3" hidden="1">'Aktivní síťové prvky'!#REF!</definedName>
    <definedName name="_xlnm.Print_Area" localSheetId="2">'EL-Parametry'!$A$1:$B$32</definedName>
    <definedName name="_xlnm.Print_Area" localSheetId="0">'EL-Rekapitulace'!$A$1:$C$44</definedName>
    <definedName name="_xlnm.Print_Area" localSheetId="1">'EL-Rozpočet'!$A$1:$F$11</definedName>
  </definedNames>
  <calcPr calcId="18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2" l="1"/>
  <c r="E9" i="2"/>
  <c r="E8" i="2"/>
  <c r="E7" i="2"/>
  <c r="E6" i="2"/>
  <c r="C39" i="3" l="1"/>
  <c r="C33" i="3"/>
  <c r="B33" i="3"/>
  <c r="C18" i="3"/>
  <c r="C17" i="3"/>
  <c r="C16" i="3"/>
  <c r="C13" i="3"/>
  <c r="C15" i="3" s="1"/>
  <c r="C12" i="3"/>
  <c r="F10" i="2"/>
  <c r="F9" i="2"/>
  <c r="F8" i="2"/>
  <c r="F7" i="2"/>
  <c r="F6" i="2"/>
  <c r="F11" i="2" l="1"/>
  <c r="B10" i="3" s="1"/>
  <c r="C11" i="3" l="1"/>
  <c r="C14" i="3" s="1"/>
  <c r="C19" i="3" s="1"/>
  <c r="C27" i="3" s="1"/>
  <c r="B11" i="3"/>
  <c r="B14" i="3" s="1"/>
  <c r="B19" i="3" s="1"/>
  <c r="B39" i="3"/>
  <c r="C21" i="3" l="1"/>
  <c r="C26" i="3"/>
  <c r="C25" i="3"/>
  <c r="C20" i="3"/>
  <c r="C28" i="3" l="1"/>
  <c r="C22" i="3"/>
  <c r="C29" i="3" l="1"/>
  <c r="B32" i="3" s="1"/>
  <c r="C32" i="3" s="1"/>
  <c r="C31" i="3" l="1"/>
  <c r="C34" i="3" l="1"/>
  <c r="C37" i="3"/>
  <c r="C36" i="3"/>
</calcChain>
</file>

<file path=xl/sharedStrings.xml><?xml version="1.0" encoding="utf-8"?>
<sst xmlns="http://schemas.openxmlformats.org/spreadsheetml/2006/main" count="1010" uniqueCount="403">
  <si>
    <t>Název</t>
  </si>
  <si>
    <t>Hodnota</t>
  </si>
  <si>
    <t>Nadpis rekapitulace</t>
  </si>
  <si>
    <t>Seznam prací a dodávek elektrotechnických zařízení</t>
  </si>
  <si>
    <t>Akce</t>
  </si>
  <si>
    <t>MENDELOVA UNIVERZITA V BRNĚ
REKONSTRUKCE STRUKTUROVANÉ KABELÁŽE</t>
  </si>
  <si>
    <t>Projekt</t>
  </si>
  <si>
    <t>A TECHNOLOGIE IT - I. ETAPA (BUDOVY A, B)
D.1.4.1 ELEKTROINSTALACE</t>
  </si>
  <si>
    <t>Investor</t>
  </si>
  <si>
    <t>Mendelova univerzita v Brně, Zemědělská 1</t>
  </si>
  <si>
    <t>Z. č.</t>
  </si>
  <si>
    <t>21/18</t>
  </si>
  <si>
    <t>A. č.</t>
  </si>
  <si>
    <t>E358/21/18</t>
  </si>
  <si>
    <t>Smlouva</t>
  </si>
  <si>
    <t/>
  </si>
  <si>
    <t>Vypracoval</t>
  </si>
  <si>
    <t>Ing. Jiří Kozlovský, Projekce ELEKTRO, Purkyňova 95a, Brno</t>
  </si>
  <si>
    <t>Kontroloval</t>
  </si>
  <si>
    <t>ING. KOZLOVSKÝ</t>
  </si>
  <si>
    <t>Datum</t>
  </si>
  <si>
    <t>20.10.2023</t>
  </si>
  <si>
    <t>Zpracovatel</t>
  </si>
  <si>
    <t>Ing. Kozlovský</t>
  </si>
  <si>
    <t>CÚ</t>
  </si>
  <si>
    <t>4Q/2023</t>
  </si>
  <si>
    <t>Poznámka</t>
  </si>
  <si>
    <t>Uvedené ceny jsou v Kč a nezahrnují DPH, pokud to není uvedeno.</t>
  </si>
  <si>
    <t>Doprava dodávek  (3,6) %</t>
  </si>
  <si>
    <t>0,05</t>
  </si>
  <si>
    <t>Přesun dodávek  (1) %</t>
  </si>
  <si>
    <t>0,00</t>
  </si>
  <si>
    <t>PPV  (1 nebo 6) %</t>
  </si>
  <si>
    <t>PPV zemních prací, nátěrů  (1) %</t>
  </si>
  <si>
    <t>Dokumentace skut.prov.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</si>
  <si>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</si>
  <si>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</si>
  <si>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</si>
  <si>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</si>
  <si>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</si>
  <si>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</si>
  <si>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</si>
  <si>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</si>
  <si>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</si>
  <si>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</si>
  <si>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</si>
  <si>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</si>
  <si>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</si>
  <si>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</si>
  <si>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</si>
  <si>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Pozice</t>
  </si>
  <si>
    <t>Mj</t>
  </si>
  <si>
    <t>Počet</t>
  </si>
  <si>
    <t>Materiál</t>
  </si>
  <si>
    <t>Materiál celkem</t>
  </si>
  <si>
    <t>Informace k výkazu výměr:</t>
  </si>
  <si>
    <t xml:space="preserve">1) Aktivní prvky budou dodány bez montáží, montáže budou provedeny pracovníky ÚIT. </t>
  </si>
  <si>
    <t>2) Aktivní prvky jsou definovány v samostatné záložce, přenos jednotkových cen</t>
  </si>
  <si>
    <t>Dodávka aktivních prvků</t>
  </si>
  <si>
    <t>1</t>
  </si>
  <si>
    <t>Distribuční prvek</t>
  </si>
  <si>
    <t>ks</t>
  </si>
  <si>
    <t>2</t>
  </si>
  <si>
    <t>Přístupový prvek bez PoE</t>
  </si>
  <si>
    <t>3</t>
  </si>
  <si>
    <t>Přístupový prvek s  PoE</t>
  </si>
  <si>
    <t>4</t>
  </si>
  <si>
    <t>Přístupový bod Wi-Fi sítě (AP) typ 1</t>
  </si>
  <si>
    <t>5</t>
  </si>
  <si>
    <t>Přístupový bod Wi-Fi sítě (AP) typ 2</t>
  </si>
  <si>
    <t>Dodávka aktivních prvků - celkem</t>
  </si>
  <si>
    <t>Hodnota A</t>
  </si>
  <si>
    <t>Hodnota B</t>
  </si>
  <si>
    <t>Základní náklady</t>
  </si>
  <si>
    <t>Dodávka</t>
  </si>
  <si>
    <t>Doprava 0,05%, Přesun 0,00%</t>
  </si>
  <si>
    <t>Montáž - materiál</t>
  </si>
  <si>
    <t>Montáž - práce</t>
  </si>
  <si>
    <t>Mezisoučet 1</t>
  </si>
  <si>
    <t>PPV 0,00% z montáže: materiál + práce</t>
  </si>
  <si>
    <t>Nátěry</t>
  </si>
  <si>
    <t>Zemní práce</t>
  </si>
  <si>
    <t>PPV 0,00% z nátěrů a zemních prací</t>
  </si>
  <si>
    <t>Mezisoučet 2</t>
  </si>
  <si>
    <t>Rizika a pojištění 0,00% z mezisoučtu 2</t>
  </si>
  <si>
    <t>Opravy v záruce 0,00% z mezisoučtu 1</t>
  </si>
  <si>
    <t>Základní náklady celkem</t>
  </si>
  <si>
    <t>Vedlejší a ostatní náklady (VRN)</t>
  </si>
  <si>
    <t>Dokumentace skut.prov. 0,00% z mezisoučtu 2</t>
  </si>
  <si>
    <t>GZS 0,00% z pravé strany mezisoučtu 2</t>
  </si>
  <si>
    <t>Provozní vlivy 0,00% z pravé strany mezisoučtu 2</t>
  </si>
  <si>
    <t>Vedlejší a ostatní náklady (VRN) celkem</t>
  </si>
  <si>
    <t>Kompletační činnost</t>
  </si>
  <si>
    <t>Náklady celkem</t>
  </si>
  <si>
    <t>Základ a hodnota DPH 21%</t>
  </si>
  <si>
    <t>Základ a hodnota DPH 15%</t>
  </si>
  <si>
    <t>Náklady celkem s DPH</t>
  </si>
  <si>
    <t>Roční nárůst cen 0,00%</t>
  </si>
  <si>
    <t>Součty odstavců</t>
  </si>
  <si>
    <t>Montáž</t>
  </si>
  <si>
    <t>MENDELOVA UNIVERZITA V BRNĚ</t>
  </si>
  <si>
    <t>REKONSTRUKCE STRUKTUROVANÉ KABELÁŽE</t>
  </si>
  <si>
    <t xml:space="preserve">A TECHNOLOGIE IT - I. ETAPA (BUDOVY A, B) </t>
  </si>
  <si>
    <t>Technická specifikace - dodávka aktivních síťových prvků pro budovy A, B</t>
  </si>
  <si>
    <t>SPOLEČNÉ POŽADAVKY</t>
  </si>
  <si>
    <t>SPLNĚNÍ PARAMETRŮ 
V PODÁVANÉ NABÍDCE (ANO/NE)</t>
  </si>
  <si>
    <t>U nabízeného zboží musí být zadavatel prvním majitelem a uživatelem zboží. Dodavatel je povinen, pokud ho o to zadavatel požádá, doložit oficiální písemné potvrzení lokálního zastoupení výrobce o všech dodávaných zařízeních, že jsou určena pro evropský trh a zadavatele. Při dodání zboží bude toto potvrzení rozšířeno o seznam sériových čísel zařízení a toto opět písemně potvrdí lokální zastoupení výrobce.</t>
  </si>
  <si>
    <t>Software i hardware musí být dodán zcela nový, plně funkční, nikdy předtím nepoužívaný, nerozbalený a kompletní (včetně příslušenství).</t>
  </si>
  <si>
    <t>Dodávka musí obsahovat veškeré potřebné licence pro splnění požadovaných vlastností, parametrů a plnou funkčnost dodaného řešení.</t>
  </si>
  <si>
    <t>Všechna nabízená zařízení musí být mezi sebou plně kompatibilní a neomezovat plnou záruku ani podporu zařízení.</t>
  </si>
  <si>
    <t>Dodavatel poskytne zadavateli po dobu trvání podpory všechna relevantní softwarová vydání a verze software nabízené výrobcem tak, aby dodané řešení vyhovovalo zadání zadavatele a fungovalo bez závad. Dodavatel se zavazuje získat potřebné softwarové produkty legálním způsobem za podmínek stanovených výrobcem zařízení.</t>
  </si>
  <si>
    <r>
      <t>Maximální cena za tuto dodávku činí celkem</t>
    </r>
    <r>
      <rPr>
        <sz val="11"/>
        <rFont val="Calibri"/>
        <family val="2"/>
        <scheme val="minor"/>
      </rPr>
      <t xml:space="preserve">  56 450 000</t>
    </r>
    <r>
      <rPr>
        <sz val="11"/>
        <rFont val="Calibri"/>
        <family val="2"/>
        <charset val="238"/>
        <scheme val="minor"/>
      </rPr>
      <t xml:space="preserve"> Kč bez DPH.</t>
    </r>
  </si>
  <si>
    <t>NÁZEV</t>
  </si>
  <si>
    <t>CELKOVÝ POČET
KUSŮ</t>
  </si>
  <si>
    <t>POŽADOVANÉ PARAMETRY</t>
  </si>
  <si>
    <t>KONKRÉTNÍ PARAMETRY NABÍZENÉHO ZAŘÍZENÍ</t>
  </si>
  <si>
    <t>NABÍZENÉ ZAŘÍZENÍ</t>
  </si>
  <si>
    <t>CENA ZA KUS 
V KČ BEZ DPH</t>
  </si>
  <si>
    <t>FUNKCIONALITA / VLASTNOST</t>
  </si>
  <si>
    <t>MINIMÁLNÍ POŽADOVANÁ HODNOTA</t>
  </si>
  <si>
    <t>(VÝROBCE A PŘESNÝ TYP)</t>
  </si>
  <si>
    <t>Typ:</t>
  </si>
  <si>
    <t>L3 přepínač</t>
  </si>
  <si>
    <t xml:space="preserve">Velikost: </t>
  </si>
  <si>
    <t>1RU do 19“ racku, max. hloubka 56 cm</t>
  </si>
  <si>
    <t>Porty:</t>
  </si>
  <si>
    <t xml:space="preserve">min. 48 SFP+/SFP28 portů s rychlostmi 10/25 Gbit/s z toho min. 4 porty s hardwarovou podporou MACsec. 
Min. 6 QSFP+/QSFP28 portů s rychlostmi 40/100 Gbit/s z toho min. 2 porty z hardwarovou podporou MACsec.
Podpora rozdělení portů s rychlostí 40 Gbit/s na 4x10 Gbit/s a portů s rychlostí 100 Gbit/s na 4x25 Gbit/s. </t>
  </si>
  <si>
    <t>Paketový výkon:</t>
  </si>
  <si>
    <t>min. 2,6 Gpaketů/s</t>
  </si>
  <si>
    <t>Přepínací kapacita:</t>
  </si>
  <si>
    <t>min. 4,7 Tbit/s</t>
  </si>
  <si>
    <t>Velikost tabulky MAC adres:</t>
  </si>
  <si>
    <t>min. 210 000</t>
  </si>
  <si>
    <t>Možnost stohování:</t>
  </si>
  <si>
    <t>ano</t>
  </si>
  <si>
    <t>Podporovaný počet prvků ve stohu:</t>
  </si>
  <si>
    <t>min. 2</t>
  </si>
  <si>
    <t>Kapacita stohovacího propojení:</t>
  </si>
  <si>
    <t>min. 600 Gbit/s</t>
  </si>
  <si>
    <t>Stoh podporuje distribuované přepínání paketů:</t>
  </si>
  <si>
    <t>Libovolný prvek stohu může být řídícím prvkem:</t>
  </si>
  <si>
    <t>ano, redundance 1:1</t>
  </si>
  <si>
    <t>Seskupení portů (IEEE 802.3ad) mezi různými prvky stohu:</t>
  </si>
  <si>
    <t>Podpora aktualizace operačního systému ve stohu bez narušení provozu:</t>
  </si>
  <si>
    <t>ano, včetně možnosti aktualizace přes REST API</t>
  </si>
  <si>
    <t>Možnost zapojení stohu na vzdálenost mezi prvky:</t>
  </si>
  <si>
    <t>min. 1 m</t>
  </si>
  <si>
    <t>Podpora linkové agregace IEEE 802.1ax:</t>
  </si>
  <si>
    <t>Možnost konfigurovat rozkládání LACP zátěže:</t>
  </si>
  <si>
    <t>ano, podle L2, L3 a L4</t>
  </si>
  <si>
    <t>Počet LACP skupin/linek:</t>
  </si>
  <si>
    <t>min. 50/16</t>
  </si>
  <si>
    <t>Podpora LACP fallback (např. pro PXE boot):</t>
  </si>
  <si>
    <t>Počet aktivních VLAN podle IEEE 802.1Q:</t>
  </si>
  <si>
    <t>min. 4000</t>
  </si>
  <si>
    <t>Možnost tunelování IEEE 802.1Q v IEEE 802.1Q:</t>
  </si>
  <si>
    <t>Podpora zařazování do VLAN podle IEEE 802.1v:</t>
  </si>
  <si>
    <t>Podpora privátních VLAN:</t>
  </si>
  <si>
    <t>ano, včetně primární, sekundární a komunitní VLAN</t>
  </si>
  <si>
    <t>IEEE 802.1s - multiple spanning tree:</t>
  </si>
  <si>
    <t>IEEE 802.1w - Rapid Tree Spanning Protocol:</t>
  </si>
  <si>
    <t>Spanning Tree instance per VLAN s 802.1Q tagováním (např. PVST+):</t>
  </si>
  <si>
    <t>BPDU guard a Root guard:</t>
  </si>
  <si>
    <t>Podpora ERPS (ITU G.8032) pro rychlou konvergenci do 100ms v kruhových 
sítích:</t>
  </si>
  <si>
    <t>Detekce sousedního zařízení (např. CDP, LLDP):</t>
  </si>
  <si>
    <t>ano, včetně OoB management portu</t>
  </si>
  <si>
    <t>Detekce jednosměrnosti optické linky (např. UDLD):</t>
  </si>
  <si>
    <t>Hardwarová podpora IPv4 a IPv6 ACL:</t>
  </si>
  <si>
    <t>Statické směrování:</t>
  </si>
  <si>
    <t>ano, na IPv4 a IPv6</t>
  </si>
  <si>
    <t>Dynamické směrování:</t>
  </si>
  <si>
    <t>min. BGP, MP-BGP, OSPFv2 včetně HMAC-SHA-384, OSPFv3, 
RIPv2, RIPng</t>
  </si>
  <si>
    <t>Podpora policy based routing:</t>
  </si>
  <si>
    <t>Podpora route map:</t>
  </si>
  <si>
    <t>Počet záznamů směrovací tabulky pro IPv4 unicast záznamy:</t>
  </si>
  <si>
    <t>min. 600 000</t>
  </si>
  <si>
    <t>Počet záznamů směrovací tabulky pro IPv6 unicast záznamy:</t>
  </si>
  <si>
    <t>Podpora virtuálních směrovací instancí (VRF) pro IPv4 a IPv6:</t>
  </si>
  <si>
    <t>ano, min. 256 instancí</t>
  </si>
  <si>
    <t>Podpora L3 routed portů včetně L3 sub-interface:</t>
  </si>
  <si>
    <t>Podpora zapouzdření GRE over IPv4:</t>
  </si>
  <si>
    <t>Funkce BGP konfederace a route reflector pro IPv4 a IPv6:</t>
  </si>
  <si>
    <t>Podpora VRRPv2 a VRRPv3 nebo ekvivalentní:</t>
  </si>
  <si>
    <t>ECMP včetně možnosti konfigurace rozkládání zátěže podle L3 a L4:</t>
  </si>
  <si>
    <t>Funkce mDNS brány pro distribuci a filtraci multicast služeb napříč IP 
subnety:</t>
  </si>
  <si>
    <t>Multicast směrování:</t>
  </si>
  <si>
    <t>min. PIM-DM, PIM-SM, IPv6 PIM-SM, PIM-SSM, IPv6 PIM-SSM, 
MSDP</t>
  </si>
  <si>
    <t>Podpora IEEE 802.1p:</t>
  </si>
  <si>
    <t>ano, min. 8 front</t>
  </si>
  <si>
    <t>IGMP v2 a v3, IGMP snooping:</t>
  </si>
  <si>
    <t>MLD v1 a v2, MLD snooping:</t>
  </si>
  <si>
    <t>DHCP snooping:</t>
  </si>
  <si>
    <t>ano, pro IPv4 a IPv6</t>
  </si>
  <si>
    <t>ACL klasifikace na úrovni:</t>
  </si>
  <si>
    <t>min. zdrojová/cílová MAC adresa, zdrojová/cílová IPv4/IPv6 adresa, číslo zdrojového/cílového portu, TTL hodnota, VLAN ID</t>
  </si>
  <si>
    <t xml:space="preserve">Hardwarová ochrana proti zahlcení portu (broadcast/multicast/unicast): </t>
  </si>
  <si>
    <t>ano, nastavitelná na bit/s a paket/s</t>
  </si>
  <si>
    <t>IEEE 802.1X ověřování včetně více současných uživatelů na port:</t>
  </si>
  <si>
    <t>ano, min. 32 uživatelů/port</t>
  </si>
  <si>
    <t>Konfigurovatelná kombinace pořadí postupného ověřování zařízení na 
portu (IEEE 802.1x, MAC adresou):</t>
  </si>
  <si>
    <t>IEEE 802.1X s podporou odlišných Preauth VLAN, Fail VLAN, Critical VLAN a Critical voice VLAN:</t>
  </si>
  <si>
    <t>Uživatelské role definované lokálně v prvku, jejich aplikace dle výsledku autentizace:</t>
  </si>
  <si>
    <t>Uživatelské role dynamicky stahovatelné z RADIUS, jejich aplikace dle výsledku autentizace:</t>
  </si>
  <si>
    <t>Port security omezení počtu MAC adres na port, statické MAC adresy, sticky MAC:</t>
  </si>
  <si>
    <t>Dynamické zařazování do VLAN a přidělení QoS podle RFC 4675:</t>
  </si>
  <si>
    <t>Podpora IPv6 RA Guard, DHCPv6 Guard a IPv6 Destination Guard:</t>
  </si>
  <si>
    <t>Podpora service insertion včetně technologie VXLAN:</t>
  </si>
  <si>
    <t>Podpora static a dynamic VXLAN s využítím BGP-EVPN:</t>
  </si>
  <si>
    <t>Podpora PBR VXLAN:</t>
  </si>
  <si>
    <t>Podpora Group based policy pro VXLAN (VXLAN GBP):</t>
  </si>
  <si>
    <t>Konfigurovatelná ochrana control plane (CoPP) před DoS útoky na CPU:</t>
  </si>
  <si>
    <t>Vynucení zadat heslo administrátora a nastavitelná politika komplexosti hesla přímo na prvku:</t>
  </si>
  <si>
    <t>Možnost instalace vlastního certifikátu včetně podpory Enrollment over Secure Transport (EST):</t>
  </si>
  <si>
    <t>TACACS+ a RADIUS klient pro AAA:</t>
  </si>
  <si>
    <t>Aktivní monitoring dostupnosti RADIUS a TACACS+:</t>
  </si>
  <si>
    <t>802.1x autentizace přepínače vůči nadřazenému přepínači s podporou 
EAP-TLS:</t>
  </si>
  <si>
    <t>Podpora MPLS L3 VPN:</t>
  </si>
  <si>
    <t>Podpora integrace s automatizačními nástroji:</t>
  </si>
  <si>
    <t>ano, min. Ansible a NAPALM</t>
  </si>
  <si>
    <t>Podpora read-only a read-write REST API včetně volání CLI příkazů:</t>
  </si>
  <si>
    <t>Podpora standardního Linux Shellu (BASH) pro debugging a skriptování:</t>
  </si>
  <si>
    <t>Podpora skriptování v jazyce Python – lokální interpret jazyka v přepínači:</t>
  </si>
  <si>
    <t>Integrovaný nástroj na odchyt paketů (např. WireShark):</t>
  </si>
  <si>
    <t>DHCP server a relay pro IPv4 a IPv6:</t>
  </si>
  <si>
    <t>ano, včetně podpory VRF</t>
  </si>
  <si>
    <t>Možnost vytváření vlastních diagnostických a korelačních skriptů a jejich grafických interpretací v jazyce Python (korelace libovolných událostí a hodnot v podobě grafů):</t>
  </si>
  <si>
    <t>Grafické rozhraní pro vynášení výsledků monitorování a analytických skriptů:</t>
  </si>
  <si>
    <t>Interní úložiště dat pro sběr provozních dat a pokročilou diagnostiku zařízení:</t>
  </si>
  <si>
    <t>ano, s kapacitou min. 30 GB</t>
  </si>
  <si>
    <t>Root cause analysis v grafickém rozhraní – možnost vrácení se ke konkrétní funkční konfiguraci a stavu protokolů v čase:</t>
  </si>
  <si>
    <t>Interpretace uživatelských skriptů monitorujících definované parametry síťového provozu s možností automatické reakce na události:</t>
  </si>
  <si>
    <t>CLI rozhraní:</t>
  </si>
  <si>
    <t>Management přes IPv4 a IPv6:</t>
  </si>
  <si>
    <t>min. SSHv2 server, HTTPS server, SFTP a SCP klient</t>
  </si>
  <si>
    <t>Podpora RSA s délkou klíče minimálně 4096 bitů:</t>
  </si>
  <si>
    <t>Možnost omezení přístupu k managementu (SSH, SNMP) pomocí ACL:</t>
  </si>
  <si>
    <t>Podpora SNMPv2c a v3:</t>
  </si>
  <si>
    <t>Lokálně vynucené RBAC na úrovni prvku:</t>
  </si>
  <si>
    <t>Konzolový port:</t>
  </si>
  <si>
    <t>Bezdrátová sériová konzole pomocí Bluetooth:</t>
  </si>
  <si>
    <t>OoB management formou portu RJ45 s podporou ethernetu:</t>
  </si>
  <si>
    <t>Konfigurace zařízení v člověku čitelné textové formě:</t>
  </si>
  <si>
    <t>USB port pro přenos konfigurace a firmware:</t>
  </si>
  <si>
    <t>Podpora automatických i manuálních snapshotů konfigurace systému:</t>
  </si>
  <si>
    <t>Podpora NTPv4 pro IPv4 a IPv6 včetně VRF a MD5 autentizace:</t>
  </si>
  <si>
    <t>NTP server:</t>
  </si>
  <si>
    <t>Duální flash image:</t>
  </si>
  <si>
    <t>ano, s podporou dvou různých verzí operačního systému</t>
  </si>
  <si>
    <t>Konfigurační změny pomocí naplánovaných úloh (job scheduler):</t>
  </si>
  <si>
    <t>Ochrana proti nahrání modifikovaného software do 
zařízení prostřednictvím image signing a funkce secure boot, která ověřuje autenticitu a integritu OS zařízení prostřednictvím TPM chipu:</t>
  </si>
  <si>
    <t>Port mirroring, alespoň 4 různé obousměrné session SPAN, ERSPAN:</t>
  </si>
  <si>
    <t>Analýza síťového provozu sFlow podle RFC 3176 pro oba směry ingress a 
egress:</t>
  </si>
  <si>
    <t>Analýza síťového provozu IPFIX:</t>
  </si>
  <si>
    <t>Podpora UDP, TCP pro IPv4 a IPv6 s možností logování do více syslog serverů:</t>
  </si>
  <si>
    <t>Chlazení:</t>
  </si>
  <si>
    <t>plně osazené redundantní hot-swap ventilátory, směr proudění vzduchu zepředu dozadu</t>
  </si>
  <si>
    <t>Napájení:</t>
  </si>
  <si>
    <t>Redundantní a plně osazené hot-swap napájecí zdroje (umístěné v šasi), vstupní napětí AC 230 V. Pro každý napájecí zdroj bude dodán jeden napájecí kabel určený do běžné jednofázové zásuvky používané v ČR.</t>
  </si>
  <si>
    <t>Sada pro montáž do racku:</t>
  </si>
  <si>
    <t>bude součástí dodávky</t>
  </si>
  <si>
    <t>Licence:</t>
  </si>
  <si>
    <t>Dodávka musí obsahovat veškeré potřebné licence bez časového omezení a možnost bezplatné aktualizace OS na novější verze.</t>
  </si>
  <si>
    <t>Podpora originálních vložných modulů 10GBASE-T výrobcem prvku:</t>
  </si>
  <si>
    <t>Záruka na hardware:</t>
  </si>
  <si>
    <t xml:space="preserve">min. 60 měsíců </t>
  </si>
  <si>
    <t>Vložné moduly a propojovací kabely:</t>
  </si>
  <si>
    <t>Ke každému přepínači bude dodáno: 
- min. 22 ks single mode LC SFP28 (25 Gbit/s) modulů s min. dosahem 10 km, 
- min. 26 ks single mode LC SFP+ (10 Gbit/s) modulů s min. dosahem 10 km, 
- min. 2 ks single mode LC QSFP28 (100 Gbit/s) modulů s min. dosahem 10 km a 
- min. 1 ks DAC kabelu QSFP28-QSFP28 (100 Gbit/s) s délkou 1 m. 
Půjde o modely, které výrobce nabízeného prvku podporuje pro nabízený model prvku, takže při jejich použití nedojde k omezení záruky ani podpory prvku.</t>
  </si>
  <si>
    <t>1RU do 19“ racku, max. hloubka 39 cm</t>
  </si>
  <si>
    <t>min. 48 RJ-45 portů s rychlostmi 10/100/1000 Mbit/s a 
4 SFP/SFP+/SFP28/SFP56 porty s rychlostmi 1/10/25/50 Gbit/s</t>
  </si>
  <si>
    <t>min. 360 Mpaketů/s</t>
  </si>
  <si>
    <t>min. 860 Gbit/s</t>
  </si>
  <si>
    <t>min. 32000</t>
  </si>
  <si>
    <t>min. 10</t>
  </si>
  <si>
    <t>min. 200 Gbit/s</t>
  </si>
  <si>
    <t>min. 100 m</t>
  </si>
  <si>
    <t>Stoh funguje jako jedno L3 zařízení (router, gateway, peer) včetně podpory dynamických směrovacích protokolů:</t>
  </si>
  <si>
    <t>Počet LACP linek:</t>
  </si>
  <si>
    <t>min. 8</t>
  </si>
  <si>
    <t>Spanning Tree instance per VLAN s 802.1Q tagováním (např.PVST+):</t>
  </si>
  <si>
    <t>Detekce parametrů protilehlého zařízení (např. LLDP-MED):</t>
  </si>
  <si>
    <t>min. BGP, MP-BGP, OSPFv2, OSPFv3, RIPv2, RIPng</t>
  </si>
  <si>
    <t>min. 60 000</t>
  </si>
  <si>
    <t>min. PIM-DM, PIM-SM, PIM-SSM, MSDP</t>
  </si>
  <si>
    <t>Možnost definovat povolené MAC adresy na portu (port security):</t>
  </si>
  <si>
    <t>min. zdrojová/cílová IPv4/IPv6 adresa, číslo zdrojového/cílového portu, TTL hodnota, VLAN ID</t>
  </si>
  <si>
    <t>Dynamic ARP protection:</t>
  </si>
  <si>
    <t>Podpora technologie VXLAN:</t>
  </si>
  <si>
    <t>Podpora dynamic VXLAN s využítím BGP-EVPN:</t>
  </si>
  <si>
    <t>Podpora tunelování uživatelského provozu pomocí L2 GRE tunelů - schopnost izolovat více koncových zařízení na jednom portu do unikátních tunelů:</t>
  </si>
  <si>
    <t>Interpretace uživatelských skriptů monitorujících definované parametry síťového provozu s možností automatické reakce na události:</t>
  </si>
  <si>
    <t>Podpora SNMPv2 a v3:</t>
  </si>
  <si>
    <t>NTP klient:</t>
  </si>
  <si>
    <t>Port mirroring, alespoň 4 různé obousměrné session: SPAN, ERSPAN:</t>
  </si>
  <si>
    <t>plně osazené redundantní hot-swap ventilátory, směr proudění 
vzduchu zepředu dozadu</t>
  </si>
  <si>
    <t>Redundantní a plně osazené hot-swap napájecí zdroje (umístěné 
v šasi), vstupní napětí AC 230 V. Každý napájecí zdroj příkon min. 230 W. Pro každý napájecí zdroj bude dodán jeden napájecí kabel určený do běžné jednofázové zásuvky používané v ČR.</t>
  </si>
  <si>
    <t>Vložné moduly:</t>
  </si>
  <si>
    <t>Ke každému přepínači budou dodány:
- min. 1 ks single mode LC SFP+ (10 Gbit/s) modulu s min. dosahem 10 km, 
- min. 1 ks  multi mode LC SFP56 (50 Gbit/s) modulu s min. 
dosahem 100 m.
Půjde o modely, které výrobce nabízeného prvku podporuje pro nabízený model prvku, takže při jejich použití nedojde k neomezení záruky ani podpory prvku.</t>
  </si>
  <si>
    <t>min. 48 RJ-45 portů s rychlostmi 1/2,5/5 Gbit/s s napájením min. 60 W na port a 4 SFP/SFP+/SFP28/SFP56 porty s rychlostmi 1/10/25/50 Gbit/s</t>
  </si>
  <si>
    <t>min. 650 Mpaketů/s</t>
  </si>
  <si>
    <t xml:space="preserve">Dostupný PoE příkon: </t>
  </si>
  <si>
    <t>min. 2880 W celkem</t>
  </si>
  <si>
    <t>Podpora PoE dle standardu 802.3af:</t>
  </si>
  <si>
    <t>Podpora PoE+ dle standardu 802.3at:</t>
  </si>
  <si>
    <t>Podpora Enhanced PoE dle standardu 802.3bt:</t>
  </si>
  <si>
    <t>Redundantní a plně osazené hot-swap napájecí zdroje (umístěné 
v šasi), vstupní napětí AC 230 V. Každý napájecí zdroj příkon min. 1550 W. Pro každý napájecí zdroj bude dodán jeden napájecí kabel určený do běžné jednofázové zásuvky používané v ČR.</t>
  </si>
  <si>
    <t>Ke každému přepínači budou dodány:
- min. 2 ks single mode LC SFP28 (25 Gbit/s) modulů s min. dosahem 10 km, 
- min. 1 ks  multi mode LC SFP56 (50 Gbit/s) modulu s min. 
dosahem 100 m.
Půjde o modely, které výrobce nabízeného prvku podporuje pro nabízený model prvku, takže při jejich použití nedojde k neomezení záruky ani podpory prvku.</t>
  </si>
  <si>
    <t>Typ zařízení:</t>
  </si>
  <si>
    <t>indoor přístupový bod Wi-Fi</t>
  </si>
  <si>
    <t>Provedení:</t>
  </si>
  <si>
    <t>uzavřená konstrukce bez ventilátorů</t>
  </si>
  <si>
    <t>Podpora standardů:</t>
  </si>
  <si>
    <t>min. IEEE 802.11a/b/g/n, 802.11ac wave2, 802.11ax</t>
  </si>
  <si>
    <t>Certifikace Wi-Fi Aliance:</t>
  </si>
  <si>
    <t>min. Wi-Fi CERTIFIED 6E™ a WPA3™-Enterprise</t>
  </si>
  <si>
    <t>Pracovní režimy AP mohou být:</t>
  </si>
  <si>
    <t>bez konroléru (autonomní), řízené kontrolérem (lightweight) a v roli kontroléru s možností správy min. 100 AP</t>
  </si>
  <si>
    <t>Ethernet LAN porty:</t>
  </si>
  <si>
    <t>min. 2x100/1000/2500 Mbit/s v provedení RJ-45</t>
  </si>
  <si>
    <t>Podpora multigigabit ethernet 2,5 Gbit/s IEEE 802.3bz:</t>
  </si>
  <si>
    <t>ano, na všech ethernet portech</t>
  </si>
  <si>
    <t>podpora standardů IEEE 802.3at (PoE+) a IEEE 802.3bt, možnost napájení přes AC napájecí zdroj</t>
  </si>
  <si>
    <t>Podpora standardního PoE+ IEEE 802.3at 30 W bez nutnosti redukce výkonu libovolného rádia:</t>
  </si>
  <si>
    <t>Bezvýpadkový (hitless) PoE failover mezi ethernetovými porty:</t>
  </si>
  <si>
    <t>Podpora linkové agregace LACP:</t>
  </si>
  <si>
    <t>Rozsah provozních teplot 0° až +50°C bez redukce vysílacího výkonu nebo omezení funkcí:</t>
  </si>
  <si>
    <t>Ochrana proti přehřát:</t>
  </si>
  <si>
    <t>ano, vestavěný teplotní senzor, který automaticky krátkodobě vypne AP</t>
  </si>
  <si>
    <t>Provedení antén:</t>
  </si>
  <si>
    <t>interní vestavěné, MIMO, omni downtilt</t>
  </si>
  <si>
    <t>Kmitočtová pásma:</t>
  </si>
  <si>
    <t>tri-band, současná podpora pásem 2,4 GHz 5 GHz a 6 GHz</t>
  </si>
  <si>
    <t>MIMO a počet spatial stream:</t>
  </si>
  <si>
    <t>min. 2x2:2</t>
  </si>
  <si>
    <t>Podpora TWT, BSS Coloring a až 160 MHz kanál pro 802.11ax:</t>
  </si>
  <si>
    <t>Podpora DL-OFDMA a UL-OFDMA:</t>
  </si>
  <si>
    <t>Funkce automatického ladění kanálu a síly signálu v koordinaci s ostatními AP:</t>
  </si>
  <si>
    <t>Možnost nastavení vysílacího výkonu s krokem:</t>
  </si>
  <si>
    <t>0,5 dBm</t>
  </si>
  <si>
    <t>Komunikační rychlost na fyzické vrstvě (data rate):</t>
  </si>
  <si>
    <t>min. 2400 Mbit/s pro 6 GHz, 1200 Mbit/s pro 5 GHz a 287 Mbit/s pro 2,4 GHz</t>
  </si>
  <si>
    <t>Integrovaný TPM pro bezpečné uložení certifikátů a klíčů:</t>
  </si>
  <si>
    <t>Podpora WPA3-CNSA, WPA3-SAE, OWE:</t>
  </si>
  <si>
    <t>Podpora 802.11ac explicitního beamformingu:</t>
  </si>
  <si>
    <t>Podpora airtime fairness:</t>
  </si>
  <si>
    <t>Možnost prioritizace jednotlivých SSID na základě vysílacího času:</t>
  </si>
  <si>
    <t>Funkce pro prioritizaci 6 GHz a 5 GHz pásma (Band Steering či obdobné):</t>
  </si>
  <si>
    <t>Detekce Rogue AP:</t>
  </si>
  <si>
    <t>Vypínatelné indikační LED diody informující o stavu zařízení:</t>
  </si>
  <si>
    <t>USB port s podporou 3G/4G USB modemu jako WAN uplink:</t>
  </si>
  <si>
    <t>Počet inzerovaných SSID (BSSID) na rádio:</t>
  </si>
  <si>
    <t>min. 15</t>
  </si>
  <si>
    <t>Nastavitelný DTIM interval pro jednotlivé SSID:</t>
  </si>
  <si>
    <t>Možnost mapování SSID do různých VLAN podle IEEE 802.1Q:</t>
  </si>
  <si>
    <t>VLAN Pooling:</t>
  </si>
  <si>
    <t>Podpora wireless MESH funkcionality s protokolem pro optimální výběr cesty v rámci MESH stromu:</t>
  </si>
  <si>
    <t>Podpora Layer-2 izolace bezdrátových klientů:</t>
  </si>
  <si>
    <t>Hardwarová podpora spektrální analýzy:</t>
  </si>
  <si>
    <t>Hardwarové filtry pro filtraci intermodulačního rušením pocházejícího z mobilních sítí (Advanced Cellular Coexistence nebo obdobné):</t>
  </si>
  <si>
    <t>Možnost detekce a monitorování problémů WLAN odchytáváním provozu na AP ve formátu PCAP a jeho zasíláním do ethernetového analyzátoru, schopnost zachytávat rámce včetně 802.11 hlaviček:</t>
  </si>
  <si>
    <t>Funkce DHCP server, směrování a NAT pro bezdrátové klienty:</t>
  </si>
  <si>
    <t>Možnost funkce AP v režimu IPSec VPN klient s možností tvorby L2 či L3 VPN:</t>
  </si>
  <si>
    <t>Funkce automatické identifikace připojeného zařízení a jeho operačního systému:</t>
  </si>
  <si>
    <t>Funkce předávání konektivity mezi AP při pohybu bez výpadku spojení (roaming):</t>
  </si>
  <si>
    <t>Funkce dynamického vyvažování zátěže klientů mezi AP se zohledněním zátěže, počtu klientů, síly signálu v koordinaci s ostatními AP:</t>
  </si>
  <si>
    <t>Podpora optimalizace provozu: multicast-to-unicast konverze:</t>
  </si>
  <si>
    <t>Možnost řízení QoS (šířky pásma) na základě aplikací (např. Office 365, Facebook, P2P sdílení, VoIP, video aplikace):</t>
  </si>
  <si>
    <t>Možnost filtrování přístupu na web:</t>
  </si>
  <si>
    <t>Podpora RadSec (RADIUS over TLS):</t>
  </si>
  <si>
    <t>Podpora 802.11w ochrany management rámců:</t>
  </si>
  <si>
    <t>Hardwarová podpora FTM (IEEE 802.11mc):</t>
  </si>
  <si>
    <t>Možnost fyzického zabezpečení (zamčení AP znemožňující demontáž), např. Kensington lock:</t>
  </si>
  <si>
    <t>Podpora ověřování na základě MAC a 802.1X a možností využití lokální DB v AP:</t>
  </si>
  <si>
    <t>Podpora 802.1X suplicant, přístupový bod se ověřuje před připojením do LAN:</t>
  </si>
  <si>
    <t>Management CLI formou sériového konzolového portu nebo bluetooth:</t>
  </si>
  <si>
    <t>Podpora SSHv2, SNMPv2c a SNMPv3:</t>
  </si>
  <si>
    <t>Integrované Bluetooth Low Energy (BLE) rádio:</t>
  </si>
  <si>
    <t>Integrované Zigbee 802.15.4 rádio:</t>
  </si>
  <si>
    <t>Integrovaný GNSS receiver pro autonomní prostorové určování polohy:</t>
  </si>
  <si>
    <t>Podpora režimu spánku zařízení s max. spotřebou energie do 2 W:</t>
  </si>
  <si>
    <t>Příslušenství pro montáž:</t>
  </si>
  <si>
    <t xml:space="preserve">součástí dodávky každého AP je příslušenství pro montáž na zeď nebo strop (mount kit), jenž umožní zabezpečení proti snadné demontáži či manipulaci s AP, min. styčná plocha držáku se zdí je 160 cm čtverečních </t>
  </si>
  <si>
    <t>Možnost přidání všech nabízených AP do některého ze zadavatelem vlastněného kontroléru bezdrátové sítě (zadavatel aktuálně vlastní kontroléry AIR-CT5508-K9 a MC-VA-1K):</t>
  </si>
  <si>
    <t>ano, budou dodány licence</t>
  </si>
  <si>
    <t>Po připojení přístupových bodů do zadavatelem vlastněného kontroléru (AIR-CT5508-K9 nebo MC-VA-1K), bude funkční podpora firewallu pracujícího na 4 až 7 vrstvě, s možností rozpoznávání aplikací (jako YouTube, Facebook, Dropbox, BitTorrent, Skype, Office365, apod.) na aplikační vrstvě. Možnost jejich povolování, zakazování, prioritizace nebo omezování:</t>
  </si>
  <si>
    <t>Po připojení přístupových bodů do zadavatelem vlastněného kontroléru (AIR-CT5508-K9 nebo MC-VA-1K), bude funkční možnost ochrany rádiového spektra, jeho bezpečnostní skenování a provádění spektrální analýzy (na 2,4 a 5 a 6 GHz). Včetně rozpoznávání neautorizovaných přístupových bodů:</t>
  </si>
  <si>
    <t>Záruka:</t>
  </si>
  <si>
    <t>Doživotní záruka po dobu prodeje AP a min. 5 let po ukončení prodeje. Oprava nebo výměna během 10 pracovních dnů.</t>
  </si>
  <si>
    <t>min. 2x100/1000/2500/5000 Mbit/s v provedení RJ-45</t>
  </si>
  <si>
    <t>Podpora multigigabit ethernet 5 Gbit/s IEEE 802.3bz:</t>
  </si>
  <si>
    <t>V případě single 802.3at napájení běží AP minimálně v režimu 2x2 MIMO pro rádiová pásma bez sníženého vysílacího výkonu:</t>
  </si>
  <si>
    <t>min. 4x4:4 pro 6 GHz, 4x4:4 pro 5 GHz a 4x4:4 pro 2,4 GHz</t>
  </si>
  <si>
    <t>Podpora DL-OFDMA, UL-OFDMA, DL-MU-MIMO a UL-MU-MIMO pro 6 GHz a 5 GHz:</t>
  </si>
  <si>
    <t>min. 4800 Mbit/s pro 6 GHz, 2400 Mbit/s pro 5 GHz</t>
  </si>
  <si>
    <t>Podpora režimu spánku zařízení s max. spotřebou energie do 4 W:</t>
  </si>
  <si>
    <t>AKTIVNÍ SÍŤOVÉ PRVKY</t>
  </si>
  <si>
    <t>REKAPITULACE</t>
  </si>
  <si>
    <t>POKYNY K VYPLNĚNÍ FORMULÁŘŮ (ZÁLOŽEK SOUBORU)</t>
  </si>
  <si>
    <t>Účastník výběrového řízení vyplňuje všechna oranžově podbarvená pole této barvy.</t>
  </si>
  <si>
    <t>Za zhotovitele</t>
  </si>
  <si>
    <t>Jméno :</t>
  </si>
  <si>
    <t>Datum :</t>
  </si>
  <si>
    <t>Podpis:</t>
  </si>
  <si>
    <t>VYPLŇUJÍ SE ORANŽOVĚ PODBARVENÉ BUŇKY TÉTO BARVY v záložkách: 
EL-Parametry
Aktivní síťové prvky
Rekapitulace (zhotovitel, jméno, datum)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</si>
</sst>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charset val="238"/>
      <scheme val="minor"/>
    </font>
    <font>
      <sz val="8"/>
      <color rgb="FF000000"/>
      <name val="慔潨慭"/>
      <charset val="238"/>
    </font>
    <font>
      <b/>
      <sz val="11"/>
      <color rgb="FF000000"/>
      <name val="慔潨慭"/>
      <charset val="238"/>
    </font>
    <font>
      <b/>
      <sz val="9"/>
      <color rgb="FF000000"/>
      <name val="慔潨慭"/>
      <charset val="238"/>
    </font>
    <font>
      <b/>
      <sz val="8"/>
      <color rgb="FF000000"/>
      <name val="慔潨慭"/>
      <charset val="238"/>
    </font>
    <font>
      <i/>
      <sz val="9"/>
      <color rgb="FF000000"/>
      <name val="慔潨慭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rgb="FFD4D0C8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C0C0C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2">
    <xf numFmtId="0" fontId="0" fillId="0" borderId="0"/>
    <xf numFmtId="0" fontId="19" fillId="0" borderId="0"/>
  </cellStyleXfs>
  <cellXfs count="112">
    <xf numFmtId="0" fontId="0" fillId="0" borderId="0" xfId="0"/>
    <xf numFmtId="0" fontId="0" fillId="0" borderId="0" xfId="0" applyProtection="1"/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49" fontId="3" fillId="4" borderId="1" xfId="0" applyNumberFormat="1" applyFont="1" applyFill="1" applyBorder="1" applyAlignment="1" applyProtection="1">
      <alignment horizontal="left" wrapText="1"/>
      <protection locked="0"/>
    </xf>
    <xf numFmtId="49" fontId="3" fillId="4" borderId="1" xfId="0" applyNumberFormat="1" applyFont="1" applyFill="1" applyBorder="1" applyAlignment="1" applyProtection="1">
      <alignment horizontal="left"/>
      <protection locked="0"/>
    </xf>
    <xf numFmtId="49" fontId="1" fillId="5" borderId="1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 applyProtection="1">
      <alignment horizontal="left"/>
    </xf>
    <xf numFmtId="4" fontId="1" fillId="2" borderId="1" xfId="0" applyNumberFormat="1" applyFont="1" applyFill="1" applyBorder="1" applyAlignment="1" applyProtection="1">
      <alignment horizontal="left"/>
    </xf>
    <xf numFmtId="0" fontId="0" fillId="0" borderId="1" xfId="0" applyBorder="1" applyProtection="1"/>
    <xf numFmtId="49" fontId="5" fillId="7" borderId="1" xfId="0" applyNumberFormat="1" applyFont="1" applyFill="1" applyBorder="1" applyAlignment="1" applyProtection="1">
      <alignment horizontal="left"/>
    </xf>
    <xf numFmtId="4" fontId="5" fillId="7" borderId="1" xfId="0" applyNumberFormat="1" applyFont="1" applyFill="1" applyBorder="1" applyAlignment="1" applyProtection="1">
      <alignment horizontal="right"/>
    </xf>
    <xf numFmtId="49" fontId="2" fillId="3" borderId="1" xfId="0" applyNumberFormat="1" applyFont="1" applyFill="1" applyBorder="1" applyAlignment="1" applyProtection="1">
      <alignment horizontal="left"/>
    </xf>
    <xf numFmtId="4" fontId="2" fillId="3" borderId="1" xfId="0" applyNumberFormat="1" applyFont="1" applyFill="1" applyBorder="1" applyAlignment="1" applyProtection="1">
      <alignment horizontal="left"/>
    </xf>
    <xf numFmtId="49" fontId="1" fillId="5" borderId="1" xfId="0" applyNumberFormat="1" applyFont="1" applyFill="1" applyBorder="1" applyAlignment="1" applyProtection="1">
      <alignment horizontal="left"/>
    </xf>
    <xf numFmtId="4" fontId="1" fillId="5" borderId="1" xfId="0" applyNumberFormat="1" applyFont="1" applyFill="1" applyBorder="1" applyAlignment="1" applyProtection="1">
      <alignment horizontal="right"/>
    </xf>
    <xf numFmtId="4" fontId="2" fillId="3" borderId="1" xfId="0" applyNumberFormat="1" applyFont="1" applyFill="1" applyBorder="1" applyAlignment="1" applyProtection="1">
      <alignment horizontal="right"/>
    </xf>
    <xf numFmtId="49" fontId="0" fillId="0" borderId="0" xfId="0" applyNumberFormat="1" applyProtection="1"/>
    <xf numFmtId="4" fontId="0" fillId="0" borderId="0" xfId="0" applyNumberFormat="1" applyProtection="1"/>
    <xf numFmtId="4" fontId="0" fillId="0" borderId="0" xfId="0" applyNumberFormat="1" applyProtection="1">
      <protection locked="0"/>
    </xf>
    <xf numFmtId="49" fontId="3" fillId="4" borderId="1" xfId="0" applyNumberFormat="1" applyFont="1" applyFill="1" applyBorder="1" applyAlignment="1" applyProtection="1">
      <alignment horizontal="left"/>
    </xf>
    <xf numFmtId="4" fontId="3" fillId="4" borderId="1" xfId="0" applyNumberFormat="1" applyFont="1" applyFill="1" applyBorder="1" applyAlignment="1" applyProtection="1">
      <alignment horizontal="right"/>
    </xf>
    <xf numFmtId="49" fontId="4" fillId="6" borderId="1" xfId="0" applyNumberFormat="1" applyFont="1" applyFill="1" applyBorder="1" applyAlignment="1" applyProtection="1">
      <alignment horizontal="left"/>
    </xf>
    <xf numFmtId="4" fontId="4" fillId="6" borderId="1" xfId="0" applyNumberFormat="1" applyFont="1" applyFill="1" applyBorder="1" applyAlignment="1" applyProtection="1">
      <alignment horizontal="right"/>
    </xf>
    <xf numFmtId="49" fontId="3" fillId="4" borderId="1" xfId="0" applyNumberFormat="1" applyFont="1" applyFill="1" applyBorder="1" applyAlignment="1" applyProtection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0" borderId="0" xfId="0" applyFont="1"/>
    <xf numFmtId="0" fontId="6" fillId="9" borderId="2" xfId="0" applyFont="1" applyFill="1" applyBorder="1" applyAlignment="1">
      <alignment horizontal="center" vertical="top" wrapText="1"/>
    </xf>
    <xf numFmtId="0" fontId="0" fillId="8" borderId="2" xfId="0" applyFill="1" applyBorder="1" applyAlignment="1" applyProtection="1">
      <alignment vertical="top"/>
      <protection locked="0"/>
    </xf>
    <xf numFmtId="0" fontId="13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6" fillId="9" borderId="2" xfId="0" applyFont="1" applyFill="1" applyBorder="1" applyAlignment="1">
      <alignment horizontal="center" vertical="top"/>
    </xf>
    <xf numFmtId="0" fontId="6" fillId="9" borderId="2" xfId="0" applyFont="1" applyFill="1" applyBorder="1" applyAlignment="1">
      <alignment horizontal="center"/>
    </xf>
    <xf numFmtId="0" fontId="11" fillId="0" borderId="2" xfId="0" applyFont="1" applyBorder="1"/>
    <xf numFmtId="0" fontId="11" fillId="10" borderId="2" xfId="0" applyFont="1" applyFill="1" applyBorder="1"/>
    <xf numFmtId="0" fontId="0" fillId="8" borderId="2" xfId="0" applyFill="1" applyBorder="1" applyProtection="1">
      <protection locked="0"/>
    </xf>
    <xf numFmtId="0" fontId="11" fillId="10" borderId="2" xfId="0" applyFont="1" applyFill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8" borderId="2" xfId="0" applyFont="1" applyFill="1" applyBorder="1" applyProtection="1">
      <protection locked="0"/>
    </xf>
    <xf numFmtId="0" fontId="11" fillId="0" borderId="0" xfId="0" applyFont="1"/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0" fontId="11" fillId="0" borderId="0" xfId="0" applyFont="1" applyAlignment="1">
      <alignment wrapText="1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top"/>
      <protection locked="0"/>
    </xf>
    <xf numFmtId="12" fontId="14" fillId="0" borderId="0" xfId="0" applyNumberFormat="1" applyFont="1" applyAlignment="1">
      <alignment horizontal="center" vertical="top" wrapText="1"/>
    </xf>
    <xf numFmtId="0" fontId="11" fillId="10" borderId="2" xfId="0" applyFont="1" applyFill="1" applyBorder="1" applyAlignment="1">
      <alignment horizontal="left"/>
    </xf>
    <xf numFmtId="0" fontId="11" fillId="0" borderId="5" xfId="0" applyFont="1" applyBorder="1" applyAlignment="1">
      <alignment wrapText="1"/>
    </xf>
    <xf numFmtId="49" fontId="4" fillId="8" borderId="1" xfId="0" applyNumberFormat="1" applyFont="1" applyFill="1" applyBorder="1" applyAlignment="1" applyProtection="1">
      <alignment horizontal="left"/>
      <protection locked="0"/>
    </xf>
    <xf numFmtId="49" fontId="4" fillId="0" borderId="1" xfId="0" applyNumberFormat="1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left" wrapText="1"/>
    </xf>
    <xf numFmtId="49" fontId="16" fillId="0" borderId="0" xfId="0" applyNumberFormat="1" applyFont="1" applyProtection="1"/>
    <xf numFmtId="4" fontId="16" fillId="0" borderId="0" xfId="0" applyNumberFormat="1" applyFont="1" applyProtection="1"/>
    <xf numFmtId="49" fontId="9" fillId="0" borderId="0" xfId="0" applyNumberFormat="1" applyFont="1" applyProtection="1"/>
    <xf numFmtId="0" fontId="17" fillId="0" borderId="0" xfId="0" applyFont="1"/>
    <xf numFmtId="0" fontId="10" fillId="0" borderId="0" xfId="0" applyFont="1" applyFill="1" applyAlignment="1">
      <alignment wrapText="1"/>
    </xf>
    <xf numFmtId="49" fontId="1" fillId="5" borderId="18" xfId="0" applyNumberFormat="1" applyFont="1" applyFill="1" applyBorder="1" applyAlignment="1" applyProtection="1">
      <alignment horizontal="left"/>
    </xf>
    <xf numFmtId="4" fontId="1" fillId="5" borderId="18" xfId="0" applyNumberFormat="1" applyFont="1" applyFill="1" applyBorder="1" applyAlignment="1" applyProtection="1">
      <alignment horizontal="right"/>
    </xf>
    <xf numFmtId="49" fontId="1" fillId="5" borderId="19" xfId="0" applyNumberFormat="1" applyFont="1" applyFill="1" applyBorder="1" applyAlignment="1" applyProtection="1">
      <alignment horizontal="left"/>
    </xf>
    <xf numFmtId="4" fontId="1" fillId="5" borderId="19" xfId="0" applyNumberFormat="1" applyFont="1" applyFill="1" applyBorder="1" applyAlignment="1" applyProtection="1">
      <alignment horizontal="right"/>
    </xf>
    <xf numFmtId="0" fontId="0" fillId="0" borderId="18" xfId="0" applyBorder="1" applyProtection="1"/>
    <xf numFmtId="0" fontId="0" fillId="0" borderId="19" xfId="0" applyBorder="1" applyProtection="1"/>
    <xf numFmtId="0" fontId="20" fillId="0" borderId="12" xfId="1" applyFont="1" applyFill="1" applyBorder="1"/>
    <xf numFmtId="0" fontId="20" fillId="0" borderId="10" xfId="1" applyFont="1" applyFill="1" applyBorder="1"/>
    <xf numFmtId="0" fontId="20" fillId="0" borderId="14" xfId="1" applyFont="1" applyFill="1" applyBorder="1" applyAlignment="1">
      <alignment vertical="center"/>
    </xf>
    <xf numFmtId="49" fontId="15" fillId="4" borderId="9" xfId="0" applyNumberFormat="1" applyFont="1" applyFill="1" applyBorder="1" applyAlignment="1" applyProtection="1">
      <alignment horizontal="left" wrapText="1"/>
      <protection locked="0"/>
    </xf>
    <xf numFmtId="49" fontId="15" fillId="4" borderId="0" xfId="0" applyNumberFormat="1" applyFont="1" applyFill="1" applyBorder="1" applyAlignment="1" applyProtection="1">
      <alignment horizontal="left" wrapText="1"/>
      <protection locked="0"/>
    </xf>
    <xf numFmtId="0" fontId="18" fillId="8" borderId="0" xfId="0" applyFont="1" applyFill="1" applyAlignment="1">
      <alignment vertical="top" wrapText="1"/>
    </xf>
    <xf numFmtId="0" fontId="0" fillId="8" borderId="13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8" borderId="4" xfId="0" applyFill="1" applyBorder="1" applyAlignment="1" applyProtection="1">
      <alignment horizontal="center"/>
      <protection locked="0"/>
    </xf>
    <xf numFmtId="0" fontId="0" fillId="8" borderId="11" xfId="0" applyFill="1" applyBorder="1" applyAlignment="1" applyProtection="1">
      <alignment horizontal="center"/>
      <protection locked="0"/>
    </xf>
    <xf numFmtId="0" fontId="0" fillId="8" borderId="15" xfId="0" applyFill="1" applyBorder="1" applyAlignment="1" applyProtection="1">
      <alignment horizontal="center"/>
      <protection locked="0"/>
    </xf>
    <xf numFmtId="0" fontId="0" fillId="8" borderId="17" xfId="0" applyFill="1" applyBorder="1" applyAlignment="1" applyProtection="1">
      <alignment horizontal="center"/>
      <protection locked="0"/>
    </xf>
    <xf numFmtId="0" fontId="0" fillId="10" borderId="3" xfId="0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0" fillId="8" borderId="0" xfId="0" applyFont="1" applyFill="1" applyAlignment="1">
      <alignment wrapText="1"/>
    </xf>
    <xf numFmtId="0" fontId="6" fillId="9" borderId="2" xfId="0" applyFont="1" applyFill="1" applyBorder="1" applyAlignment="1">
      <alignment horizontal="center" vertical="top"/>
    </xf>
    <xf numFmtId="0" fontId="0" fillId="10" borderId="2" xfId="0" applyFill="1" applyBorder="1" applyAlignment="1">
      <alignment horizontal="left" vertical="top" wrapText="1"/>
    </xf>
    <xf numFmtId="0" fontId="0" fillId="10" borderId="4" xfId="0" applyFill="1" applyBorder="1" applyAlignment="1">
      <alignment horizontal="left" vertical="top" wrapText="1"/>
    </xf>
    <xf numFmtId="0" fontId="0" fillId="10" borderId="5" xfId="0" applyFill="1" applyBorder="1" applyAlignment="1">
      <alignment horizontal="left" vertical="top" wrapText="1"/>
    </xf>
    <xf numFmtId="0" fontId="11" fillId="10" borderId="3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6" fillId="9" borderId="6" xfId="0" applyFont="1" applyFill="1" applyBorder="1" applyAlignment="1">
      <alignment horizontal="center" vertical="top" wrapText="1"/>
    </xf>
    <xf numFmtId="0" fontId="6" fillId="9" borderId="7" xfId="0" applyFont="1" applyFill="1" applyBorder="1" applyAlignment="1">
      <alignment horizontal="center" vertical="top"/>
    </xf>
    <xf numFmtId="0" fontId="6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6" fillId="9" borderId="7" xfId="0" applyFont="1" applyFill="1" applyBorder="1" applyAlignment="1">
      <alignment horizontal="center" vertical="top" wrapText="1"/>
    </xf>
    <xf numFmtId="0" fontId="0" fillId="9" borderId="7" xfId="0" applyFill="1" applyBorder="1" applyAlignment="1">
      <alignment horizontal="center" vertical="top" wrapText="1"/>
    </xf>
    <xf numFmtId="0" fontId="14" fillId="11" borderId="6" xfId="0" applyFont="1" applyFill="1" applyBorder="1" applyAlignment="1">
      <alignment horizontal="center" vertical="top" wrapText="1"/>
    </xf>
    <xf numFmtId="0" fontId="14" fillId="11" borderId="8" xfId="0" applyFont="1" applyFill="1" applyBorder="1" applyAlignment="1">
      <alignment horizontal="center" vertical="top" wrapText="1"/>
    </xf>
    <xf numFmtId="0" fontId="14" fillId="11" borderId="7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0" fillId="8" borderId="6" xfId="0" applyFill="1" applyBorder="1" applyAlignment="1" applyProtection="1">
      <alignment horizontal="left" vertical="top"/>
      <protection locked="0"/>
    </xf>
    <xf numFmtId="0" fontId="0" fillId="8" borderId="8" xfId="0" applyFill="1" applyBorder="1" applyAlignment="1" applyProtection="1">
      <alignment horizontal="left" vertical="top"/>
      <protection locked="0"/>
    </xf>
    <xf numFmtId="0" fontId="0" fillId="8" borderId="7" xfId="0" applyFill="1" applyBorder="1" applyAlignment="1" applyProtection="1">
      <alignment horizontal="left" vertical="top"/>
      <protection locked="0"/>
    </xf>
    <xf numFmtId="0" fontId="0" fillId="8" borderId="6" xfId="0" applyFill="1" applyBorder="1" applyAlignment="1" applyProtection="1">
      <alignment horizontal="center" vertical="top"/>
      <protection locked="0"/>
    </xf>
    <xf numFmtId="0" fontId="0" fillId="8" borderId="8" xfId="0" applyFill="1" applyBorder="1" applyAlignment="1" applyProtection="1">
      <alignment horizontal="center" vertical="top"/>
      <protection locked="0"/>
    </xf>
    <xf numFmtId="0" fontId="0" fillId="8" borderId="7" xfId="0" applyFill="1" applyBorder="1" applyAlignment="1" applyProtection="1">
      <alignment horizontal="center" vertical="top"/>
      <protection locked="0"/>
    </xf>
    <xf numFmtId="0" fontId="14" fillId="11" borderId="2" xfId="0" applyFont="1" applyFill="1" applyBorder="1" applyAlignment="1">
      <alignment horizontal="center" vertical="top" wrapText="1"/>
    </xf>
    <xf numFmtId="0" fontId="14" fillId="11" borderId="2" xfId="0" applyFont="1" applyFill="1" applyBorder="1" applyAlignment="1">
      <alignment horizontal="center" vertical="top"/>
    </xf>
    <xf numFmtId="12" fontId="14" fillId="0" borderId="6" xfId="0" applyNumberFormat="1" applyFont="1" applyBorder="1" applyAlignment="1">
      <alignment horizontal="center" vertical="top" wrapText="1"/>
    </xf>
    <xf numFmtId="12" fontId="14" fillId="0" borderId="8" xfId="0" applyNumberFormat="1" applyFont="1" applyBorder="1" applyAlignment="1">
      <alignment horizontal="center" vertical="top" wrapText="1"/>
    </xf>
    <xf numFmtId="12" fontId="14" fillId="0" borderId="7" xfId="0" applyNumberFormat="1" applyFont="1" applyBorder="1" applyAlignment="1">
      <alignment horizontal="center" vertical="top" wrapText="1"/>
    </xf>
  </cellXfs>
  <cellStyles count="2">
    <cellStyle name="Normální" xfId="0" builtinId="0"/>
    <cellStyle name="Normální 2" xfId="1" xr:uid="{E7C2A97A-8D97-4A35-977E-611A42D966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C1315-EC4F-4E60-90BC-CE923A27C88A}">
  <sheetPr>
    <pageSetUpPr fitToPage="1"/>
  </sheetPr>
  <dimension ref="A1:G49"/>
  <sheetViews>
    <sheetView tabSelected="1" workbookViewId="0">
      <selection activeCell="A3" sqref="A3"/>
    </sheetView>
  </sheetViews>
  <sheetFormatPr defaultRowHeight="15"/>
  <cols>
    <col min="1" max="1" width="36.42578125" style="19" bestFit="1" customWidth="1"/>
    <col min="2" max="2" width="12.85546875" style="20" customWidth="1"/>
    <col min="3" max="3" width="18.140625" style="20" customWidth="1"/>
    <col min="4" max="5" width="9.140625" style="1"/>
    <col min="6" max="6" width="0" style="1" hidden="1" customWidth="1"/>
    <col min="7" max="16384" width="9.140625" style="1"/>
  </cols>
  <sheetData>
    <row r="1" spans="1:4" ht="36.75" customHeight="1">
      <c r="A1" s="69" t="s">
        <v>5</v>
      </c>
      <c r="B1" s="70"/>
      <c r="C1" s="70"/>
    </row>
    <row r="2" spans="1:4" ht="36.75" customHeight="1">
      <c r="A2" s="69" t="s">
        <v>7</v>
      </c>
      <c r="B2" s="70"/>
      <c r="C2" s="70"/>
    </row>
    <row r="3" spans="1:4" ht="18.75">
      <c r="A3" s="55"/>
      <c r="B3" s="56"/>
      <c r="C3" s="56"/>
    </row>
    <row r="4" spans="1:4" ht="18.75">
      <c r="A4" s="69" t="s">
        <v>394</v>
      </c>
      <c r="B4" s="70"/>
      <c r="C4" s="70"/>
    </row>
    <row r="6" spans="1:4" ht="18.75">
      <c r="A6" s="57" t="s">
        <v>395</v>
      </c>
    </row>
    <row r="8" spans="1:4">
      <c r="A8" s="9" t="s">
        <v>0</v>
      </c>
      <c r="B8" s="10" t="s">
        <v>71</v>
      </c>
      <c r="C8" s="10" t="s">
        <v>72</v>
      </c>
      <c r="D8" s="11"/>
    </row>
    <row r="9" spans="1:4">
      <c r="A9" s="22" t="s">
        <v>73</v>
      </c>
      <c r="B9" s="23"/>
      <c r="C9" s="23"/>
      <c r="D9" s="11"/>
    </row>
    <row r="10" spans="1:4">
      <c r="A10" s="16" t="s">
        <v>74</v>
      </c>
      <c r="B10" s="17">
        <f>('EL-Rozpočet'!F11)</f>
        <v>0</v>
      </c>
      <c r="C10" s="17"/>
      <c r="D10" s="11"/>
    </row>
    <row r="11" spans="1:4">
      <c r="A11" s="16" t="s">
        <v>75</v>
      </c>
      <c r="B11" s="17">
        <f>B10 * 'EL-Parametry'!B16 / 100</f>
        <v>0</v>
      </c>
      <c r="C11" s="17">
        <f>B10 * 'EL-Parametry'!B17 / 100</f>
        <v>0</v>
      </c>
      <c r="D11" s="11"/>
    </row>
    <row r="12" spans="1:4">
      <c r="A12" s="16" t="s">
        <v>76</v>
      </c>
      <c r="B12" s="17"/>
      <c r="C12" s="17">
        <f>0 + 0</f>
        <v>0</v>
      </c>
      <c r="D12" s="11"/>
    </row>
    <row r="13" spans="1:4">
      <c r="A13" s="16" t="s">
        <v>77</v>
      </c>
      <c r="B13" s="17"/>
      <c r="C13" s="17">
        <f>('EL-Rozpočet'!ZZ11) + 0 + 0</f>
        <v>0</v>
      </c>
      <c r="D13" s="11"/>
    </row>
    <row r="14" spans="1:4">
      <c r="A14" s="24" t="s">
        <v>78</v>
      </c>
      <c r="B14" s="25">
        <f>B10 + B11</f>
        <v>0</v>
      </c>
      <c r="C14" s="25">
        <f>C10 + C11 + C12 + C13</f>
        <v>0</v>
      </c>
      <c r="D14" s="11"/>
    </row>
    <row r="15" spans="1:4">
      <c r="A15" s="16" t="s">
        <v>79</v>
      </c>
      <c r="B15" s="17"/>
      <c r="C15" s="17">
        <f>(C12 + C13) * 'EL-Parametry'!B18 / 100</f>
        <v>0</v>
      </c>
      <c r="D15" s="11"/>
    </row>
    <row r="16" spans="1:4">
      <c r="A16" s="16" t="s">
        <v>80</v>
      </c>
      <c r="B16" s="17"/>
      <c r="C16" s="17">
        <f>0 + 0</f>
        <v>0</v>
      </c>
      <c r="D16" s="11"/>
    </row>
    <row r="17" spans="1:4">
      <c r="A17" s="16" t="s">
        <v>81</v>
      </c>
      <c r="B17" s="17"/>
      <c r="C17" s="17">
        <f>0 + 0</f>
        <v>0</v>
      </c>
      <c r="D17" s="11"/>
    </row>
    <row r="18" spans="1:4">
      <c r="A18" s="16" t="s">
        <v>82</v>
      </c>
      <c r="B18" s="17"/>
      <c r="C18" s="17">
        <f>(C16 + C17) * 'EL-Parametry'!B19 / 100</f>
        <v>0</v>
      </c>
      <c r="D18" s="11"/>
    </row>
    <row r="19" spans="1:4">
      <c r="A19" s="24" t="s">
        <v>83</v>
      </c>
      <c r="B19" s="25">
        <f>B14</f>
        <v>0</v>
      </c>
      <c r="C19" s="25">
        <f>C14 + C15 + C16 + C17 + C18</f>
        <v>0</v>
      </c>
      <c r="D19" s="11"/>
    </row>
    <row r="20" spans="1:4">
      <c r="A20" s="16" t="s">
        <v>84</v>
      </c>
      <c r="B20" s="17"/>
      <c r="C20" s="17">
        <f>(B19 + C19) * 'EL-Parametry'!B21 / 100</f>
        <v>0</v>
      </c>
      <c r="D20" s="11"/>
    </row>
    <row r="21" spans="1:4">
      <c r="A21" s="16" t="s">
        <v>85</v>
      </c>
      <c r="B21" s="17"/>
      <c r="C21" s="17">
        <f>(B14 + C14) * 'EL-Parametry'!B22 / 100</f>
        <v>0</v>
      </c>
      <c r="D21" s="11"/>
    </row>
    <row r="22" spans="1:4">
      <c r="A22" s="22" t="s">
        <v>86</v>
      </c>
      <c r="B22" s="23"/>
      <c r="C22" s="23">
        <f>B19 + C19 + C20 + C21</f>
        <v>0</v>
      </c>
      <c r="D22" s="11"/>
    </row>
    <row r="23" spans="1:4">
      <c r="A23" s="16" t="s">
        <v>15</v>
      </c>
      <c r="B23" s="17"/>
      <c r="C23" s="17"/>
      <c r="D23" s="11"/>
    </row>
    <row r="24" spans="1:4">
      <c r="A24" s="22" t="s">
        <v>87</v>
      </c>
      <c r="B24" s="23"/>
      <c r="C24" s="23"/>
      <c r="D24" s="11"/>
    </row>
    <row r="25" spans="1:4">
      <c r="A25" s="16" t="s">
        <v>88</v>
      </c>
      <c r="B25" s="17"/>
      <c r="C25" s="17">
        <f>(B19 + C19) * 'EL-Parametry'!B20 / 100</f>
        <v>0</v>
      </c>
      <c r="D25" s="11"/>
    </row>
    <row r="26" spans="1:4">
      <c r="A26" s="16" t="s">
        <v>89</v>
      </c>
      <c r="B26" s="17"/>
      <c r="C26" s="17">
        <f>C19 * 'EL-Parametry'!B23 / 100</f>
        <v>0</v>
      </c>
      <c r="D26" s="11"/>
    </row>
    <row r="27" spans="1:4">
      <c r="A27" s="16" t="s">
        <v>90</v>
      </c>
      <c r="B27" s="17"/>
      <c r="C27" s="17">
        <f>C19 * 'EL-Parametry'!B24 / 100</f>
        <v>0</v>
      </c>
      <c r="D27" s="11"/>
    </row>
    <row r="28" spans="1:4">
      <c r="A28" s="22" t="s">
        <v>91</v>
      </c>
      <c r="B28" s="23"/>
      <c r="C28" s="23">
        <f>C26 + C27 + C25</f>
        <v>0</v>
      </c>
      <c r="D28" s="11"/>
    </row>
    <row r="29" spans="1:4">
      <c r="A29" s="16" t="s">
        <v>92</v>
      </c>
      <c r="B29" s="17"/>
      <c r="C29" s="17">
        <f>'EL-Parametry'!B25 * 'EL-Parametry'!B28 * (C22 * 'EL-Parametry'!B27)^'EL-Parametry'!B26</f>
        <v>0</v>
      </c>
      <c r="D29" s="11"/>
    </row>
    <row r="30" spans="1:4">
      <c r="A30" s="16" t="s">
        <v>15</v>
      </c>
      <c r="B30" s="17"/>
      <c r="C30" s="17"/>
      <c r="D30" s="11"/>
    </row>
    <row r="31" spans="1:4">
      <c r="A31" s="14" t="s">
        <v>93</v>
      </c>
      <c r="B31" s="18"/>
      <c r="C31" s="18">
        <f>C22 + C28 + C29</f>
        <v>0</v>
      </c>
      <c r="D31" s="11"/>
    </row>
    <row r="32" spans="1:4">
      <c r="A32" s="16" t="s">
        <v>94</v>
      </c>
      <c r="B32" s="17">
        <f>(SUM('EL-Rozpočet'!F6:F10)) + (SUM('EL-Rozpočet'!ZZ6:ZZ10)) + B11 + C11 + C15 + C18 + C20 + C21 + C28 + C29</f>
        <v>0</v>
      </c>
      <c r="C32" s="17">
        <f>B32 * 'EL-Parametry'!B31 / 100</f>
        <v>0</v>
      </c>
      <c r="D32" s="11"/>
    </row>
    <row r="33" spans="1:7">
      <c r="A33" s="16" t="s">
        <v>95</v>
      </c>
      <c r="B33" s="17">
        <f>0 + 0</f>
        <v>0</v>
      </c>
      <c r="C33" s="17">
        <f>B33 * 'EL-Parametry'!B32 / 100</f>
        <v>0</v>
      </c>
      <c r="D33" s="11"/>
    </row>
    <row r="34" spans="1:7">
      <c r="A34" s="14" t="s">
        <v>96</v>
      </c>
      <c r="B34" s="18"/>
      <c r="C34" s="18">
        <f>C31 + C32 + C33</f>
        <v>0</v>
      </c>
      <c r="D34" s="11"/>
    </row>
    <row r="35" spans="1:7">
      <c r="A35" s="16" t="s">
        <v>15</v>
      </c>
      <c r="B35" s="17"/>
      <c r="C35" s="17"/>
      <c r="D35" s="11"/>
    </row>
    <row r="36" spans="1:7">
      <c r="A36" s="16" t="s">
        <v>97</v>
      </c>
      <c r="B36" s="17"/>
      <c r="C36" s="17">
        <f>C31 * 'EL-Parametry'!B29 / 100</f>
        <v>0</v>
      </c>
      <c r="D36" s="11"/>
    </row>
    <row r="37" spans="1:7">
      <c r="A37" s="16" t="s">
        <v>97</v>
      </c>
      <c r="B37" s="17"/>
      <c r="C37" s="17">
        <f>C31 * 'EL-Parametry'!B30 / 100</f>
        <v>0</v>
      </c>
      <c r="D37" s="11"/>
    </row>
    <row r="38" spans="1:7">
      <c r="A38" s="22" t="s">
        <v>98</v>
      </c>
      <c r="B38" s="26" t="s">
        <v>53</v>
      </c>
      <c r="C38" s="26" t="s">
        <v>99</v>
      </c>
      <c r="D38" s="11"/>
    </row>
    <row r="39" spans="1:7">
      <c r="A39" s="16" t="s">
        <v>58</v>
      </c>
      <c r="B39" s="17">
        <f>('EL-Rozpočet'!F11)</f>
        <v>0</v>
      </c>
      <c r="C39" s="17">
        <f>('EL-Rozpočet'!ZZ11)</f>
        <v>0</v>
      </c>
      <c r="D39" s="11"/>
    </row>
    <row r="40" spans="1:7" ht="15.75" thickBot="1">
      <c r="A40" s="60"/>
      <c r="B40" s="61"/>
      <c r="C40" s="61"/>
      <c r="D40" s="64"/>
    </row>
    <row r="41" spans="1:7">
      <c r="A41" s="66" t="s">
        <v>398</v>
      </c>
      <c r="B41" s="72"/>
      <c r="C41" s="72"/>
      <c r="D41" s="73"/>
    </row>
    <row r="42" spans="1:7">
      <c r="A42" s="67" t="s">
        <v>399</v>
      </c>
      <c r="B42" s="74"/>
      <c r="C42" s="74"/>
      <c r="D42" s="75"/>
    </row>
    <row r="43" spans="1:7">
      <c r="A43" s="67" t="s">
        <v>400</v>
      </c>
      <c r="B43" s="74"/>
      <c r="C43" s="74"/>
      <c r="D43" s="75"/>
    </row>
    <row r="44" spans="1:7" ht="27.75" customHeight="1" thickBot="1">
      <c r="A44" s="68" t="s">
        <v>401</v>
      </c>
      <c r="B44" s="76"/>
      <c r="C44" s="76"/>
      <c r="D44" s="77"/>
    </row>
    <row r="45" spans="1:7">
      <c r="A45" s="62" t="s">
        <v>15</v>
      </c>
      <c r="B45" s="63"/>
      <c r="C45" s="63"/>
      <c r="D45" s="65"/>
    </row>
    <row r="47" spans="1:7" ht="20.25">
      <c r="A47" s="58" t="s">
        <v>396</v>
      </c>
      <c r="B47" s="58"/>
      <c r="C47" s="58"/>
      <c r="D47" s="58"/>
      <c r="E47" s="58"/>
      <c r="F47" s="58"/>
      <c r="G47" s="58"/>
    </row>
    <row r="48" spans="1:7">
      <c r="A48"/>
      <c r="B48"/>
      <c r="C48"/>
      <c r="D48"/>
      <c r="E48"/>
      <c r="F48"/>
      <c r="G48"/>
    </row>
    <row r="49" spans="1:7" ht="74.25" customHeight="1">
      <c r="A49" s="71" t="s">
        <v>402</v>
      </c>
      <c r="B49" s="71"/>
      <c r="C49" s="71"/>
      <c r="D49" s="71"/>
      <c r="E49" s="71"/>
      <c r="F49" s="71"/>
      <c r="G49" s="71"/>
    </row>
  </sheetData>
  <sheetProtection algorithmName="SHA-512" hashValue="RA8PCXP7bFw5/z+tC2onNe9smlE/1x9t6g3JF1qDQs3zSVOeL9maMI0+wqAc11+X7fXiTusoqx/RDJ960YnNIA==" saltValue="th3pwZX2iVvb8INmlSJmWw==" spinCount="100000" sheet="1" objects="1" scenarios="1" formatCells="0" formatColumns="0" formatRows="0"/>
  <mergeCells count="8">
    <mergeCell ref="A1:C1"/>
    <mergeCell ref="A2:C2"/>
    <mergeCell ref="A4:C4"/>
    <mergeCell ref="A49:G49"/>
    <mergeCell ref="B41:D41"/>
    <mergeCell ref="B42:D42"/>
    <mergeCell ref="B43:D43"/>
    <mergeCell ref="B44:D44"/>
  </mergeCells>
  <pageMargins left="1.2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9873-F8B3-44CE-8846-C9B9FC6D2609}">
  <sheetPr>
    <pageSetUpPr fitToPage="1"/>
  </sheetPr>
  <dimension ref="A1:H11"/>
  <sheetViews>
    <sheetView workbookViewId="0"/>
  </sheetViews>
  <sheetFormatPr defaultRowHeight="15"/>
  <cols>
    <col min="1" max="1" width="5.5703125" style="19" bestFit="1" customWidth="1"/>
    <col min="2" max="2" width="73.28515625" style="19" bestFit="1" customWidth="1"/>
    <col min="3" max="3" width="2.5703125" style="19" bestFit="1" customWidth="1"/>
    <col min="4" max="4" width="5.7109375" style="20" bestFit="1" customWidth="1"/>
    <col min="5" max="5" width="11.7109375" style="21" customWidth="1"/>
    <col min="6" max="6" width="15" style="20" customWidth="1"/>
    <col min="7" max="8" width="9.140625" style="1"/>
    <col min="9" max="9" width="0" style="1" hidden="1" customWidth="1"/>
    <col min="10" max="16384" width="9.140625" style="1"/>
  </cols>
  <sheetData>
    <row r="1" spans="1:8">
      <c r="A1" s="9" t="s">
        <v>50</v>
      </c>
      <c r="B1" s="9" t="s">
        <v>0</v>
      </c>
      <c r="C1" s="9" t="s">
        <v>51</v>
      </c>
      <c r="D1" s="10" t="s">
        <v>52</v>
      </c>
      <c r="E1" s="10" t="s">
        <v>53</v>
      </c>
      <c r="F1" s="10" t="s">
        <v>54</v>
      </c>
      <c r="G1" s="11"/>
      <c r="H1" s="11"/>
    </row>
    <row r="2" spans="1:8">
      <c r="A2" s="12" t="s">
        <v>15</v>
      </c>
      <c r="B2" s="12" t="s">
        <v>55</v>
      </c>
      <c r="C2" s="12" t="s">
        <v>15</v>
      </c>
      <c r="D2" s="13"/>
      <c r="E2" s="13"/>
      <c r="F2" s="13"/>
      <c r="G2" s="11"/>
      <c r="H2" s="11"/>
    </row>
    <row r="3" spans="1:8">
      <c r="A3" s="12" t="s">
        <v>15</v>
      </c>
      <c r="B3" s="12" t="s">
        <v>56</v>
      </c>
      <c r="C3" s="12" t="s">
        <v>15</v>
      </c>
      <c r="D3" s="13"/>
      <c r="E3" s="13"/>
      <c r="F3" s="13"/>
      <c r="G3" s="11"/>
      <c r="H3" s="11"/>
    </row>
    <row r="4" spans="1:8">
      <c r="A4" s="12" t="s">
        <v>15</v>
      </c>
      <c r="B4" s="12" t="s">
        <v>57</v>
      </c>
      <c r="C4" s="12" t="s">
        <v>15</v>
      </c>
      <c r="D4" s="13"/>
      <c r="E4" s="13"/>
      <c r="F4" s="13"/>
      <c r="G4" s="11"/>
      <c r="H4" s="11"/>
    </row>
    <row r="5" spans="1:8">
      <c r="A5" s="14" t="s">
        <v>15</v>
      </c>
      <c r="B5" s="14" t="s">
        <v>58</v>
      </c>
      <c r="C5" s="14" t="s">
        <v>15</v>
      </c>
      <c r="D5" s="15"/>
      <c r="E5" s="15"/>
      <c r="F5" s="15"/>
      <c r="G5" s="11"/>
      <c r="H5" s="11"/>
    </row>
    <row r="6" spans="1:8">
      <c r="A6" s="16" t="s">
        <v>59</v>
      </c>
      <c r="B6" s="16" t="s">
        <v>60</v>
      </c>
      <c r="C6" s="16" t="s">
        <v>61</v>
      </c>
      <c r="D6" s="17">
        <v>4</v>
      </c>
      <c r="E6" s="17">
        <f>'Aktivní síťové prvky'!G19</f>
        <v>0</v>
      </c>
      <c r="F6" s="17">
        <f>D6*E6</f>
        <v>0</v>
      </c>
      <c r="G6" s="11"/>
      <c r="H6" s="11"/>
    </row>
    <row r="7" spans="1:8">
      <c r="A7" s="16" t="s">
        <v>62</v>
      </c>
      <c r="B7" s="16" t="s">
        <v>63</v>
      </c>
      <c r="C7" s="16" t="s">
        <v>61</v>
      </c>
      <c r="D7" s="17">
        <v>110</v>
      </c>
      <c r="E7" s="17">
        <f>'Aktivní síťové prvky'!G130</f>
        <v>0</v>
      </c>
      <c r="F7" s="17">
        <f>D7*E7</f>
        <v>0</v>
      </c>
      <c r="G7" s="11"/>
      <c r="H7" s="11"/>
    </row>
    <row r="8" spans="1:8">
      <c r="A8" s="16" t="s">
        <v>64</v>
      </c>
      <c r="B8" s="16" t="s">
        <v>65</v>
      </c>
      <c r="C8" s="16" t="s">
        <v>61</v>
      </c>
      <c r="D8" s="17">
        <v>44</v>
      </c>
      <c r="E8" s="17">
        <f>'Aktivní síťové prvky'!G213</f>
        <v>0</v>
      </c>
      <c r="F8" s="17">
        <f>D8*E8</f>
        <v>0</v>
      </c>
      <c r="G8" s="11"/>
      <c r="H8" s="11"/>
    </row>
    <row r="9" spans="1:8">
      <c r="A9" s="16" t="s">
        <v>66</v>
      </c>
      <c r="B9" s="16" t="s">
        <v>67</v>
      </c>
      <c r="C9" s="16" t="s">
        <v>61</v>
      </c>
      <c r="D9" s="17">
        <v>320</v>
      </c>
      <c r="E9" s="17">
        <f>'Aktivní síťové prvky'!G300</f>
        <v>0</v>
      </c>
      <c r="F9" s="17">
        <f>D9*E9</f>
        <v>0</v>
      </c>
      <c r="G9" s="11"/>
      <c r="H9" s="11"/>
    </row>
    <row r="10" spans="1:8">
      <c r="A10" s="16" t="s">
        <v>68</v>
      </c>
      <c r="B10" s="16" t="s">
        <v>69</v>
      </c>
      <c r="C10" s="16" t="s">
        <v>61</v>
      </c>
      <c r="D10" s="17">
        <v>190</v>
      </c>
      <c r="E10" s="17">
        <f>'Aktivní síťové prvky'!G367</f>
        <v>0</v>
      </c>
      <c r="F10" s="17">
        <f>D10*E10</f>
        <v>0</v>
      </c>
      <c r="G10" s="11"/>
      <c r="H10" s="11"/>
    </row>
    <row r="11" spans="1:8">
      <c r="A11" s="14" t="s">
        <v>15</v>
      </c>
      <c r="B11" s="14" t="s">
        <v>70</v>
      </c>
      <c r="C11" s="14" t="s">
        <v>15</v>
      </c>
      <c r="D11" s="15"/>
      <c r="E11" s="15"/>
      <c r="F11" s="18">
        <f>SUM(F6:F10)</f>
        <v>0</v>
      </c>
      <c r="G11" s="11"/>
      <c r="H11" s="11"/>
    </row>
  </sheetData>
  <sheetProtection algorithmName="SHA-512" hashValue="DnZV9FUTnXc72yT5cLqf5NuBXlMDJxHunpoF37ObwLZpCXjQYlycfokzJcIACTbw0ClnZgxPBH2XEIB6bC0rLw==" saltValue="ZwooSE+LHxaABVDpT4nJRw==" spinCount="100000" sheet="1" objects="1" scenarios="1" formatCells="0" formatColumns="0" formatRows="0"/>
  <pageMargins left="0.7" right="0.61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52D54-37C4-4D3C-AEBA-4E43979DC51E}">
  <sheetPr>
    <pageSetUpPr fitToPage="1"/>
  </sheetPr>
  <dimension ref="A1:C32"/>
  <sheetViews>
    <sheetView workbookViewId="0"/>
  </sheetViews>
  <sheetFormatPr defaultRowHeight="15"/>
  <cols>
    <col min="1" max="1" width="26" style="8" bestFit="1" customWidth="1"/>
    <col min="2" max="2" width="55.42578125" style="8" bestFit="1" customWidth="1"/>
    <col min="3" max="3" width="9.140625" style="4"/>
    <col min="4" max="4" width="0" style="4" hidden="1" customWidth="1"/>
    <col min="5" max="16384" width="9.140625" style="4"/>
  </cols>
  <sheetData>
    <row r="1" spans="1:3">
      <c r="A1" s="9" t="s">
        <v>0</v>
      </c>
      <c r="B1" s="2" t="s">
        <v>1</v>
      </c>
      <c r="C1" s="3"/>
    </row>
    <row r="2" spans="1:3">
      <c r="A2" s="9" t="s">
        <v>2</v>
      </c>
      <c r="B2" s="14" t="s">
        <v>3</v>
      </c>
      <c r="C2" s="3"/>
    </row>
    <row r="3" spans="1:3" ht="24.75">
      <c r="A3" s="9" t="s">
        <v>4</v>
      </c>
      <c r="B3" s="5" t="s">
        <v>5</v>
      </c>
      <c r="C3" s="3"/>
    </row>
    <row r="4" spans="1:3" ht="24.75">
      <c r="A4" s="9" t="s">
        <v>6</v>
      </c>
      <c r="B4" s="5" t="s">
        <v>7</v>
      </c>
      <c r="C4" s="3"/>
    </row>
    <row r="5" spans="1:3">
      <c r="A5" s="9" t="s">
        <v>8</v>
      </c>
      <c r="B5" s="6" t="s">
        <v>9</v>
      </c>
      <c r="C5" s="3"/>
    </row>
    <row r="6" spans="1:3">
      <c r="A6" s="9" t="s">
        <v>10</v>
      </c>
      <c r="B6" s="6" t="s">
        <v>11</v>
      </c>
      <c r="C6" s="3"/>
    </row>
    <row r="7" spans="1:3">
      <c r="A7" s="9" t="s">
        <v>12</v>
      </c>
      <c r="B7" s="6" t="s">
        <v>13</v>
      </c>
      <c r="C7" s="3"/>
    </row>
    <row r="8" spans="1:3">
      <c r="A8" s="9" t="s">
        <v>14</v>
      </c>
      <c r="B8" s="6" t="s">
        <v>15</v>
      </c>
      <c r="C8" s="3"/>
    </row>
    <row r="9" spans="1:3">
      <c r="A9" s="9" t="s">
        <v>16</v>
      </c>
      <c r="B9" s="6" t="s">
        <v>17</v>
      </c>
      <c r="C9" s="3"/>
    </row>
    <row r="10" spans="1:3">
      <c r="A10" s="9" t="s">
        <v>18</v>
      </c>
      <c r="B10" s="6" t="s">
        <v>19</v>
      </c>
      <c r="C10" s="3"/>
    </row>
    <row r="11" spans="1:3">
      <c r="A11" s="9" t="s">
        <v>20</v>
      </c>
      <c r="B11" s="6" t="s">
        <v>21</v>
      </c>
      <c r="C11" s="3"/>
    </row>
    <row r="12" spans="1:3">
      <c r="A12" s="9" t="s">
        <v>22</v>
      </c>
      <c r="B12" s="6" t="s">
        <v>23</v>
      </c>
      <c r="C12" s="3"/>
    </row>
    <row r="13" spans="1:3">
      <c r="A13" s="9" t="s">
        <v>24</v>
      </c>
      <c r="B13" s="6" t="s">
        <v>25</v>
      </c>
      <c r="C13" s="3"/>
    </row>
    <row r="14" spans="1:3">
      <c r="A14" s="9" t="s">
        <v>26</v>
      </c>
      <c r="B14" s="6" t="s">
        <v>27</v>
      </c>
      <c r="C14" s="3"/>
    </row>
    <row r="15" spans="1:3">
      <c r="A15" s="9" t="s">
        <v>15</v>
      </c>
      <c r="B15" s="7" t="s">
        <v>15</v>
      </c>
      <c r="C15" s="3"/>
    </row>
    <row r="16" spans="1:3">
      <c r="A16" s="9" t="s">
        <v>28</v>
      </c>
      <c r="B16" s="52" t="s">
        <v>29</v>
      </c>
      <c r="C16" s="3"/>
    </row>
    <row r="17" spans="1:3">
      <c r="A17" s="9" t="s">
        <v>30</v>
      </c>
      <c r="B17" s="53" t="s">
        <v>31</v>
      </c>
      <c r="C17" s="3"/>
    </row>
    <row r="18" spans="1:3">
      <c r="A18" s="9" t="s">
        <v>32</v>
      </c>
      <c r="B18" s="53" t="s">
        <v>31</v>
      </c>
      <c r="C18" s="3"/>
    </row>
    <row r="19" spans="1:3">
      <c r="A19" s="9" t="s">
        <v>33</v>
      </c>
      <c r="B19" s="53" t="s">
        <v>31</v>
      </c>
      <c r="C19" s="3"/>
    </row>
    <row r="20" spans="1:3">
      <c r="A20" s="9" t="s">
        <v>34</v>
      </c>
      <c r="B20" s="53" t="s">
        <v>31</v>
      </c>
      <c r="C20" s="3"/>
    </row>
    <row r="21" spans="1:3">
      <c r="A21" s="9" t="s">
        <v>35</v>
      </c>
      <c r="B21" s="53" t="s">
        <v>31</v>
      </c>
      <c r="C21" s="3"/>
    </row>
    <row r="22" spans="1:3">
      <c r="A22" s="9" t="s">
        <v>36</v>
      </c>
      <c r="B22" s="53" t="s">
        <v>31</v>
      </c>
      <c r="C22" s="3"/>
    </row>
    <row r="23" spans="1:3">
      <c r="A23" s="9" t="s">
        <v>37</v>
      </c>
      <c r="B23" s="53" t="s">
        <v>31</v>
      </c>
      <c r="C23" s="3"/>
    </row>
    <row r="24" spans="1:3">
      <c r="A24" s="9" t="s">
        <v>38</v>
      </c>
      <c r="B24" s="53" t="s">
        <v>31</v>
      </c>
      <c r="C24" s="3"/>
    </row>
    <row r="25" spans="1:3">
      <c r="A25" s="9" t="s">
        <v>39</v>
      </c>
      <c r="B25" s="53" t="s">
        <v>31</v>
      </c>
      <c r="C25" s="3"/>
    </row>
    <row r="26" spans="1:3">
      <c r="A26" s="9" t="s">
        <v>40</v>
      </c>
      <c r="B26" s="53" t="s">
        <v>41</v>
      </c>
      <c r="C26" s="3"/>
    </row>
    <row r="27" spans="1:3">
      <c r="A27" s="9" t="s">
        <v>42</v>
      </c>
      <c r="B27" s="53" t="s">
        <v>31</v>
      </c>
      <c r="C27" s="3"/>
    </row>
    <row r="28" spans="1:3">
      <c r="A28" s="9" t="s">
        <v>43</v>
      </c>
      <c r="B28" s="53" t="s">
        <v>31</v>
      </c>
      <c r="C28" s="3"/>
    </row>
    <row r="29" spans="1:3">
      <c r="A29" s="9" t="s">
        <v>44</v>
      </c>
      <c r="B29" s="53" t="s">
        <v>31</v>
      </c>
      <c r="C29" s="3"/>
    </row>
    <row r="30" spans="1:3">
      <c r="A30" s="9" t="s">
        <v>45</v>
      </c>
      <c r="B30" s="53" t="s">
        <v>31</v>
      </c>
      <c r="C30" s="3"/>
    </row>
    <row r="31" spans="1:3" ht="23.25">
      <c r="A31" s="54" t="s">
        <v>46</v>
      </c>
      <c r="B31" s="53" t="s">
        <v>47</v>
      </c>
      <c r="C31" s="3"/>
    </row>
    <row r="32" spans="1:3">
      <c r="A32" s="9" t="s">
        <v>48</v>
      </c>
      <c r="B32" s="53" t="s">
        <v>49</v>
      </c>
      <c r="C32" s="3"/>
    </row>
  </sheetData>
  <sheetProtection algorithmName="SHA-512" hashValue="ixxD4OXzfGEy5aV2Tak/KMoZGBUtY+c2l5mBkWc3RJlPPcSoI9VX60VVCwocYgiGATuoRDmym2mSdWNwxWg18A==" saltValue="gqUokArhvXl0mkUMSYiW1g==" spinCount="100000" sheet="1" objects="1" scenarios="1" formatCells="0" formatColumns="0" formatRows="0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9D576-9E18-41EF-84FA-4B36FA9EF49F}">
  <sheetPr>
    <pageSetUpPr fitToPage="1"/>
  </sheetPr>
  <dimension ref="A1:G430"/>
  <sheetViews>
    <sheetView zoomScale="90" zoomScaleNormal="90" zoomScaleSheetLayoutView="30" zoomScalePageLayoutView="55" workbookViewId="0"/>
  </sheetViews>
  <sheetFormatPr defaultRowHeight="15"/>
  <cols>
    <col min="1" max="2" width="20.140625" customWidth="1"/>
    <col min="3" max="3" width="65.5703125" customWidth="1"/>
    <col min="4" max="4" width="59.7109375" customWidth="1"/>
    <col min="5" max="5" width="31.85546875" customWidth="1"/>
    <col min="6" max="6" width="24.28515625" customWidth="1"/>
    <col min="7" max="7" width="17.85546875" customWidth="1"/>
  </cols>
  <sheetData>
    <row r="1" spans="1:7" ht="23.25">
      <c r="A1" s="27" t="s">
        <v>100</v>
      </c>
    </row>
    <row r="2" spans="1:7" ht="23.25">
      <c r="A2" s="27" t="s">
        <v>101</v>
      </c>
    </row>
    <row r="3" spans="1:7" ht="23.25">
      <c r="A3" s="27" t="s">
        <v>102</v>
      </c>
    </row>
    <row r="5" spans="1:7" ht="18.75">
      <c r="A5" s="28" t="s">
        <v>103</v>
      </c>
      <c r="B5" s="29"/>
      <c r="C5" s="29"/>
    </row>
    <row r="6" spans="1:7">
      <c r="A6" s="30"/>
      <c r="B6" s="30"/>
    </row>
    <row r="7" spans="1:7" ht="15.75" customHeight="1">
      <c r="A7" s="81" t="s">
        <v>397</v>
      </c>
      <c r="B7" s="81"/>
      <c r="C7" s="81"/>
      <c r="D7" s="59"/>
      <c r="E7" s="59"/>
    </row>
    <row r="8" spans="1:7">
      <c r="A8" s="30"/>
      <c r="B8" s="30"/>
    </row>
    <row r="9" spans="1:7" ht="30" customHeight="1">
      <c r="A9" s="82" t="s">
        <v>104</v>
      </c>
      <c r="B9" s="82"/>
      <c r="C9" s="82"/>
      <c r="D9" s="82"/>
      <c r="E9" s="31" t="s">
        <v>105</v>
      </c>
    </row>
    <row r="10" spans="1:7" ht="48" customHeight="1">
      <c r="A10" s="83" t="s">
        <v>106</v>
      </c>
      <c r="B10" s="83"/>
      <c r="C10" s="83"/>
      <c r="D10" s="83"/>
      <c r="E10" s="32"/>
    </row>
    <row r="11" spans="1:7" ht="15.75" customHeight="1">
      <c r="A11" s="83" t="s">
        <v>107</v>
      </c>
      <c r="B11" s="83"/>
      <c r="C11" s="83"/>
      <c r="D11" s="83"/>
      <c r="E11" s="32"/>
    </row>
    <row r="12" spans="1:7" ht="15.75" customHeight="1">
      <c r="A12" s="78" t="s">
        <v>108</v>
      </c>
      <c r="B12" s="84"/>
      <c r="C12" s="84"/>
      <c r="D12" s="85"/>
      <c r="E12" s="32"/>
    </row>
    <row r="13" spans="1:7" ht="15.75" customHeight="1">
      <c r="A13" s="78" t="s">
        <v>109</v>
      </c>
      <c r="B13" s="79"/>
      <c r="C13" s="79"/>
      <c r="D13" s="80"/>
      <c r="E13" s="32"/>
    </row>
    <row r="14" spans="1:7" ht="31.5" customHeight="1">
      <c r="A14" s="78" t="s">
        <v>110</v>
      </c>
      <c r="B14" s="79"/>
      <c r="C14" s="79"/>
      <c r="D14" s="80"/>
      <c r="E14" s="32"/>
    </row>
    <row r="15" spans="1:7" ht="15.75" customHeight="1">
      <c r="A15" s="86" t="s">
        <v>111</v>
      </c>
      <c r="B15" s="87"/>
      <c r="C15" s="87"/>
      <c r="D15" s="88"/>
      <c r="E15" s="32"/>
    </row>
    <row r="16" spans="1:7">
      <c r="A16" s="33"/>
      <c r="B16" s="33"/>
      <c r="C16" s="34"/>
      <c r="D16" s="34"/>
      <c r="E16" s="34"/>
      <c r="F16" s="34"/>
      <c r="G16" s="34"/>
    </row>
    <row r="17" spans="1:7" ht="15" customHeight="1">
      <c r="A17" s="82" t="s">
        <v>112</v>
      </c>
      <c r="B17" s="89" t="s">
        <v>113</v>
      </c>
      <c r="C17" s="91" t="s">
        <v>114</v>
      </c>
      <c r="D17" s="92"/>
      <c r="E17" s="89" t="s">
        <v>115</v>
      </c>
      <c r="F17" s="35" t="s">
        <v>116</v>
      </c>
      <c r="G17" s="89" t="s">
        <v>117</v>
      </c>
    </row>
    <row r="18" spans="1:7">
      <c r="A18" s="82"/>
      <c r="B18" s="90"/>
      <c r="C18" s="36" t="s">
        <v>118</v>
      </c>
      <c r="D18" s="36" t="s">
        <v>119</v>
      </c>
      <c r="E18" s="93"/>
      <c r="F18" s="35" t="s">
        <v>120</v>
      </c>
      <c r="G18" s="94"/>
    </row>
    <row r="19" spans="1:7">
      <c r="A19" s="95" t="s">
        <v>60</v>
      </c>
      <c r="B19" s="98">
        <v>4</v>
      </c>
      <c r="C19" s="37" t="s">
        <v>121</v>
      </c>
      <c r="D19" s="38" t="s">
        <v>122</v>
      </c>
      <c r="E19" s="39"/>
      <c r="F19" s="101"/>
      <c r="G19" s="104"/>
    </row>
    <row r="20" spans="1:7">
      <c r="A20" s="96"/>
      <c r="B20" s="99"/>
      <c r="C20" s="37" t="s">
        <v>123</v>
      </c>
      <c r="D20" s="38" t="s">
        <v>124</v>
      </c>
      <c r="E20" s="39"/>
      <c r="F20" s="102"/>
      <c r="G20" s="105"/>
    </row>
    <row r="21" spans="1:7" ht="90">
      <c r="A21" s="96"/>
      <c r="B21" s="99"/>
      <c r="C21" s="37" t="s">
        <v>125</v>
      </c>
      <c r="D21" s="40" t="s">
        <v>126</v>
      </c>
      <c r="E21" s="39"/>
      <c r="F21" s="102"/>
      <c r="G21" s="105"/>
    </row>
    <row r="22" spans="1:7">
      <c r="A22" s="96"/>
      <c r="B22" s="99"/>
      <c r="C22" s="37" t="s">
        <v>127</v>
      </c>
      <c r="D22" s="38" t="s">
        <v>128</v>
      </c>
      <c r="E22" s="39"/>
      <c r="F22" s="102"/>
      <c r="G22" s="105"/>
    </row>
    <row r="23" spans="1:7">
      <c r="A23" s="96"/>
      <c r="B23" s="99"/>
      <c r="C23" s="37" t="s">
        <v>129</v>
      </c>
      <c r="D23" s="38" t="s">
        <v>130</v>
      </c>
      <c r="E23" s="39"/>
      <c r="F23" s="102"/>
      <c r="G23" s="105"/>
    </row>
    <row r="24" spans="1:7">
      <c r="A24" s="96"/>
      <c r="B24" s="99"/>
      <c r="C24" s="37" t="s">
        <v>131</v>
      </c>
      <c r="D24" s="38" t="s">
        <v>132</v>
      </c>
      <c r="E24" s="39"/>
      <c r="F24" s="102"/>
      <c r="G24" s="105"/>
    </row>
    <row r="25" spans="1:7">
      <c r="A25" s="96"/>
      <c r="B25" s="99"/>
      <c r="C25" s="37" t="s">
        <v>133</v>
      </c>
      <c r="D25" s="38" t="s">
        <v>134</v>
      </c>
      <c r="E25" s="39"/>
      <c r="F25" s="102"/>
      <c r="G25" s="105"/>
    </row>
    <row r="26" spans="1:7">
      <c r="A26" s="96"/>
      <c r="B26" s="99"/>
      <c r="C26" s="41" t="s">
        <v>135</v>
      </c>
      <c r="D26" s="38" t="s">
        <v>136</v>
      </c>
      <c r="E26" s="39"/>
      <c r="F26" s="102"/>
      <c r="G26" s="105"/>
    </row>
    <row r="27" spans="1:7">
      <c r="A27" s="96"/>
      <c r="B27" s="99"/>
      <c r="C27" s="41" t="s">
        <v>137</v>
      </c>
      <c r="D27" s="38" t="s">
        <v>138</v>
      </c>
      <c r="E27" s="39"/>
      <c r="F27" s="102"/>
      <c r="G27" s="105"/>
    </row>
    <row r="28" spans="1:7">
      <c r="A28" s="96"/>
      <c r="B28" s="99"/>
      <c r="C28" s="41" t="s">
        <v>139</v>
      </c>
      <c r="D28" s="38" t="s">
        <v>134</v>
      </c>
      <c r="E28" s="39"/>
      <c r="F28" s="102"/>
      <c r="G28" s="105"/>
    </row>
    <row r="29" spans="1:7">
      <c r="A29" s="96"/>
      <c r="B29" s="99"/>
      <c r="C29" s="37" t="s">
        <v>140</v>
      </c>
      <c r="D29" s="38" t="s">
        <v>141</v>
      </c>
      <c r="E29" s="39"/>
      <c r="F29" s="102"/>
      <c r="G29" s="105"/>
    </row>
    <row r="30" spans="1:7">
      <c r="A30" s="96"/>
      <c r="B30" s="99"/>
      <c r="C30" s="37" t="s">
        <v>142</v>
      </c>
      <c r="D30" s="38" t="s">
        <v>134</v>
      </c>
      <c r="E30" s="39"/>
      <c r="F30" s="102"/>
      <c r="G30" s="105"/>
    </row>
    <row r="31" spans="1:7">
      <c r="A31" s="96"/>
      <c r="B31" s="99"/>
      <c r="C31" s="37" t="s">
        <v>143</v>
      </c>
      <c r="D31" s="38" t="s">
        <v>144</v>
      </c>
      <c r="E31" s="39"/>
      <c r="F31" s="102"/>
      <c r="G31" s="105"/>
    </row>
    <row r="32" spans="1:7" s="43" customFormat="1">
      <c r="A32" s="96"/>
      <c r="B32" s="99"/>
      <c r="C32" s="41" t="s">
        <v>145</v>
      </c>
      <c r="D32" s="38" t="s">
        <v>146</v>
      </c>
      <c r="E32" s="42"/>
      <c r="F32" s="102"/>
      <c r="G32" s="105"/>
    </row>
    <row r="33" spans="1:7">
      <c r="A33" s="96"/>
      <c r="B33" s="99"/>
      <c r="C33" s="37" t="s">
        <v>147</v>
      </c>
      <c r="D33" s="38" t="s">
        <v>134</v>
      </c>
      <c r="E33" s="39"/>
      <c r="F33" s="102"/>
      <c r="G33" s="105"/>
    </row>
    <row r="34" spans="1:7">
      <c r="A34" s="96"/>
      <c r="B34" s="99"/>
      <c r="C34" s="37" t="s">
        <v>148</v>
      </c>
      <c r="D34" s="38" t="s">
        <v>149</v>
      </c>
      <c r="E34" s="39"/>
      <c r="F34" s="102"/>
      <c r="G34" s="105"/>
    </row>
    <row r="35" spans="1:7">
      <c r="A35" s="96"/>
      <c r="B35" s="99"/>
      <c r="C35" s="37" t="s">
        <v>150</v>
      </c>
      <c r="D35" s="38" t="s">
        <v>151</v>
      </c>
      <c r="E35" s="39"/>
      <c r="F35" s="102"/>
      <c r="G35" s="105"/>
    </row>
    <row r="36" spans="1:7">
      <c r="A36" s="96"/>
      <c r="B36" s="99"/>
      <c r="C36" s="37" t="s">
        <v>152</v>
      </c>
      <c r="D36" s="38" t="s">
        <v>134</v>
      </c>
      <c r="E36" s="39"/>
      <c r="F36" s="102"/>
      <c r="G36" s="105"/>
    </row>
    <row r="37" spans="1:7">
      <c r="A37" s="96"/>
      <c r="B37" s="99"/>
      <c r="C37" s="37" t="s">
        <v>153</v>
      </c>
      <c r="D37" s="38" t="s">
        <v>154</v>
      </c>
      <c r="E37" s="39"/>
      <c r="F37" s="102"/>
      <c r="G37" s="105"/>
    </row>
    <row r="38" spans="1:7">
      <c r="A38" s="96"/>
      <c r="B38" s="99"/>
      <c r="C38" s="37" t="s">
        <v>155</v>
      </c>
      <c r="D38" s="38" t="s">
        <v>134</v>
      </c>
      <c r="E38" s="39"/>
      <c r="F38" s="102"/>
      <c r="G38" s="105"/>
    </row>
    <row r="39" spans="1:7">
      <c r="A39" s="96"/>
      <c r="B39" s="99"/>
      <c r="C39" s="37" t="s">
        <v>156</v>
      </c>
      <c r="D39" s="38" t="s">
        <v>134</v>
      </c>
      <c r="E39" s="39"/>
      <c r="F39" s="102"/>
      <c r="G39" s="105"/>
    </row>
    <row r="40" spans="1:7">
      <c r="A40" s="96"/>
      <c r="B40" s="99"/>
      <c r="C40" s="37" t="s">
        <v>157</v>
      </c>
      <c r="D40" s="38" t="s">
        <v>158</v>
      </c>
      <c r="E40" s="39"/>
      <c r="F40" s="102"/>
      <c r="G40" s="105"/>
    </row>
    <row r="41" spans="1:7">
      <c r="A41" s="96"/>
      <c r="B41" s="99"/>
      <c r="C41" s="37" t="s">
        <v>159</v>
      </c>
      <c r="D41" s="38" t="s">
        <v>134</v>
      </c>
      <c r="E41" s="39"/>
      <c r="F41" s="102"/>
      <c r="G41" s="105"/>
    </row>
    <row r="42" spans="1:7">
      <c r="A42" s="96"/>
      <c r="B42" s="99"/>
      <c r="C42" s="37" t="s">
        <v>160</v>
      </c>
      <c r="D42" s="38" t="s">
        <v>134</v>
      </c>
      <c r="E42" s="39"/>
      <c r="F42" s="102"/>
      <c r="G42" s="105"/>
    </row>
    <row r="43" spans="1:7">
      <c r="A43" s="96"/>
      <c r="B43" s="99"/>
      <c r="C43" s="37" t="s">
        <v>161</v>
      </c>
      <c r="D43" s="38" t="s">
        <v>134</v>
      </c>
      <c r="E43" s="39"/>
      <c r="F43" s="102"/>
      <c r="G43" s="105"/>
    </row>
    <row r="44" spans="1:7">
      <c r="A44" s="96"/>
      <c r="B44" s="99"/>
      <c r="C44" s="37" t="s">
        <v>162</v>
      </c>
      <c r="D44" s="38" t="s">
        <v>134</v>
      </c>
      <c r="E44" s="39"/>
      <c r="F44" s="102"/>
      <c r="G44" s="105"/>
    </row>
    <row r="45" spans="1:7" ht="30" customHeight="1">
      <c r="A45" s="96"/>
      <c r="B45" s="99"/>
      <c r="C45" s="41" t="s">
        <v>163</v>
      </c>
      <c r="D45" s="38" t="s">
        <v>134</v>
      </c>
      <c r="E45" s="39"/>
      <c r="F45" s="102"/>
      <c r="G45" s="105"/>
    </row>
    <row r="46" spans="1:7">
      <c r="A46" s="96"/>
      <c r="B46" s="99"/>
      <c r="C46" s="37" t="s">
        <v>164</v>
      </c>
      <c r="D46" s="38" t="s">
        <v>165</v>
      </c>
      <c r="E46" s="39"/>
      <c r="F46" s="102"/>
      <c r="G46" s="105"/>
    </row>
    <row r="47" spans="1:7">
      <c r="A47" s="96"/>
      <c r="B47" s="99"/>
      <c r="C47" s="37" t="s">
        <v>166</v>
      </c>
      <c r="D47" s="38" t="s">
        <v>134</v>
      </c>
      <c r="E47" s="39"/>
      <c r="F47" s="102"/>
      <c r="G47" s="105"/>
    </row>
    <row r="48" spans="1:7">
      <c r="A48" s="96"/>
      <c r="B48" s="99"/>
      <c r="C48" s="37" t="s">
        <v>167</v>
      </c>
      <c r="D48" s="38" t="s">
        <v>134</v>
      </c>
      <c r="E48" s="39"/>
      <c r="F48" s="102"/>
      <c r="G48" s="105"/>
    </row>
    <row r="49" spans="1:7">
      <c r="A49" s="96"/>
      <c r="B49" s="99"/>
      <c r="C49" s="37" t="s">
        <v>168</v>
      </c>
      <c r="D49" s="38" t="s">
        <v>169</v>
      </c>
      <c r="E49" s="39"/>
      <c r="F49" s="102"/>
      <c r="G49" s="105"/>
    </row>
    <row r="50" spans="1:7" ht="30">
      <c r="A50" s="96"/>
      <c r="B50" s="99"/>
      <c r="C50" s="37" t="s">
        <v>170</v>
      </c>
      <c r="D50" s="40" t="s">
        <v>171</v>
      </c>
      <c r="E50" s="39"/>
      <c r="F50" s="102"/>
      <c r="G50" s="105"/>
    </row>
    <row r="51" spans="1:7">
      <c r="A51" s="96"/>
      <c r="B51" s="99"/>
      <c r="C51" s="37" t="s">
        <v>172</v>
      </c>
      <c r="D51" s="38" t="s">
        <v>134</v>
      </c>
      <c r="E51" s="39"/>
      <c r="F51" s="102"/>
      <c r="G51" s="105"/>
    </row>
    <row r="52" spans="1:7">
      <c r="A52" s="96"/>
      <c r="B52" s="99"/>
      <c r="C52" s="37" t="s">
        <v>173</v>
      </c>
      <c r="D52" s="38" t="s">
        <v>134</v>
      </c>
      <c r="E52" s="39"/>
      <c r="F52" s="102"/>
      <c r="G52" s="105"/>
    </row>
    <row r="53" spans="1:7">
      <c r="A53" s="96"/>
      <c r="B53" s="99"/>
      <c r="C53" s="37" t="s">
        <v>174</v>
      </c>
      <c r="D53" s="38" t="s">
        <v>175</v>
      </c>
      <c r="E53" s="39"/>
      <c r="F53" s="102"/>
      <c r="G53" s="105"/>
    </row>
    <row r="54" spans="1:7">
      <c r="A54" s="96"/>
      <c r="B54" s="99"/>
      <c r="C54" s="37" t="s">
        <v>176</v>
      </c>
      <c r="D54" s="38" t="s">
        <v>175</v>
      </c>
      <c r="E54" s="39"/>
      <c r="F54" s="102"/>
      <c r="G54" s="105"/>
    </row>
    <row r="55" spans="1:7">
      <c r="A55" s="96"/>
      <c r="B55" s="99"/>
      <c r="C55" s="37" t="s">
        <v>177</v>
      </c>
      <c r="D55" s="38" t="s">
        <v>178</v>
      </c>
      <c r="E55" s="39"/>
      <c r="F55" s="102"/>
      <c r="G55" s="105"/>
    </row>
    <row r="56" spans="1:7">
      <c r="A56" s="96"/>
      <c r="B56" s="99"/>
      <c r="C56" s="37" t="s">
        <v>179</v>
      </c>
      <c r="D56" s="38" t="s">
        <v>134</v>
      </c>
      <c r="E56" s="39"/>
      <c r="F56" s="102"/>
      <c r="G56" s="105"/>
    </row>
    <row r="57" spans="1:7">
      <c r="A57" s="96"/>
      <c r="B57" s="99"/>
      <c r="C57" s="37" t="s">
        <v>180</v>
      </c>
      <c r="D57" s="38" t="s">
        <v>134</v>
      </c>
      <c r="E57" s="39"/>
      <c r="F57" s="102"/>
      <c r="G57" s="105"/>
    </row>
    <row r="58" spans="1:7">
      <c r="A58" s="96"/>
      <c r="B58" s="99"/>
      <c r="C58" s="37" t="s">
        <v>181</v>
      </c>
      <c r="D58" s="38" t="s">
        <v>134</v>
      </c>
      <c r="E58" s="39"/>
      <c r="F58" s="102"/>
      <c r="G58" s="105"/>
    </row>
    <row r="59" spans="1:7">
      <c r="A59" s="96"/>
      <c r="B59" s="99"/>
      <c r="C59" s="37" t="s">
        <v>182</v>
      </c>
      <c r="D59" s="38" t="s">
        <v>134</v>
      </c>
      <c r="E59" s="39"/>
      <c r="F59" s="102"/>
      <c r="G59" s="105"/>
    </row>
    <row r="60" spans="1:7">
      <c r="A60" s="96"/>
      <c r="B60" s="99"/>
      <c r="C60" s="37" t="s">
        <v>183</v>
      </c>
      <c r="D60" s="38" t="s">
        <v>134</v>
      </c>
      <c r="E60" s="39"/>
      <c r="F60" s="102"/>
      <c r="G60" s="105"/>
    </row>
    <row r="61" spans="1:7" ht="30">
      <c r="A61" s="96"/>
      <c r="B61" s="99"/>
      <c r="C61" s="41" t="s">
        <v>184</v>
      </c>
      <c r="D61" s="38" t="s">
        <v>134</v>
      </c>
      <c r="E61" s="39"/>
      <c r="F61" s="102"/>
      <c r="G61" s="105"/>
    </row>
    <row r="62" spans="1:7" ht="30">
      <c r="A62" s="96"/>
      <c r="B62" s="99"/>
      <c r="C62" s="37" t="s">
        <v>185</v>
      </c>
      <c r="D62" s="40" t="s">
        <v>186</v>
      </c>
      <c r="E62" s="39"/>
      <c r="F62" s="102"/>
      <c r="G62" s="105"/>
    </row>
    <row r="63" spans="1:7">
      <c r="A63" s="96"/>
      <c r="B63" s="99"/>
      <c r="C63" s="37" t="s">
        <v>187</v>
      </c>
      <c r="D63" s="40" t="s">
        <v>188</v>
      </c>
      <c r="E63" s="39"/>
      <c r="F63" s="102"/>
      <c r="G63" s="105"/>
    </row>
    <row r="64" spans="1:7">
      <c r="A64" s="96"/>
      <c r="B64" s="99"/>
      <c r="C64" s="37" t="s">
        <v>189</v>
      </c>
      <c r="D64" s="40" t="s">
        <v>134</v>
      </c>
      <c r="E64" s="39"/>
      <c r="F64" s="102"/>
      <c r="G64" s="105"/>
    </row>
    <row r="65" spans="1:7">
      <c r="A65" s="96"/>
      <c r="B65" s="99"/>
      <c r="C65" s="37" t="s">
        <v>190</v>
      </c>
      <c r="D65" s="40" t="s">
        <v>134</v>
      </c>
      <c r="E65" s="39"/>
      <c r="F65" s="102"/>
      <c r="G65" s="105"/>
    </row>
    <row r="66" spans="1:7">
      <c r="A66" s="96"/>
      <c r="B66" s="99"/>
      <c r="C66" s="37" t="s">
        <v>191</v>
      </c>
      <c r="D66" s="40" t="s">
        <v>192</v>
      </c>
      <c r="E66" s="39"/>
      <c r="F66" s="102"/>
      <c r="G66" s="105"/>
    </row>
    <row r="67" spans="1:7" ht="30">
      <c r="A67" s="96"/>
      <c r="B67" s="99"/>
      <c r="C67" s="37" t="s">
        <v>193</v>
      </c>
      <c r="D67" s="40" t="s">
        <v>194</v>
      </c>
      <c r="E67" s="39"/>
      <c r="F67" s="102"/>
      <c r="G67" s="105"/>
    </row>
    <row r="68" spans="1:7">
      <c r="A68" s="96"/>
      <c r="B68" s="99"/>
      <c r="C68" s="37" t="s">
        <v>195</v>
      </c>
      <c r="D68" s="40" t="s">
        <v>196</v>
      </c>
      <c r="E68" s="39"/>
      <c r="F68" s="102"/>
      <c r="G68" s="105"/>
    </row>
    <row r="69" spans="1:7">
      <c r="A69" s="96"/>
      <c r="B69" s="99"/>
      <c r="C69" s="37" t="s">
        <v>197</v>
      </c>
      <c r="D69" s="40" t="s">
        <v>198</v>
      </c>
      <c r="E69" s="39"/>
      <c r="F69" s="102"/>
      <c r="G69" s="105"/>
    </row>
    <row r="70" spans="1:7" ht="30">
      <c r="A70" s="96"/>
      <c r="B70" s="99"/>
      <c r="C70" s="41" t="s">
        <v>199</v>
      </c>
      <c r="D70" s="40" t="s">
        <v>134</v>
      </c>
      <c r="E70" s="39"/>
      <c r="F70" s="102"/>
      <c r="G70" s="105"/>
    </row>
    <row r="71" spans="1:7" ht="30">
      <c r="A71" s="96"/>
      <c r="B71" s="99"/>
      <c r="C71" s="41" t="s">
        <v>200</v>
      </c>
      <c r="D71" s="40" t="s">
        <v>134</v>
      </c>
      <c r="E71" s="39"/>
      <c r="F71" s="102"/>
      <c r="G71" s="105"/>
    </row>
    <row r="72" spans="1:7" ht="30">
      <c r="A72" s="96"/>
      <c r="B72" s="99"/>
      <c r="C72" s="41" t="s">
        <v>201</v>
      </c>
      <c r="D72" s="40" t="s">
        <v>134</v>
      </c>
      <c r="E72" s="39"/>
      <c r="F72" s="102"/>
      <c r="G72" s="105"/>
    </row>
    <row r="73" spans="1:7" ht="30">
      <c r="A73" s="96"/>
      <c r="B73" s="99"/>
      <c r="C73" s="41" t="s">
        <v>202</v>
      </c>
      <c r="D73" s="40" t="s">
        <v>134</v>
      </c>
      <c r="E73" s="39"/>
      <c r="F73" s="102"/>
      <c r="G73" s="105"/>
    </row>
    <row r="74" spans="1:7" ht="30">
      <c r="A74" s="96"/>
      <c r="B74" s="99"/>
      <c r="C74" s="41" t="s">
        <v>203</v>
      </c>
      <c r="D74" s="40" t="s">
        <v>134</v>
      </c>
      <c r="E74" s="39"/>
      <c r="F74" s="102"/>
      <c r="G74" s="105"/>
    </row>
    <row r="75" spans="1:7">
      <c r="A75" s="96"/>
      <c r="B75" s="99"/>
      <c r="C75" s="41" t="s">
        <v>204</v>
      </c>
      <c r="D75" s="40" t="s">
        <v>134</v>
      </c>
      <c r="E75" s="39"/>
      <c r="F75" s="102"/>
      <c r="G75" s="105"/>
    </row>
    <row r="76" spans="1:7">
      <c r="A76" s="96"/>
      <c r="B76" s="99"/>
      <c r="C76" s="41" t="s">
        <v>205</v>
      </c>
      <c r="D76" s="40" t="s">
        <v>134</v>
      </c>
      <c r="E76" s="39"/>
      <c r="F76" s="102"/>
      <c r="G76" s="105"/>
    </row>
    <row r="77" spans="1:7">
      <c r="A77" s="96"/>
      <c r="B77" s="99"/>
      <c r="C77" s="41" t="s">
        <v>206</v>
      </c>
      <c r="D77" s="40" t="s">
        <v>134</v>
      </c>
      <c r="E77" s="39"/>
      <c r="F77" s="102"/>
      <c r="G77" s="105"/>
    </row>
    <row r="78" spans="1:7">
      <c r="A78" s="96"/>
      <c r="B78" s="99"/>
      <c r="C78" s="41" t="s">
        <v>207</v>
      </c>
      <c r="D78" s="40" t="s">
        <v>134</v>
      </c>
      <c r="E78" s="39"/>
      <c r="F78" s="102"/>
      <c r="G78" s="105"/>
    </row>
    <row r="79" spans="1:7">
      <c r="A79" s="96"/>
      <c r="B79" s="99"/>
      <c r="C79" s="41" t="s">
        <v>208</v>
      </c>
      <c r="D79" s="40" t="s">
        <v>134</v>
      </c>
      <c r="E79" s="39"/>
      <c r="F79" s="102"/>
      <c r="G79" s="105"/>
    </row>
    <row r="80" spans="1:7">
      <c r="A80" s="96"/>
      <c r="B80" s="99"/>
      <c r="C80" s="41" t="s">
        <v>209</v>
      </c>
      <c r="D80" s="40" t="s">
        <v>134</v>
      </c>
      <c r="E80" s="39"/>
      <c r="F80" s="102"/>
      <c r="G80" s="105"/>
    </row>
    <row r="81" spans="1:7">
      <c r="A81" s="96"/>
      <c r="B81" s="99"/>
      <c r="C81" s="41" t="s">
        <v>210</v>
      </c>
      <c r="D81" s="40" t="s">
        <v>134</v>
      </c>
      <c r="E81" s="39"/>
      <c r="F81" s="102"/>
      <c r="G81" s="105"/>
    </row>
    <row r="82" spans="1:7" ht="30">
      <c r="A82" s="96"/>
      <c r="B82" s="99"/>
      <c r="C82" s="41" t="s">
        <v>211</v>
      </c>
      <c r="D82" s="40" t="s">
        <v>134</v>
      </c>
      <c r="E82" s="39"/>
      <c r="F82" s="102"/>
      <c r="G82" s="105"/>
    </row>
    <row r="83" spans="1:7" ht="30">
      <c r="A83" s="96"/>
      <c r="B83" s="99"/>
      <c r="C83" s="41" t="s">
        <v>212</v>
      </c>
      <c r="D83" s="40" t="s">
        <v>134</v>
      </c>
      <c r="E83" s="39"/>
      <c r="F83" s="102"/>
      <c r="G83" s="105"/>
    </row>
    <row r="84" spans="1:7">
      <c r="A84" s="96"/>
      <c r="B84" s="99"/>
      <c r="C84" s="41" t="s">
        <v>213</v>
      </c>
      <c r="D84" s="40" t="s">
        <v>134</v>
      </c>
      <c r="E84" s="39"/>
      <c r="F84" s="102"/>
      <c r="G84" s="105"/>
    </row>
    <row r="85" spans="1:7">
      <c r="A85" s="96"/>
      <c r="B85" s="99"/>
      <c r="C85" s="41" t="s">
        <v>214</v>
      </c>
      <c r="D85" s="40" t="s">
        <v>134</v>
      </c>
      <c r="E85" s="39"/>
      <c r="F85" s="102"/>
      <c r="G85" s="105"/>
    </row>
    <row r="86" spans="1:7" ht="30">
      <c r="A86" s="96"/>
      <c r="B86" s="99"/>
      <c r="C86" s="41" t="s">
        <v>215</v>
      </c>
      <c r="D86" s="40" t="s">
        <v>134</v>
      </c>
      <c r="E86" s="39"/>
      <c r="F86" s="102"/>
      <c r="G86" s="105"/>
    </row>
    <row r="87" spans="1:7">
      <c r="A87" s="96"/>
      <c r="B87" s="99"/>
      <c r="C87" s="41" t="s">
        <v>216</v>
      </c>
      <c r="D87" s="40" t="s">
        <v>134</v>
      </c>
      <c r="E87" s="39"/>
      <c r="F87" s="102"/>
      <c r="G87" s="105"/>
    </row>
    <row r="88" spans="1:7">
      <c r="A88" s="96"/>
      <c r="B88" s="99"/>
      <c r="C88" s="41" t="s">
        <v>217</v>
      </c>
      <c r="D88" s="40" t="s">
        <v>218</v>
      </c>
      <c r="E88" s="39"/>
      <c r="F88" s="102"/>
      <c r="G88" s="105"/>
    </row>
    <row r="89" spans="1:7">
      <c r="A89" s="96"/>
      <c r="B89" s="99"/>
      <c r="C89" s="41" t="s">
        <v>219</v>
      </c>
      <c r="D89" s="38" t="s">
        <v>134</v>
      </c>
      <c r="E89" s="39"/>
      <c r="F89" s="102"/>
      <c r="G89" s="105"/>
    </row>
    <row r="90" spans="1:7">
      <c r="A90" s="96"/>
      <c r="B90" s="99"/>
      <c r="C90" s="41" t="s">
        <v>220</v>
      </c>
      <c r="D90" s="38" t="s">
        <v>134</v>
      </c>
      <c r="E90" s="39"/>
      <c r="F90" s="102"/>
      <c r="G90" s="105"/>
    </row>
    <row r="91" spans="1:7" ht="15" customHeight="1">
      <c r="A91" s="96"/>
      <c r="B91" s="99"/>
      <c r="C91" s="41" t="s">
        <v>221</v>
      </c>
      <c r="D91" s="38" t="s">
        <v>134</v>
      </c>
      <c r="E91" s="39"/>
      <c r="F91" s="102"/>
      <c r="G91" s="105"/>
    </row>
    <row r="92" spans="1:7">
      <c r="A92" s="96"/>
      <c r="B92" s="99"/>
      <c r="C92" s="41" t="s">
        <v>222</v>
      </c>
      <c r="D92" s="38" t="s">
        <v>134</v>
      </c>
      <c r="E92" s="39"/>
      <c r="F92" s="102"/>
      <c r="G92" s="105"/>
    </row>
    <row r="93" spans="1:7">
      <c r="A93" s="96"/>
      <c r="B93" s="99"/>
      <c r="C93" s="41" t="s">
        <v>223</v>
      </c>
      <c r="D93" s="38" t="s">
        <v>224</v>
      </c>
      <c r="E93" s="39"/>
      <c r="F93" s="102"/>
      <c r="G93" s="105"/>
    </row>
    <row r="94" spans="1:7" ht="45">
      <c r="A94" s="96"/>
      <c r="B94" s="99"/>
      <c r="C94" s="41" t="s">
        <v>225</v>
      </c>
      <c r="D94" s="38" t="s">
        <v>134</v>
      </c>
      <c r="E94" s="39"/>
      <c r="F94" s="102"/>
      <c r="G94" s="105"/>
    </row>
    <row r="95" spans="1:7" ht="30">
      <c r="A95" s="96"/>
      <c r="B95" s="99"/>
      <c r="C95" s="41" t="s">
        <v>226</v>
      </c>
      <c r="D95" s="38" t="s">
        <v>134</v>
      </c>
      <c r="E95" s="39"/>
      <c r="F95" s="102"/>
      <c r="G95" s="105"/>
    </row>
    <row r="96" spans="1:7" ht="30">
      <c r="A96" s="96"/>
      <c r="B96" s="99"/>
      <c r="C96" s="41" t="s">
        <v>227</v>
      </c>
      <c r="D96" s="38" t="s">
        <v>228</v>
      </c>
      <c r="E96" s="39"/>
      <c r="F96" s="102"/>
      <c r="G96" s="105"/>
    </row>
    <row r="97" spans="1:7" ht="30">
      <c r="A97" s="96"/>
      <c r="B97" s="99"/>
      <c r="C97" s="41" t="s">
        <v>229</v>
      </c>
      <c r="D97" s="38" t="s">
        <v>134</v>
      </c>
      <c r="E97" s="39"/>
      <c r="F97" s="102"/>
      <c r="G97" s="105"/>
    </row>
    <row r="98" spans="1:7" ht="30" customHeight="1">
      <c r="A98" s="96"/>
      <c r="B98" s="99"/>
      <c r="C98" s="41" t="s">
        <v>230</v>
      </c>
      <c r="D98" s="38" t="s">
        <v>134</v>
      </c>
      <c r="E98" s="39"/>
      <c r="F98" s="102"/>
      <c r="G98" s="105"/>
    </row>
    <row r="99" spans="1:7">
      <c r="A99" s="96"/>
      <c r="B99" s="99"/>
      <c r="C99" s="37" t="s">
        <v>231</v>
      </c>
      <c r="D99" s="38" t="s">
        <v>134</v>
      </c>
      <c r="E99" s="39"/>
      <c r="F99" s="102"/>
      <c r="G99" s="105"/>
    </row>
    <row r="100" spans="1:7">
      <c r="A100" s="96"/>
      <c r="B100" s="99"/>
      <c r="C100" s="37" t="s">
        <v>232</v>
      </c>
      <c r="D100" s="38" t="s">
        <v>233</v>
      </c>
      <c r="E100" s="39"/>
      <c r="F100" s="102"/>
      <c r="G100" s="105"/>
    </row>
    <row r="101" spans="1:7">
      <c r="A101" s="96"/>
      <c r="B101" s="99"/>
      <c r="C101" s="37" t="s">
        <v>234</v>
      </c>
      <c r="D101" s="38" t="s">
        <v>134</v>
      </c>
      <c r="E101" s="39"/>
      <c r="F101" s="102"/>
      <c r="G101" s="105"/>
    </row>
    <row r="102" spans="1:7">
      <c r="A102" s="96"/>
      <c r="B102" s="99"/>
      <c r="C102" s="37" t="s">
        <v>235</v>
      </c>
      <c r="D102" s="38" t="s">
        <v>134</v>
      </c>
      <c r="E102" s="39"/>
      <c r="F102" s="102"/>
      <c r="G102" s="105"/>
    </row>
    <row r="103" spans="1:7">
      <c r="A103" s="96"/>
      <c r="B103" s="99"/>
      <c r="C103" s="37" t="s">
        <v>236</v>
      </c>
      <c r="D103" s="38" t="s">
        <v>134</v>
      </c>
      <c r="E103" s="39"/>
      <c r="F103" s="102"/>
      <c r="G103" s="105"/>
    </row>
    <row r="104" spans="1:7">
      <c r="A104" s="96"/>
      <c r="B104" s="99"/>
      <c r="C104" s="37" t="s">
        <v>237</v>
      </c>
      <c r="D104" s="38" t="s">
        <v>134</v>
      </c>
      <c r="E104" s="39"/>
      <c r="F104" s="102"/>
      <c r="G104" s="105"/>
    </row>
    <row r="105" spans="1:7">
      <c r="A105" s="96"/>
      <c r="B105" s="99"/>
      <c r="C105" s="37" t="s">
        <v>238</v>
      </c>
      <c r="D105" s="38" t="s">
        <v>134</v>
      </c>
      <c r="E105" s="39"/>
      <c r="F105" s="102"/>
      <c r="G105" s="105"/>
    </row>
    <row r="106" spans="1:7">
      <c r="A106" s="96"/>
      <c r="B106" s="99"/>
      <c r="C106" s="37" t="s">
        <v>239</v>
      </c>
      <c r="D106" s="38" t="s">
        <v>134</v>
      </c>
      <c r="E106" s="39"/>
      <c r="F106" s="102"/>
      <c r="G106" s="105"/>
    </row>
    <row r="107" spans="1:7">
      <c r="A107" s="96"/>
      <c r="B107" s="99"/>
      <c r="C107" s="37" t="s">
        <v>240</v>
      </c>
      <c r="D107" s="38" t="s">
        <v>134</v>
      </c>
      <c r="E107" s="39"/>
      <c r="F107" s="102"/>
      <c r="G107" s="105"/>
    </row>
    <row r="108" spans="1:7">
      <c r="A108" s="96"/>
      <c r="B108" s="99"/>
      <c r="C108" s="37" t="s">
        <v>241</v>
      </c>
      <c r="D108" s="38" t="s">
        <v>134</v>
      </c>
      <c r="E108" s="39"/>
      <c r="F108" s="102"/>
      <c r="G108" s="105"/>
    </row>
    <row r="109" spans="1:7">
      <c r="A109" s="96"/>
      <c r="B109" s="99"/>
      <c r="C109" s="37" t="s">
        <v>242</v>
      </c>
      <c r="D109" s="38" t="s">
        <v>134</v>
      </c>
      <c r="E109" s="39"/>
      <c r="F109" s="102"/>
      <c r="G109" s="105"/>
    </row>
    <row r="110" spans="1:7">
      <c r="A110" s="96"/>
      <c r="B110" s="99"/>
      <c r="C110" s="37" t="s">
        <v>243</v>
      </c>
      <c r="D110" s="38" t="s">
        <v>134</v>
      </c>
      <c r="E110" s="39"/>
      <c r="F110" s="102"/>
      <c r="G110" s="105"/>
    </row>
    <row r="111" spans="1:7">
      <c r="A111" s="96"/>
      <c r="B111" s="99"/>
      <c r="C111" s="37" t="s">
        <v>244</v>
      </c>
      <c r="D111" s="38" t="s">
        <v>134</v>
      </c>
      <c r="E111" s="39"/>
      <c r="F111" s="102"/>
      <c r="G111" s="105"/>
    </row>
    <row r="112" spans="1:7">
      <c r="A112" s="96"/>
      <c r="B112" s="99"/>
      <c r="C112" s="37" t="s">
        <v>245</v>
      </c>
      <c r="D112" s="38" t="s">
        <v>134</v>
      </c>
      <c r="E112" s="39"/>
      <c r="F112" s="102"/>
      <c r="G112" s="105"/>
    </row>
    <row r="113" spans="1:7">
      <c r="A113" s="96"/>
      <c r="B113" s="99"/>
      <c r="C113" s="37" t="s">
        <v>246</v>
      </c>
      <c r="D113" s="38" t="s">
        <v>247</v>
      </c>
      <c r="E113" s="39"/>
      <c r="F113" s="102"/>
      <c r="G113" s="105"/>
    </row>
    <row r="114" spans="1:7">
      <c r="A114" s="96"/>
      <c r="B114" s="99"/>
      <c r="C114" s="37" t="s">
        <v>248</v>
      </c>
      <c r="D114" s="38" t="s">
        <v>134</v>
      </c>
      <c r="E114" s="39"/>
      <c r="F114" s="102"/>
      <c r="G114" s="105"/>
    </row>
    <row r="115" spans="1:7" ht="45">
      <c r="A115" s="96"/>
      <c r="B115" s="99"/>
      <c r="C115" s="41" t="s">
        <v>249</v>
      </c>
      <c r="D115" s="38" t="s">
        <v>134</v>
      </c>
      <c r="E115" s="39"/>
      <c r="F115" s="102"/>
      <c r="G115" s="105"/>
    </row>
    <row r="116" spans="1:7">
      <c r="A116" s="96"/>
      <c r="B116" s="99"/>
      <c r="C116" s="37" t="s">
        <v>250</v>
      </c>
      <c r="D116" s="38" t="s">
        <v>134</v>
      </c>
      <c r="E116" s="39"/>
      <c r="F116" s="102"/>
      <c r="G116" s="105"/>
    </row>
    <row r="117" spans="1:7" ht="30" customHeight="1">
      <c r="A117" s="96"/>
      <c r="B117" s="99"/>
      <c r="C117" s="41" t="s">
        <v>251</v>
      </c>
      <c r="D117" s="38" t="s">
        <v>134</v>
      </c>
      <c r="E117" s="39"/>
      <c r="F117" s="102"/>
      <c r="G117" s="105"/>
    </row>
    <row r="118" spans="1:7">
      <c r="A118" s="96"/>
      <c r="B118" s="99"/>
      <c r="C118" s="37" t="s">
        <v>252</v>
      </c>
      <c r="D118" s="38" t="s">
        <v>134</v>
      </c>
      <c r="E118" s="39"/>
      <c r="F118" s="102"/>
      <c r="G118" s="105"/>
    </row>
    <row r="119" spans="1:7" ht="30">
      <c r="A119" s="96"/>
      <c r="B119" s="99"/>
      <c r="C119" s="41" t="s">
        <v>253</v>
      </c>
      <c r="D119" s="38" t="s">
        <v>134</v>
      </c>
      <c r="E119" s="39"/>
      <c r="F119" s="102"/>
      <c r="G119" s="105"/>
    </row>
    <row r="120" spans="1:7" ht="33.75" customHeight="1">
      <c r="A120" s="96"/>
      <c r="B120" s="99"/>
      <c r="C120" s="41" t="s">
        <v>254</v>
      </c>
      <c r="D120" s="40" t="s">
        <v>255</v>
      </c>
      <c r="E120" s="39"/>
      <c r="F120" s="102"/>
      <c r="G120" s="105"/>
    </row>
    <row r="121" spans="1:7" ht="60">
      <c r="A121" s="96"/>
      <c r="B121" s="99"/>
      <c r="C121" s="37" t="s">
        <v>256</v>
      </c>
      <c r="D121" s="40" t="s">
        <v>257</v>
      </c>
      <c r="E121" s="39"/>
      <c r="F121" s="102"/>
      <c r="G121" s="105"/>
    </row>
    <row r="122" spans="1:7">
      <c r="A122" s="96"/>
      <c r="B122" s="99"/>
      <c r="C122" s="37" t="s">
        <v>258</v>
      </c>
      <c r="D122" s="40" t="s">
        <v>259</v>
      </c>
      <c r="E122" s="39"/>
      <c r="F122" s="102"/>
      <c r="G122" s="105"/>
    </row>
    <row r="123" spans="1:7" s="43" customFormat="1" ht="30">
      <c r="A123" s="96"/>
      <c r="B123" s="99"/>
      <c r="C123" s="37" t="s">
        <v>260</v>
      </c>
      <c r="D123" s="40" t="s">
        <v>261</v>
      </c>
      <c r="E123" s="42"/>
      <c r="F123" s="102"/>
      <c r="G123" s="105"/>
    </row>
    <row r="124" spans="1:7">
      <c r="A124" s="96"/>
      <c r="B124" s="99"/>
      <c r="C124" s="37" t="s">
        <v>262</v>
      </c>
      <c r="D124" s="40" t="s">
        <v>134</v>
      </c>
      <c r="E124" s="39"/>
      <c r="F124" s="102"/>
      <c r="G124" s="105"/>
    </row>
    <row r="125" spans="1:7">
      <c r="A125" s="96"/>
      <c r="B125" s="99"/>
      <c r="C125" s="37" t="s">
        <v>263</v>
      </c>
      <c r="D125" s="40" t="s">
        <v>264</v>
      </c>
      <c r="E125" s="39"/>
      <c r="F125" s="102"/>
      <c r="G125" s="105"/>
    </row>
    <row r="126" spans="1:7" ht="165">
      <c r="A126" s="97"/>
      <c r="B126" s="100"/>
      <c r="C126" s="41" t="s">
        <v>265</v>
      </c>
      <c r="D126" s="40" t="s">
        <v>266</v>
      </c>
      <c r="E126" s="39"/>
      <c r="F126" s="103"/>
      <c r="G126" s="106"/>
    </row>
    <row r="127" spans="1:7">
      <c r="A127" s="44"/>
      <c r="B127" s="45"/>
      <c r="C127" s="46"/>
      <c r="D127" s="46"/>
      <c r="E127" s="4"/>
      <c r="F127" s="47"/>
      <c r="G127" s="48"/>
    </row>
    <row r="128" spans="1:7">
      <c r="A128" s="82" t="s">
        <v>112</v>
      </c>
      <c r="B128" s="89" t="s">
        <v>113</v>
      </c>
      <c r="C128" s="91" t="s">
        <v>114</v>
      </c>
      <c r="D128" s="92"/>
      <c r="E128" s="89" t="s">
        <v>115</v>
      </c>
      <c r="F128" s="35" t="s">
        <v>116</v>
      </c>
      <c r="G128" s="89" t="s">
        <v>117</v>
      </c>
    </row>
    <row r="129" spans="1:7">
      <c r="A129" s="82"/>
      <c r="B129" s="90"/>
      <c r="C129" s="36" t="s">
        <v>118</v>
      </c>
      <c r="D129" s="36" t="s">
        <v>119</v>
      </c>
      <c r="E129" s="93"/>
      <c r="F129" s="35" t="s">
        <v>120</v>
      </c>
      <c r="G129" s="94"/>
    </row>
    <row r="130" spans="1:7">
      <c r="A130" s="107" t="s">
        <v>63</v>
      </c>
      <c r="B130" s="109">
        <v>110</v>
      </c>
      <c r="C130" s="37" t="s">
        <v>121</v>
      </c>
      <c r="D130" s="38" t="s">
        <v>122</v>
      </c>
      <c r="E130" s="39"/>
      <c r="F130" s="101"/>
      <c r="G130" s="104"/>
    </row>
    <row r="131" spans="1:7">
      <c r="A131" s="107"/>
      <c r="B131" s="110"/>
      <c r="C131" s="37" t="s">
        <v>123</v>
      </c>
      <c r="D131" s="40" t="s">
        <v>267</v>
      </c>
      <c r="E131" s="39"/>
      <c r="F131" s="102"/>
      <c r="G131" s="105"/>
    </row>
    <row r="132" spans="1:7" ht="30">
      <c r="A132" s="107"/>
      <c r="B132" s="110"/>
      <c r="C132" s="37" t="s">
        <v>125</v>
      </c>
      <c r="D132" s="40" t="s">
        <v>268</v>
      </c>
      <c r="E132" s="39"/>
      <c r="F132" s="102"/>
      <c r="G132" s="105"/>
    </row>
    <row r="133" spans="1:7">
      <c r="A133" s="107"/>
      <c r="B133" s="110"/>
      <c r="C133" s="41" t="s">
        <v>127</v>
      </c>
      <c r="D133" s="38" t="s">
        <v>269</v>
      </c>
      <c r="E133" s="39"/>
      <c r="F133" s="102"/>
      <c r="G133" s="105"/>
    </row>
    <row r="134" spans="1:7">
      <c r="A134" s="107"/>
      <c r="B134" s="110"/>
      <c r="C134" s="37" t="s">
        <v>129</v>
      </c>
      <c r="D134" s="38" t="s">
        <v>270</v>
      </c>
      <c r="E134" s="39"/>
      <c r="F134" s="102"/>
      <c r="G134" s="105"/>
    </row>
    <row r="135" spans="1:7">
      <c r="A135" s="107"/>
      <c r="B135" s="110"/>
      <c r="C135" s="37" t="s">
        <v>131</v>
      </c>
      <c r="D135" s="38" t="s">
        <v>271</v>
      </c>
      <c r="E135" s="39"/>
      <c r="F135" s="102"/>
      <c r="G135" s="105"/>
    </row>
    <row r="136" spans="1:7">
      <c r="A136" s="107"/>
      <c r="B136" s="110"/>
      <c r="C136" s="37" t="s">
        <v>133</v>
      </c>
      <c r="D136" s="38" t="s">
        <v>134</v>
      </c>
      <c r="E136" s="39"/>
      <c r="F136" s="102"/>
      <c r="G136" s="105"/>
    </row>
    <row r="137" spans="1:7">
      <c r="A137" s="107"/>
      <c r="B137" s="110"/>
      <c r="C137" s="41" t="s">
        <v>135</v>
      </c>
      <c r="D137" s="38" t="s">
        <v>272</v>
      </c>
      <c r="E137" s="39"/>
      <c r="F137" s="102"/>
      <c r="G137" s="105"/>
    </row>
    <row r="138" spans="1:7">
      <c r="A138" s="107"/>
      <c r="B138" s="110"/>
      <c r="C138" s="41" t="s">
        <v>137</v>
      </c>
      <c r="D138" s="38" t="s">
        <v>273</v>
      </c>
      <c r="E138" s="39"/>
      <c r="F138" s="102"/>
      <c r="G138" s="105"/>
    </row>
    <row r="139" spans="1:7">
      <c r="A139" s="107"/>
      <c r="B139" s="110"/>
      <c r="C139" s="41" t="s">
        <v>139</v>
      </c>
      <c r="D139" s="38" t="s">
        <v>134</v>
      </c>
      <c r="E139" s="39"/>
      <c r="F139" s="102"/>
      <c r="G139" s="105"/>
    </row>
    <row r="140" spans="1:7">
      <c r="A140" s="107"/>
      <c r="B140" s="110"/>
      <c r="C140" s="37" t="s">
        <v>140</v>
      </c>
      <c r="D140" s="38" t="s">
        <v>134</v>
      </c>
      <c r="E140" s="39"/>
      <c r="F140" s="102"/>
      <c r="G140" s="105"/>
    </row>
    <row r="141" spans="1:7">
      <c r="A141" s="107"/>
      <c r="B141" s="110"/>
      <c r="C141" s="37" t="s">
        <v>142</v>
      </c>
      <c r="D141" s="38" t="s">
        <v>134</v>
      </c>
      <c r="E141" s="39"/>
      <c r="F141" s="102"/>
      <c r="G141" s="105"/>
    </row>
    <row r="142" spans="1:7">
      <c r="A142" s="107"/>
      <c r="B142" s="110"/>
      <c r="C142" s="41" t="s">
        <v>145</v>
      </c>
      <c r="D142" s="38" t="s">
        <v>274</v>
      </c>
      <c r="E142" s="39"/>
      <c r="F142" s="102"/>
      <c r="G142" s="105"/>
    </row>
    <row r="143" spans="1:7" ht="30">
      <c r="A143" s="107"/>
      <c r="B143" s="110"/>
      <c r="C143" s="41" t="s">
        <v>275</v>
      </c>
      <c r="D143" s="38" t="s">
        <v>134</v>
      </c>
      <c r="E143" s="39"/>
      <c r="F143" s="102"/>
      <c r="G143" s="105"/>
    </row>
    <row r="144" spans="1:7">
      <c r="A144" s="107"/>
      <c r="B144" s="110"/>
      <c r="C144" s="37" t="s">
        <v>147</v>
      </c>
      <c r="D144" s="38" t="s">
        <v>134</v>
      </c>
      <c r="E144" s="39"/>
      <c r="F144" s="102"/>
      <c r="G144" s="105"/>
    </row>
    <row r="145" spans="1:7">
      <c r="A145" s="107"/>
      <c r="B145" s="110"/>
      <c r="C145" s="37" t="s">
        <v>148</v>
      </c>
      <c r="D145" s="38" t="s">
        <v>149</v>
      </c>
      <c r="E145" s="42"/>
      <c r="F145" s="102"/>
      <c r="G145" s="105"/>
    </row>
    <row r="146" spans="1:7">
      <c r="A146" s="107"/>
      <c r="B146" s="110"/>
      <c r="C146" s="37" t="s">
        <v>276</v>
      </c>
      <c r="D146" s="38" t="s">
        <v>277</v>
      </c>
      <c r="E146" s="39"/>
      <c r="F146" s="102"/>
      <c r="G146" s="105"/>
    </row>
    <row r="147" spans="1:7">
      <c r="A147" s="107"/>
      <c r="B147" s="110"/>
      <c r="C147" s="37" t="s">
        <v>152</v>
      </c>
      <c r="D147" s="38" t="s">
        <v>134</v>
      </c>
      <c r="E147" s="39"/>
      <c r="F147" s="102"/>
      <c r="G147" s="105"/>
    </row>
    <row r="148" spans="1:7">
      <c r="A148" s="107"/>
      <c r="B148" s="110"/>
      <c r="C148" s="37" t="s">
        <v>153</v>
      </c>
      <c r="D148" s="38" t="s">
        <v>154</v>
      </c>
      <c r="E148" s="39"/>
      <c r="F148" s="102"/>
      <c r="G148" s="105"/>
    </row>
    <row r="149" spans="1:7">
      <c r="A149" s="107"/>
      <c r="B149" s="110"/>
      <c r="C149" s="37" t="s">
        <v>155</v>
      </c>
      <c r="D149" s="38" t="s">
        <v>134</v>
      </c>
      <c r="E149" s="39"/>
      <c r="F149" s="102"/>
      <c r="G149" s="105"/>
    </row>
    <row r="150" spans="1:7">
      <c r="A150" s="107"/>
      <c r="B150" s="110"/>
      <c r="C150" s="37" t="s">
        <v>156</v>
      </c>
      <c r="D150" s="38" t="s">
        <v>134</v>
      </c>
      <c r="E150" s="39"/>
      <c r="F150" s="102"/>
      <c r="G150" s="105"/>
    </row>
    <row r="151" spans="1:7">
      <c r="A151" s="107"/>
      <c r="B151" s="110"/>
      <c r="C151" s="37" t="s">
        <v>157</v>
      </c>
      <c r="D151" s="38" t="s">
        <v>158</v>
      </c>
      <c r="E151" s="39"/>
      <c r="F151" s="102"/>
      <c r="G151" s="105"/>
    </row>
    <row r="152" spans="1:7">
      <c r="A152" s="107"/>
      <c r="B152" s="110"/>
      <c r="C152" s="37" t="s">
        <v>159</v>
      </c>
      <c r="D152" s="38" t="s">
        <v>134</v>
      </c>
      <c r="E152" s="39"/>
      <c r="F152" s="102"/>
      <c r="G152" s="105"/>
    </row>
    <row r="153" spans="1:7">
      <c r="A153" s="107"/>
      <c r="B153" s="110"/>
      <c r="C153" s="37" t="s">
        <v>160</v>
      </c>
      <c r="D153" s="38" t="s">
        <v>134</v>
      </c>
      <c r="E153" s="39"/>
      <c r="F153" s="102"/>
      <c r="G153" s="105"/>
    </row>
    <row r="154" spans="1:7">
      <c r="A154" s="107"/>
      <c r="B154" s="110"/>
      <c r="C154" s="37" t="s">
        <v>278</v>
      </c>
      <c r="D154" s="38" t="s">
        <v>134</v>
      </c>
      <c r="E154" s="39"/>
      <c r="F154" s="102"/>
      <c r="G154" s="105"/>
    </row>
    <row r="155" spans="1:7">
      <c r="A155" s="107"/>
      <c r="B155" s="110"/>
      <c r="C155" s="37" t="s">
        <v>164</v>
      </c>
      <c r="D155" s="38" t="s">
        <v>134</v>
      </c>
      <c r="E155" s="39"/>
      <c r="F155" s="102"/>
      <c r="G155" s="105"/>
    </row>
    <row r="156" spans="1:7">
      <c r="A156" s="107"/>
      <c r="B156" s="110"/>
      <c r="C156" s="37" t="s">
        <v>279</v>
      </c>
      <c r="D156" s="38" t="s">
        <v>134</v>
      </c>
      <c r="E156" s="39"/>
      <c r="F156" s="102"/>
      <c r="G156" s="105"/>
    </row>
    <row r="157" spans="1:7">
      <c r="A157" s="107"/>
      <c r="B157" s="110"/>
      <c r="C157" s="37" t="s">
        <v>166</v>
      </c>
      <c r="D157" s="38" t="s">
        <v>134</v>
      </c>
      <c r="E157" s="39"/>
      <c r="F157" s="102"/>
      <c r="G157" s="105"/>
    </row>
    <row r="158" spans="1:7">
      <c r="A158" s="107"/>
      <c r="B158" s="110"/>
      <c r="C158" s="37" t="s">
        <v>168</v>
      </c>
      <c r="D158" s="38" t="s">
        <v>169</v>
      </c>
      <c r="E158" s="39"/>
      <c r="F158" s="102"/>
      <c r="G158" s="105"/>
    </row>
    <row r="159" spans="1:7">
      <c r="A159" s="107"/>
      <c r="B159" s="110"/>
      <c r="C159" s="37" t="s">
        <v>170</v>
      </c>
      <c r="D159" s="38" t="s">
        <v>280</v>
      </c>
      <c r="E159" s="39"/>
      <c r="F159" s="102"/>
      <c r="G159" s="105"/>
    </row>
    <row r="160" spans="1:7">
      <c r="A160" s="107"/>
      <c r="B160" s="110"/>
      <c r="C160" s="37" t="s">
        <v>172</v>
      </c>
      <c r="D160" s="38" t="s">
        <v>134</v>
      </c>
      <c r="E160" s="39"/>
      <c r="F160" s="102"/>
      <c r="G160" s="105"/>
    </row>
    <row r="161" spans="1:7">
      <c r="A161" s="107"/>
      <c r="B161" s="110"/>
      <c r="C161" s="37" t="s">
        <v>173</v>
      </c>
      <c r="D161" s="38" t="s">
        <v>134</v>
      </c>
      <c r="E161" s="39"/>
      <c r="F161" s="102"/>
      <c r="G161" s="105"/>
    </row>
    <row r="162" spans="1:7">
      <c r="A162" s="107"/>
      <c r="B162" s="110"/>
      <c r="C162" s="37" t="s">
        <v>174</v>
      </c>
      <c r="D162" s="38" t="s">
        <v>281</v>
      </c>
      <c r="E162" s="39"/>
      <c r="F162" s="102"/>
      <c r="G162" s="105"/>
    </row>
    <row r="163" spans="1:7">
      <c r="A163" s="107"/>
      <c r="B163" s="110"/>
      <c r="C163" s="37" t="s">
        <v>176</v>
      </c>
      <c r="D163" s="38" t="s">
        <v>281</v>
      </c>
      <c r="E163" s="39"/>
      <c r="F163" s="102"/>
      <c r="G163" s="105"/>
    </row>
    <row r="164" spans="1:7">
      <c r="A164" s="107"/>
      <c r="B164" s="110"/>
      <c r="C164" s="37" t="s">
        <v>177</v>
      </c>
      <c r="D164" s="38" t="s">
        <v>178</v>
      </c>
      <c r="E164" s="39"/>
      <c r="F164" s="102"/>
      <c r="G164" s="105"/>
    </row>
    <row r="165" spans="1:7">
      <c r="A165" s="107"/>
      <c r="B165" s="110"/>
      <c r="C165" s="37" t="s">
        <v>179</v>
      </c>
      <c r="D165" s="38" t="s">
        <v>134</v>
      </c>
      <c r="E165" s="39"/>
      <c r="F165" s="102"/>
      <c r="G165" s="105"/>
    </row>
    <row r="166" spans="1:7">
      <c r="A166" s="107"/>
      <c r="B166" s="110"/>
      <c r="C166" s="37" t="s">
        <v>182</v>
      </c>
      <c r="D166" s="38" t="s">
        <v>134</v>
      </c>
      <c r="E166" s="39"/>
      <c r="F166" s="102"/>
      <c r="G166" s="105"/>
    </row>
    <row r="167" spans="1:7">
      <c r="A167" s="107"/>
      <c r="B167" s="110"/>
      <c r="C167" s="37" t="s">
        <v>183</v>
      </c>
      <c r="D167" s="38" t="s">
        <v>134</v>
      </c>
      <c r="E167" s="39"/>
      <c r="F167" s="102"/>
      <c r="G167" s="105"/>
    </row>
    <row r="168" spans="1:7">
      <c r="A168" s="107"/>
      <c r="B168" s="110"/>
      <c r="C168" s="37" t="s">
        <v>185</v>
      </c>
      <c r="D168" s="40" t="s">
        <v>282</v>
      </c>
      <c r="E168" s="39"/>
      <c r="F168" s="102"/>
      <c r="G168" s="105"/>
    </row>
    <row r="169" spans="1:7">
      <c r="A169" s="107"/>
      <c r="B169" s="110"/>
      <c r="C169" s="37" t="s">
        <v>189</v>
      </c>
      <c r="D169" s="38" t="s">
        <v>134</v>
      </c>
      <c r="E169" s="39"/>
      <c r="F169" s="102"/>
      <c r="G169" s="105"/>
    </row>
    <row r="170" spans="1:7">
      <c r="A170" s="107"/>
      <c r="B170" s="110"/>
      <c r="C170" s="37" t="s">
        <v>190</v>
      </c>
      <c r="D170" s="38" t="s">
        <v>134</v>
      </c>
      <c r="E170" s="39"/>
      <c r="F170" s="102"/>
      <c r="G170" s="105"/>
    </row>
    <row r="171" spans="1:7">
      <c r="A171" s="107"/>
      <c r="B171" s="110"/>
      <c r="C171" s="37" t="s">
        <v>283</v>
      </c>
      <c r="D171" s="38" t="s">
        <v>134</v>
      </c>
      <c r="E171" s="39"/>
      <c r="F171" s="102"/>
      <c r="G171" s="105"/>
    </row>
    <row r="172" spans="1:7">
      <c r="A172" s="107"/>
      <c r="B172" s="110"/>
      <c r="C172" s="37" t="s">
        <v>191</v>
      </c>
      <c r="D172" s="38" t="s">
        <v>192</v>
      </c>
      <c r="E172" s="39"/>
      <c r="F172" s="102"/>
      <c r="G172" s="105"/>
    </row>
    <row r="173" spans="1:7" ht="30">
      <c r="A173" s="107"/>
      <c r="B173" s="110"/>
      <c r="C173" s="37" t="s">
        <v>193</v>
      </c>
      <c r="D173" s="40" t="s">
        <v>284</v>
      </c>
      <c r="E173" s="39"/>
      <c r="F173" s="102"/>
      <c r="G173" s="105"/>
    </row>
    <row r="174" spans="1:7">
      <c r="A174" s="107"/>
      <c r="B174" s="110"/>
      <c r="C174" s="37" t="s">
        <v>197</v>
      </c>
      <c r="D174" s="40" t="s">
        <v>198</v>
      </c>
      <c r="E174" s="39"/>
      <c r="F174" s="102"/>
      <c r="G174" s="105"/>
    </row>
    <row r="175" spans="1:7" ht="30">
      <c r="A175" s="107"/>
      <c r="B175" s="110"/>
      <c r="C175" s="41" t="s">
        <v>199</v>
      </c>
      <c r="D175" s="40" t="s">
        <v>134</v>
      </c>
      <c r="E175" s="39"/>
      <c r="F175" s="102"/>
      <c r="G175" s="105"/>
    </row>
    <row r="176" spans="1:7">
      <c r="A176" s="107"/>
      <c r="B176" s="110"/>
      <c r="C176" s="37" t="s">
        <v>285</v>
      </c>
      <c r="D176" s="38" t="s">
        <v>134</v>
      </c>
      <c r="E176" s="39"/>
      <c r="F176" s="102"/>
      <c r="G176" s="105"/>
    </row>
    <row r="177" spans="1:7">
      <c r="A177" s="107"/>
      <c r="B177" s="110"/>
      <c r="C177" s="37" t="s">
        <v>286</v>
      </c>
      <c r="D177" s="38" t="s">
        <v>134</v>
      </c>
      <c r="E177" s="39"/>
      <c r="F177" s="102"/>
      <c r="G177" s="105"/>
    </row>
    <row r="178" spans="1:7">
      <c r="A178" s="107"/>
      <c r="B178" s="110"/>
      <c r="C178" s="37" t="s">
        <v>287</v>
      </c>
      <c r="D178" s="38" t="s">
        <v>134</v>
      </c>
      <c r="E178" s="39"/>
      <c r="F178" s="102"/>
      <c r="G178" s="105"/>
    </row>
    <row r="179" spans="1:7" ht="45">
      <c r="A179" s="107"/>
      <c r="B179" s="110"/>
      <c r="C179" s="41" t="s">
        <v>288</v>
      </c>
      <c r="D179" s="38" t="s">
        <v>134</v>
      </c>
      <c r="E179" s="39"/>
      <c r="F179" s="102"/>
      <c r="G179" s="105"/>
    </row>
    <row r="180" spans="1:7">
      <c r="A180" s="107"/>
      <c r="B180" s="110"/>
      <c r="C180" s="41" t="s">
        <v>213</v>
      </c>
      <c r="D180" s="38" t="s">
        <v>134</v>
      </c>
      <c r="E180" s="39"/>
      <c r="F180" s="102"/>
      <c r="G180" s="105"/>
    </row>
    <row r="181" spans="1:7">
      <c r="A181" s="107"/>
      <c r="B181" s="110"/>
      <c r="C181" s="41" t="s">
        <v>217</v>
      </c>
      <c r="D181" s="38" t="s">
        <v>218</v>
      </c>
      <c r="E181" s="39"/>
      <c r="F181" s="102"/>
      <c r="G181" s="105"/>
    </row>
    <row r="182" spans="1:7">
      <c r="A182" s="107"/>
      <c r="B182" s="110"/>
      <c r="C182" s="41" t="s">
        <v>219</v>
      </c>
      <c r="D182" s="38" t="s">
        <v>134</v>
      </c>
      <c r="E182" s="39"/>
      <c r="F182" s="102"/>
      <c r="G182" s="105"/>
    </row>
    <row r="183" spans="1:7" ht="30">
      <c r="A183" s="107"/>
      <c r="B183" s="110"/>
      <c r="C183" s="41" t="s">
        <v>221</v>
      </c>
      <c r="D183" s="38" t="s">
        <v>134</v>
      </c>
      <c r="E183" s="39"/>
      <c r="F183" s="102"/>
      <c r="G183" s="105"/>
    </row>
    <row r="184" spans="1:7">
      <c r="A184" s="107"/>
      <c r="B184" s="110"/>
      <c r="C184" s="41" t="s">
        <v>220</v>
      </c>
      <c r="D184" s="38" t="s">
        <v>134</v>
      </c>
      <c r="E184" s="39"/>
      <c r="F184" s="102"/>
      <c r="G184" s="105"/>
    </row>
    <row r="185" spans="1:7">
      <c r="A185" s="107"/>
      <c r="B185" s="110"/>
      <c r="C185" s="41" t="s">
        <v>222</v>
      </c>
      <c r="D185" s="38" t="s">
        <v>134</v>
      </c>
      <c r="E185" s="39"/>
      <c r="F185" s="102"/>
      <c r="G185" s="105"/>
    </row>
    <row r="186" spans="1:7" ht="45">
      <c r="A186" s="107"/>
      <c r="B186" s="110"/>
      <c r="C186" s="41" t="s">
        <v>225</v>
      </c>
      <c r="D186" s="38" t="s">
        <v>134</v>
      </c>
      <c r="E186" s="39"/>
      <c r="F186" s="102"/>
      <c r="G186" s="105"/>
    </row>
    <row r="187" spans="1:7" ht="30">
      <c r="A187" s="107"/>
      <c r="B187" s="110"/>
      <c r="C187" s="41" t="s">
        <v>226</v>
      </c>
      <c r="D187" s="38" t="s">
        <v>134</v>
      </c>
      <c r="E187" s="39"/>
      <c r="F187" s="102"/>
      <c r="G187" s="105"/>
    </row>
    <row r="188" spans="1:7" ht="30" customHeight="1">
      <c r="A188" s="107"/>
      <c r="B188" s="110"/>
      <c r="C188" s="41" t="s">
        <v>289</v>
      </c>
      <c r="D188" s="38" t="s">
        <v>134</v>
      </c>
      <c r="E188" s="39"/>
      <c r="F188" s="102"/>
      <c r="G188" s="105"/>
    </row>
    <row r="189" spans="1:7" ht="30">
      <c r="A189" s="107"/>
      <c r="B189" s="110"/>
      <c r="C189" s="41" t="s">
        <v>227</v>
      </c>
      <c r="D189" s="38" t="s">
        <v>228</v>
      </c>
      <c r="E189" s="39"/>
      <c r="F189" s="102"/>
      <c r="G189" s="105"/>
    </row>
    <row r="190" spans="1:7" ht="30">
      <c r="A190" s="107"/>
      <c r="B190" s="110"/>
      <c r="C190" s="41" t="s">
        <v>229</v>
      </c>
      <c r="D190" s="38" t="s">
        <v>134</v>
      </c>
      <c r="E190" s="39"/>
      <c r="F190" s="102"/>
      <c r="G190" s="105"/>
    </row>
    <row r="191" spans="1:7">
      <c r="A191" s="107"/>
      <c r="B191" s="110"/>
      <c r="C191" s="37" t="s">
        <v>231</v>
      </c>
      <c r="D191" s="38" t="s">
        <v>134</v>
      </c>
      <c r="E191" s="39"/>
      <c r="F191" s="102"/>
      <c r="G191" s="105"/>
    </row>
    <row r="192" spans="1:7">
      <c r="A192" s="107"/>
      <c r="B192" s="110"/>
      <c r="C192" s="37" t="s">
        <v>232</v>
      </c>
      <c r="D192" s="38" t="s">
        <v>233</v>
      </c>
      <c r="E192" s="39"/>
      <c r="F192" s="102"/>
      <c r="G192" s="105"/>
    </row>
    <row r="193" spans="1:7">
      <c r="A193" s="107"/>
      <c r="B193" s="110"/>
      <c r="C193" s="37" t="s">
        <v>234</v>
      </c>
      <c r="D193" s="38" t="s">
        <v>134</v>
      </c>
      <c r="E193" s="39"/>
      <c r="F193" s="102"/>
      <c r="G193" s="105"/>
    </row>
    <row r="194" spans="1:7">
      <c r="A194" s="107"/>
      <c r="B194" s="110"/>
      <c r="C194" s="37" t="s">
        <v>290</v>
      </c>
      <c r="D194" s="38" t="s">
        <v>134</v>
      </c>
      <c r="E194" s="39"/>
      <c r="F194" s="102"/>
      <c r="G194" s="105"/>
    </row>
    <row r="195" spans="1:7">
      <c r="A195" s="107"/>
      <c r="B195" s="110"/>
      <c r="C195" s="37" t="s">
        <v>238</v>
      </c>
      <c r="D195" s="38" t="s">
        <v>134</v>
      </c>
      <c r="E195" s="39"/>
      <c r="F195" s="102"/>
      <c r="G195" s="105"/>
    </row>
    <row r="196" spans="1:7">
      <c r="A196" s="107"/>
      <c r="B196" s="110"/>
      <c r="C196" s="37" t="s">
        <v>241</v>
      </c>
      <c r="D196" s="38" t="s">
        <v>134</v>
      </c>
      <c r="E196" s="39"/>
      <c r="F196" s="102"/>
      <c r="G196" s="105"/>
    </row>
    <row r="197" spans="1:7">
      <c r="A197" s="107"/>
      <c r="B197" s="110"/>
      <c r="C197" s="37" t="s">
        <v>235</v>
      </c>
      <c r="D197" s="38" t="s">
        <v>134</v>
      </c>
      <c r="E197" s="39"/>
      <c r="F197" s="102"/>
      <c r="G197" s="105"/>
    </row>
    <row r="198" spans="1:7">
      <c r="A198" s="107"/>
      <c r="B198" s="110"/>
      <c r="C198" s="37" t="s">
        <v>237</v>
      </c>
      <c r="D198" s="38" t="s">
        <v>134</v>
      </c>
      <c r="E198" s="39"/>
      <c r="F198" s="102"/>
      <c r="G198" s="105"/>
    </row>
    <row r="199" spans="1:7">
      <c r="A199" s="107"/>
      <c r="B199" s="110"/>
      <c r="C199" s="37" t="s">
        <v>243</v>
      </c>
      <c r="D199" s="38" t="s">
        <v>134</v>
      </c>
      <c r="E199" s="39"/>
      <c r="F199" s="102"/>
      <c r="G199" s="105"/>
    </row>
    <row r="200" spans="1:7">
      <c r="A200" s="107"/>
      <c r="B200" s="110"/>
      <c r="C200" s="37" t="s">
        <v>291</v>
      </c>
      <c r="D200" s="38" t="s">
        <v>134</v>
      </c>
      <c r="E200" s="39"/>
      <c r="F200" s="102"/>
      <c r="G200" s="105"/>
    </row>
    <row r="201" spans="1:7">
      <c r="A201" s="107"/>
      <c r="B201" s="110"/>
      <c r="C201" s="37" t="s">
        <v>246</v>
      </c>
      <c r="D201" s="38" t="s">
        <v>247</v>
      </c>
      <c r="E201" s="39"/>
      <c r="F201" s="102"/>
      <c r="G201" s="105"/>
    </row>
    <row r="202" spans="1:7" ht="45">
      <c r="A202" s="107"/>
      <c r="B202" s="110"/>
      <c r="C202" s="41" t="s">
        <v>249</v>
      </c>
      <c r="D202" s="38" t="s">
        <v>134</v>
      </c>
      <c r="E202" s="39"/>
      <c r="F202" s="102"/>
      <c r="G202" s="105"/>
    </row>
    <row r="203" spans="1:7">
      <c r="A203" s="107"/>
      <c r="B203" s="110"/>
      <c r="C203" s="37" t="s">
        <v>292</v>
      </c>
      <c r="D203" s="38" t="s">
        <v>134</v>
      </c>
      <c r="E203" s="39"/>
      <c r="F203" s="102"/>
      <c r="G203" s="105"/>
    </row>
    <row r="204" spans="1:7" ht="30">
      <c r="A204" s="107"/>
      <c r="B204" s="110"/>
      <c r="C204" s="37" t="s">
        <v>254</v>
      </c>
      <c r="D204" s="40" t="s">
        <v>293</v>
      </c>
      <c r="E204" s="39"/>
      <c r="F204" s="102"/>
      <c r="G204" s="105"/>
    </row>
    <row r="205" spans="1:7" ht="60">
      <c r="A205" s="107"/>
      <c r="B205" s="110"/>
      <c r="C205" s="37" t="s">
        <v>256</v>
      </c>
      <c r="D205" s="40" t="s">
        <v>294</v>
      </c>
      <c r="E205" s="39"/>
      <c r="F205" s="102"/>
      <c r="G205" s="105"/>
    </row>
    <row r="206" spans="1:7">
      <c r="A206" s="107"/>
      <c r="B206" s="110"/>
      <c r="C206" s="37" t="s">
        <v>258</v>
      </c>
      <c r="D206" s="40" t="s">
        <v>259</v>
      </c>
      <c r="E206" s="39"/>
      <c r="F206" s="102"/>
      <c r="G206" s="105"/>
    </row>
    <row r="207" spans="1:7" ht="30">
      <c r="A207" s="107"/>
      <c r="B207" s="110"/>
      <c r="C207" s="41" t="s">
        <v>260</v>
      </c>
      <c r="D207" s="40" t="s">
        <v>261</v>
      </c>
      <c r="E207" s="39"/>
      <c r="F207" s="102"/>
      <c r="G207" s="105"/>
    </row>
    <row r="208" spans="1:7">
      <c r="A208" s="107"/>
      <c r="B208" s="110"/>
      <c r="C208" s="41" t="s">
        <v>263</v>
      </c>
      <c r="D208" s="40" t="s">
        <v>264</v>
      </c>
      <c r="E208" s="39"/>
      <c r="F208" s="102"/>
      <c r="G208" s="105"/>
    </row>
    <row r="209" spans="1:7" ht="120">
      <c r="A209" s="108"/>
      <c r="B209" s="111"/>
      <c r="C209" s="41" t="s">
        <v>295</v>
      </c>
      <c r="D209" s="40" t="s">
        <v>296</v>
      </c>
      <c r="E209" s="39"/>
      <c r="F209" s="103"/>
      <c r="G209" s="106"/>
    </row>
    <row r="210" spans="1:7">
      <c r="A210" s="45"/>
      <c r="B210" s="49"/>
      <c r="C210" s="46"/>
      <c r="D210" s="46"/>
      <c r="E210" s="4"/>
      <c r="F210" s="47"/>
      <c r="G210" s="48"/>
    </row>
    <row r="211" spans="1:7">
      <c r="A211" s="82" t="s">
        <v>112</v>
      </c>
      <c r="B211" s="89" t="s">
        <v>113</v>
      </c>
      <c r="C211" s="91" t="s">
        <v>114</v>
      </c>
      <c r="D211" s="92"/>
      <c r="E211" s="89" t="s">
        <v>115</v>
      </c>
      <c r="F211" s="35" t="s">
        <v>116</v>
      </c>
      <c r="G211" s="89" t="s">
        <v>117</v>
      </c>
    </row>
    <row r="212" spans="1:7">
      <c r="A212" s="82"/>
      <c r="B212" s="90"/>
      <c r="C212" s="36" t="s">
        <v>118</v>
      </c>
      <c r="D212" s="36" t="s">
        <v>119</v>
      </c>
      <c r="E212" s="93"/>
      <c r="F212" s="35" t="s">
        <v>120</v>
      </c>
      <c r="G212" s="94"/>
    </row>
    <row r="213" spans="1:7" ht="15" customHeight="1">
      <c r="A213" s="107" t="s">
        <v>65</v>
      </c>
      <c r="B213" s="109">
        <v>44</v>
      </c>
      <c r="C213" s="37" t="s">
        <v>121</v>
      </c>
      <c r="D213" s="38" t="s">
        <v>122</v>
      </c>
      <c r="E213" s="39"/>
      <c r="F213" s="101"/>
      <c r="G213" s="104"/>
    </row>
    <row r="214" spans="1:7" ht="15" customHeight="1">
      <c r="A214" s="107"/>
      <c r="B214" s="110"/>
      <c r="C214" s="37" t="s">
        <v>123</v>
      </c>
      <c r="D214" s="40" t="s">
        <v>267</v>
      </c>
      <c r="E214" s="39"/>
      <c r="F214" s="102"/>
      <c r="G214" s="105"/>
    </row>
    <row r="215" spans="1:7" ht="45" customHeight="1">
      <c r="A215" s="107"/>
      <c r="B215" s="110"/>
      <c r="C215" s="37" t="s">
        <v>125</v>
      </c>
      <c r="D215" s="40" t="s">
        <v>297</v>
      </c>
      <c r="E215" s="39"/>
      <c r="F215" s="102"/>
      <c r="G215" s="105"/>
    </row>
    <row r="216" spans="1:7" ht="15" customHeight="1">
      <c r="A216" s="107"/>
      <c r="B216" s="110"/>
      <c r="C216" s="41" t="s">
        <v>127</v>
      </c>
      <c r="D216" s="38" t="s">
        <v>298</v>
      </c>
      <c r="E216" s="39"/>
      <c r="F216" s="102"/>
      <c r="G216" s="105"/>
    </row>
    <row r="217" spans="1:7" ht="15" customHeight="1">
      <c r="A217" s="107"/>
      <c r="B217" s="110"/>
      <c r="C217" s="37" t="s">
        <v>129</v>
      </c>
      <c r="D217" s="38" t="s">
        <v>270</v>
      </c>
      <c r="E217" s="39"/>
      <c r="F217" s="102"/>
      <c r="G217" s="105"/>
    </row>
    <row r="218" spans="1:7" ht="15" customHeight="1">
      <c r="A218" s="107"/>
      <c r="B218" s="110"/>
      <c r="C218" s="37" t="s">
        <v>131</v>
      </c>
      <c r="D218" s="38" t="s">
        <v>271</v>
      </c>
      <c r="E218" s="39"/>
      <c r="F218" s="102"/>
      <c r="G218" s="105"/>
    </row>
    <row r="219" spans="1:7" ht="15" customHeight="1">
      <c r="A219" s="107"/>
      <c r="B219" s="110"/>
      <c r="C219" s="37" t="s">
        <v>299</v>
      </c>
      <c r="D219" s="38" t="s">
        <v>300</v>
      </c>
      <c r="E219" s="39"/>
      <c r="F219" s="102"/>
      <c r="G219" s="105"/>
    </row>
    <row r="220" spans="1:7" ht="15" customHeight="1">
      <c r="A220" s="107"/>
      <c r="B220" s="110"/>
      <c r="C220" s="37" t="s">
        <v>301</v>
      </c>
      <c r="D220" s="50" t="s">
        <v>134</v>
      </c>
      <c r="E220" s="39"/>
      <c r="F220" s="102"/>
      <c r="G220" s="105"/>
    </row>
    <row r="221" spans="1:7" ht="15" customHeight="1">
      <c r="A221" s="107"/>
      <c r="B221" s="110"/>
      <c r="C221" s="43" t="s">
        <v>302</v>
      </c>
      <c r="D221" s="38" t="s">
        <v>134</v>
      </c>
      <c r="E221" s="39"/>
      <c r="F221" s="102"/>
      <c r="G221" s="105"/>
    </row>
    <row r="222" spans="1:7" ht="15" customHeight="1">
      <c r="A222" s="107"/>
      <c r="B222" s="110"/>
      <c r="C222" s="37" t="s">
        <v>303</v>
      </c>
      <c r="D222" s="38" t="s">
        <v>134</v>
      </c>
      <c r="E222" s="39"/>
      <c r="F222" s="102"/>
      <c r="G222" s="105"/>
    </row>
    <row r="223" spans="1:7" ht="15" customHeight="1">
      <c r="A223" s="107"/>
      <c r="B223" s="110"/>
      <c r="C223" s="37" t="s">
        <v>133</v>
      </c>
      <c r="D223" s="38" t="s">
        <v>134</v>
      </c>
      <c r="E223" s="39"/>
      <c r="F223" s="102"/>
      <c r="G223" s="105"/>
    </row>
    <row r="224" spans="1:7" ht="15.75" customHeight="1">
      <c r="A224" s="107"/>
      <c r="B224" s="110"/>
      <c r="C224" s="41" t="s">
        <v>135</v>
      </c>
      <c r="D224" s="38" t="s">
        <v>272</v>
      </c>
      <c r="E224" s="39"/>
      <c r="F224" s="102"/>
      <c r="G224" s="105"/>
    </row>
    <row r="225" spans="1:7" ht="15.75" customHeight="1">
      <c r="A225" s="107"/>
      <c r="B225" s="110"/>
      <c r="C225" s="41" t="s">
        <v>137</v>
      </c>
      <c r="D225" s="38" t="s">
        <v>273</v>
      </c>
      <c r="E225" s="39"/>
      <c r="F225" s="102"/>
      <c r="G225" s="105"/>
    </row>
    <row r="226" spans="1:7" ht="15.75" customHeight="1">
      <c r="A226" s="107"/>
      <c r="B226" s="110"/>
      <c r="C226" s="41" t="s">
        <v>139</v>
      </c>
      <c r="D226" s="38" t="s">
        <v>134</v>
      </c>
      <c r="E226" s="39"/>
      <c r="F226" s="102"/>
      <c r="G226" s="105"/>
    </row>
    <row r="227" spans="1:7" ht="15" customHeight="1">
      <c r="A227" s="107"/>
      <c r="B227" s="110"/>
      <c r="C227" s="37" t="s">
        <v>140</v>
      </c>
      <c r="D227" s="38" t="s">
        <v>134</v>
      </c>
      <c r="E227" s="39"/>
      <c r="F227" s="102"/>
      <c r="G227" s="105"/>
    </row>
    <row r="228" spans="1:7" ht="15" customHeight="1">
      <c r="A228" s="107"/>
      <c r="B228" s="110"/>
      <c r="C228" s="37" t="s">
        <v>142</v>
      </c>
      <c r="D228" s="38" t="s">
        <v>134</v>
      </c>
      <c r="E228" s="39"/>
      <c r="F228" s="102"/>
      <c r="G228" s="105"/>
    </row>
    <row r="229" spans="1:7" ht="15.75" customHeight="1">
      <c r="A229" s="107"/>
      <c r="B229" s="110"/>
      <c r="C229" s="41" t="s">
        <v>145</v>
      </c>
      <c r="D229" s="38" t="s">
        <v>274</v>
      </c>
      <c r="E229" s="39"/>
      <c r="F229" s="102"/>
      <c r="G229" s="105"/>
    </row>
    <row r="230" spans="1:7" ht="30" customHeight="1">
      <c r="A230" s="107"/>
      <c r="B230" s="110"/>
      <c r="C230" s="41" t="s">
        <v>275</v>
      </c>
      <c r="D230" s="38" t="s">
        <v>134</v>
      </c>
      <c r="E230" s="39"/>
      <c r="F230" s="102"/>
      <c r="G230" s="105"/>
    </row>
    <row r="231" spans="1:7" ht="15" customHeight="1">
      <c r="A231" s="107"/>
      <c r="B231" s="110"/>
      <c r="C231" s="37" t="s">
        <v>147</v>
      </c>
      <c r="D231" s="38" t="s">
        <v>134</v>
      </c>
      <c r="E231" s="39"/>
      <c r="F231" s="102"/>
      <c r="G231" s="105"/>
    </row>
    <row r="232" spans="1:7" ht="15" customHeight="1">
      <c r="A232" s="107"/>
      <c r="B232" s="110"/>
      <c r="C232" s="37" t="s">
        <v>148</v>
      </c>
      <c r="D232" s="38" t="s">
        <v>149</v>
      </c>
      <c r="E232" s="39"/>
      <c r="F232" s="102"/>
      <c r="G232" s="105"/>
    </row>
    <row r="233" spans="1:7" ht="15" customHeight="1">
      <c r="A233" s="107"/>
      <c r="B233" s="110"/>
      <c r="C233" s="37" t="s">
        <v>276</v>
      </c>
      <c r="D233" s="38" t="s">
        <v>277</v>
      </c>
      <c r="E233" s="39"/>
      <c r="F233" s="102"/>
      <c r="G233" s="105"/>
    </row>
    <row r="234" spans="1:7" ht="15" customHeight="1">
      <c r="A234" s="107"/>
      <c r="B234" s="110"/>
      <c r="C234" s="37" t="s">
        <v>152</v>
      </c>
      <c r="D234" s="38" t="s">
        <v>134</v>
      </c>
      <c r="E234" s="39"/>
      <c r="F234" s="102"/>
      <c r="G234" s="105"/>
    </row>
    <row r="235" spans="1:7" ht="15" customHeight="1">
      <c r="A235" s="107"/>
      <c r="B235" s="110"/>
      <c r="C235" s="37" t="s">
        <v>153</v>
      </c>
      <c r="D235" s="38" t="s">
        <v>154</v>
      </c>
      <c r="E235" s="39"/>
      <c r="F235" s="102"/>
      <c r="G235" s="105"/>
    </row>
    <row r="236" spans="1:7" ht="15" customHeight="1">
      <c r="A236" s="107"/>
      <c r="B236" s="110"/>
      <c r="C236" s="37" t="s">
        <v>155</v>
      </c>
      <c r="D236" s="38" t="s">
        <v>134</v>
      </c>
      <c r="E236" s="39"/>
      <c r="F236" s="102"/>
      <c r="G236" s="105"/>
    </row>
    <row r="237" spans="1:7" ht="15" customHeight="1">
      <c r="A237" s="107"/>
      <c r="B237" s="110"/>
      <c r="C237" s="37" t="s">
        <v>156</v>
      </c>
      <c r="D237" s="38" t="s">
        <v>134</v>
      </c>
      <c r="E237" s="39"/>
      <c r="F237" s="102"/>
      <c r="G237" s="105"/>
    </row>
    <row r="238" spans="1:7" ht="15" customHeight="1">
      <c r="A238" s="107"/>
      <c r="B238" s="110"/>
      <c r="C238" s="37" t="s">
        <v>157</v>
      </c>
      <c r="D238" s="38" t="s">
        <v>158</v>
      </c>
      <c r="E238" s="39"/>
      <c r="F238" s="102"/>
      <c r="G238" s="105"/>
    </row>
    <row r="239" spans="1:7" ht="15" customHeight="1">
      <c r="A239" s="107"/>
      <c r="B239" s="110"/>
      <c r="C239" s="37" t="s">
        <v>159</v>
      </c>
      <c r="D239" s="38" t="s">
        <v>134</v>
      </c>
      <c r="E239" s="39"/>
      <c r="F239" s="102"/>
      <c r="G239" s="105"/>
    </row>
    <row r="240" spans="1:7" ht="15" customHeight="1">
      <c r="A240" s="107"/>
      <c r="B240" s="110"/>
      <c r="C240" s="37" t="s">
        <v>160</v>
      </c>
      <c r="D240" s="38" t="s">
        <v>134</v>
      </c>
      <c r="E240" s="39"/>
      <c r="F240" s="102"/>
      <c r="G240" s="105"/>
    </row>
    <row r="241" spans="1:7" ht="15" customHeight="1">
      <c r="A241" s="107"/>
      <c r="B241" s="110"/>
      <c r="C241" s="37" t="s">
        <v>278</v>
      </c>
      <c r="D241" s="38" t="s">
        <v>134</v>
      </c>
      <c r="E241" s="39"/>
      <c r="F241" s="102"/>
      <c r="G241" s="105"/>
    </row>
    <row r="242" spans="1:7" ht="15" customHeight="1">
      <c r="A242" s="107"/>
      <c r="B242" s="110"/>
      <c r="C242" s="37" t="s">
        <v>164</v>
      </c>
      <c r="D242" s="38" t="s">
        <v>134</v>
      </c>
      <c r="E242" s="39"/>
      <c r="F242" s="102"/>
      <c r="G242" s="105"/>
    </row>
    <row r="243" spans="1:7" s="43" customFormat="1" ht="15" customHeight="1">
      <c r="A243" s="107"/>
      <c r="B243" s="110"/>
      <c r="C243" s="37" t="s">
        <v>279</v>
      </c>
      <c r="D243" s="38" t="s">
        <v>134</v>
      </c>
      <c r="E243" s="42"/>
      <c r="F243" s="102"/>
      <c r="G243" s="105"/>
    </row>
    <row r="244" spans="1:7" ht="15" customHeight="1">
      <c r="A244" s="107"/>
      <c r="B244" s="110"/>
      <c r="C244" s="37" t="s">
        <v>166</v>
      </c>
      <c r="D244" s="38" t="s">
        <v>134</v>
      </c>
      <c r="E244" s="39"/>
      <c r="F244" s="102"/>
      <c r="G244" s="105"/>
    </row>
    <row r="245" spans="1:7" s="43" customFormat="1" ht="15" customHeight="1">
      <c r="A245" s="107"/>
      <c r="B245" s="110"/>
      <c r="C245" s="37" t="s">
        <v>168</v>
      </c>
      <c r="D245" s="38" t="s">
        <v>169</v>
      </c>
      <c r="E245" s="42"/>
      <c r="F245" s="102"/>
      <c r="G245" s="105"/>
    </row>
    <row r="246" spans="1:7" ht="15" customHeight="1">
      <c r="A246" s="107"/>
      <c r="B246" s="110"/>
      <c r="C246" s="37" t="s">
        <v>170</v>
      </c>
      <c r="D246" s="38" t="s">
        <v>280</v>
      </c>
      <c r="E246" s="39"/>
      <c r="F246" s="102"/>
      <c r="G246" s="105"/>
    </row>
    <row r="247" spans="1:7" ht="15" customHeight="1">
      <c r="A247" s="107"/>
      <c r="B247" s="110"/>
      <c r="C247" s="37" t="s">
        <v>172</v>
      </c>
      <c r="D247" s="38" t="s">
        <v>134</v>
      </c>
      <c r="E247" s="39"/>
      <c r="F247" s="102"/>
      <c r="G247" s="105"/>
    </row>
    <row r="248" spans="1:7" ht="15" customHeight="1">
      <c r="A248" s="107"/>
      <c r="B248" s="110"/>
      <c r="C248" s="37" t="s">
        <v>173</v>
      </c>
      <c r="D248" s="38" t="s">
        <v>134</v>
      </c>
      <c r="E248" s="39"/>
      <c r="F248" s="102"/>
      <c r="G248" s="105"/>
    </row>
    <row r="249" spans="1:7" ht="15" customHeight="1">
      <c r="A249" s="107"/>
      <c r="B249" s="110"/>
      <c r="C249" s="37" t="s">
        <v>174</v>
      </c>
      <c r="D249" s="38" t="s">
        <v>281</v>
      </c>
      <c r="E249" s="39"/>
      <c r="F249" s="102"/>
      <c r="G249" s="105"/>
    </row>
    <row r="250" spans="1:7" ht="15" customHeight="1">
      <c r="A250" s="107"/>
      <c r="B250" s="110"/>
      <c r="C250" s="37" t="s">
        <v>176</v>
      </c>
      <c r="D250" s="38" t="s">
        <v>281</v>
      </c>
      <c r="E250" s="39"/>
      <c r="F250" s="102"/>
      <c r="G250" s="105"/>
    </row>
    <row r="251" spans="1:7" ht="15" customHeight="1">
      <c r="A251" s="107"/>
      <c r="B251" s="110"/>
      <c r="C251" s="37" t="s">
        <v>177</v>
      </c>
      <c r="D251" s="38" t="s">
        <v>178</v>
      </c>
      <c r="E251" s="39"/>
      <c r="F251" s="102"/>
      <c r="G251" s="105"/>
    </row>
    <row r="252" spans="1:7" ht="15" customHeight="1">
      <c r="A252" s="107"/>
      <c r="B252" s="110"/>
      <c r="C252" s="37" t="s">
        <v>179</v>
      </c>
      <c r="D252" s="38" t="s">
        <v>134</v>
      </c>
      <c r="E252" s="39"/>
      <c r="F252" s="102"/>
      <c r="G252" s="105"/>
    </row>
    <row r="253" spans="1:7" ht="15" customHeight="1">
      <c r="A253" s="107"/>
      <c r="B253" s="110"/>
      <c r="C253" s="37" t="s">
        <v>182</v>
      </c>
      <c r="D253" s="38" t="s">
        <v>134</v>
      </c>
      <c r="E253" s="39"/>
      <c r="F253" s="102"/>
      <c r="G253" s="105"/>
    </row>
    <row r="254" spans="1:7" ht="15" customHeight="1">
      <c r="A254" s="107"/>
      <c r="B254" s="110"/>
      <c r="C254" s="37" t="s">
        <v>183</v>
      </c>
      <c r="D254" s="38" t="s">
        <v>134</v>
      </c>
      <c r="E254" s="39"/>
      <c r="F254" s="102"/>
      <c r="G254" s="105"/>
    </row>
    <row r="255" spans="1:7" ht="15" customHeight="1">
      <c r="A255" s="107"/>
      <c r="B255" s="110"/>
      <c r="C255" s="37" t="s">
        <v>185</v>
      </c>
      <c r="D255" s="40" t="s">
        <v>282</v>
      </c>
      <c r="E255" s="39"/>
      <c r="F255" s="102"/>
      <c r="G255" s="105"/>
    </row>
    <row r="256" spans="1:7" ht="15" customHeight="1">
      <c r="A256" s="107"/>
      <c r="B256" s="110"/>
      <c r="C256" s="37" t="s">
        <v>189</v>
      </c>
      <c r="D256" s="38" t="s">
        <v>134</v>
      </c>
      <c r="E256" s="39"/>
      <c r="F256" s="102"/>
      <c r="G256" s="105"/>
    </row>
    <row r="257" spans="1:7" ht="15" customHeight="1">
      <c r="A257" s="107"/>
      <c r="B257" s="110"/>
      <c r="C257" s="37" t="s">
        <v>190</v>
      </c>
      <c r="D257" s="38" t="s">
        <v>134</v>
      </c>
      <c r="E257" s="39"/>
      <c r="F257" s="102"/>
      <c r="G257" s="105"/>
    </row>
    <row r="258" spans="1:7" s="43" customFormat="1" ht="15" customHeight="1">
      <c r="A258" s="107"/>
      <c r="B258" s="110"/>
      <c r="C258" s="37" t="s">
        <v>283</v>
      </c>
      <c r="D258" s="38" t="s">
        <v>134</v>
      </c>
      <c r="E258" s="42"/>
      <c r="F258" s="102"/>
      <c r="G258" s="105"/>
    </row>
    <row r="259" spans="1:7" ht="15" customHeight="1">
      <c r="A259" s="107"/>
      <c r="B259" s="110"/>
      <c r="C259" s="37" t="s">
        <v>191</v>
      </c>
      <c r="D259" s="38" t="s">
        <v>192</v>
      </c>
      <c r="E259" s="39"/>
      <c r="F259" s="102"/>
      <c r="G259" s="105"/>
    </row>
    <row r="260" spans="1:7" ht="30" customHeight="1">
      <c r="A260" s="107"/>
      <c r="B260" s="110"/>
      <c r="C260" s="37" t="s">
        <v>193</v>
      </c>
      <c r="D260" s="40" t="s">
        <v>284</v>
      </c>
      <c r="E260" s="39"/>
      <c r="F260" s="102"/>
      <c r="G260" s="105"/>
    </row>
    <row r="261" spans="1:7" ht="15" customHeight="1">
      <c r="A261" s="107"/>
      <c r="B261" s="110"/>
      <c r="C261" s="37" t="s">
        <v>197</v>
      </c>
      <c r="D261" s="40" t="s">
        <v>198</v>
      </c>
      <c r="E261" s="39"/>
      <c r="F261" s="102"/>
      <c r="G261" s="105"/>
    </row>
    <row r="262" spans="1:7" ht="30" customHeight="1">
      <c r="A262" s="107"/>
      <c r="B262" s="110"/>
      <c r="C262" s="41" t="s">
        <v>199</v>
      </c>
      <c r="D262" s="40" t="s">
        <v>134</v>
      </c>
      <c r="E262" s="39"/>
      <c r="F262" s="102"/>
      <c r="G262" s="105"/>
    </row>
    <row r="263" spans="1:7" ht="15" customHeight="1">
      <c r="A263" s="107"/>
      <c r="B263" s="110"/>
      <c r="C263" s="37" t="s">
        <v>285</v>
      </c>
      <c r="D263" s="38" t="s">
        <v>134</v>
      </c>
      <c r="E263" s="39"/>
      <c r="F263" s="102"/>
      <c r="G263" s="105"/>
    </row>
    <row r="264" spans="1:7" ht="15" customHeight="1">
      <c r="A264" s="107"/>
      <c r="B264" s="110"/>
      <c r="C264" s="37" t="s">
        <v>286</v>
      </c>
      <c r="D264" s="38" t="s">
        <v>134</v>
      </c>
      <c r="E264" s="39"/>
      <c r="F264" s="102"/>
      <c r="G264" s="105"/>
    </row>
    <row r="265" spans="1:7" ht="15" customHeight="1">
      <c r="A265" s="107"/>
      <c r="B265" s="110"/>
      <c r="C265" s="37" t="s">
        <v>287</v>
      </c>
      <c r="D265" s="38" t="s">
        <v>134</v>
      </c>
      <c r="E265" s="39"/>
      <c r="F265" s="102"/>
      <c r="G265" s="105"/>
    </row>
    <row r="266" spans="1:7" ht="45" customHeight="1">
      <c r="A266" s="107"/>
      <c r="B266" s="110"/>
      <c r="C266" s="41" t="s">
        <v>288</v>
      </c>
      <c r="D266" s="38" t="s">
        <v>134</v>
      </c>
      <c r="E266" s="39"/>
      <c r="F266" s="102"/>
      <c r="G266" s="105"/>
    </row>
    <row r="267" spans="1:7" ht="15" customHeight="1">
      <c r="A267" s="107"/>
      <c r="B267" s="110"/>
      <c r="C267" s="41" t="s">
        <v>213</v>
      </c>
      <c r="D267" s="38" t="s">
        <v>134</v>
      </c>
      <c r="E267" s="39"/>
      <c r="F267" s="102"/>
      <c r="G267" s="105"/>
    </row>
    <row r="268" spans="1:7" ht="15" customHeight="1">
      <c r="A268" s="107"/>
      <c r="B268" s="110"/>
      <c r="C268" s="41" t="s">
        <v>217</v>
      </c>
      <c r="D268" s="38" t="s">
        <v>218</v>
      </c>
      <c r="E268" s="39"/>
      <c r="F268" s="102"/>
      <c r="G268" s="105"/>
    </row>
    <row r="269" spans="1:7" ht="14.25" customHeight="1">
      <c r="A269" s="107"/>
      <c r="B269" s="110"/>
      <c r="C269" s="41" t="s">
        <v>219</v>
      </c>
      <c r="D269" s="38" t="s">
        <v>134</v>
      </c>
      <c r="E269" s="39"/>
      <c r="F269" s="102"/>
      <c r="G269" s="105"/>
    </row>
    <row r="270" spans="1:7" ht="15" customHeight="1">
      <c r="A270" s="107"/>
      <c r="B270" s="110"/>
      <c r="C270" s="41" t="s">
        <v>221</v>
      </c>
      <c r="D270" s="38" t="s">
        <v>134</v>
      </c>
      <c r="E270" s="39"/>
      <c r="F270" s="102"/>
      <c r="G270" s="105"/>
    </row>
    <row r="271" spans="1:7" ht="15" customHeight="1">
      <c r="A271" s="107"/>
      <c r="B271" s="110"/>
      <c r="C271" s="41" t="s">
        <v>220</v>
      </c>
      <c r="D271" s="38" t="s">
        <v>134</v>
      </c>
      <c r="E271" s="39"/>
      <c r="F271" s="102"/>
      <c r="G271" s="105"/>
    </row>
    <row r="272" spans="1:7" ht="15" customHeight="1">
      <c r="A272" s="107"/>
      <c r="B272" s="110"/>
      <c r="C272" s="41" t="s">
        <v>222</v>
      </c>
      <c r="D272" s="38" t="s">
        <v>134</v>
      </c>
      <c r="E272" s="39"/>
      <c r="F272" s="102"/>
      <c r="G272" s="105"/>
    </row>
    <row r="273" spans="1:7" ht="45" customHeight="1">
      <c r="A273" s="107"/>
      <c r="B273" s="110"/>
      <c r="C273" s="41" t="s">
        <v>225</v>
      </c>
      <c r="D273" s="38" t="s">
        <v>134</v>
      </c>
      <c r="E273" s="39"/>
      <c r="F273" s="102"/>
      <c r="G273" s="105"/>
    </row>
    <row r="274" spans="1:7" ht="30" customHeight="1">
      <c r="A274" s="107"/>
      <c r="B274" s="110"/>
      <c r="C274" s="41" t="s">
        <v>226</v>
      </c>
      <c r="D274" s="38" t="s">
        <v>134</v>
      </c>
      <c r="E274" s="39"/>
      <c r="F274" s="102"/>
      <c r="G274" s="105"/>
    </row>
    <row r="275" spans="1:7" ht="30" customHeight="1">
      <c r="A275" s="107"/>
      <c r="B275" s="110"/>
      <c r="C275" s="41" t="s">
        <v>289</v>
      </c>
      <c r="D275" s="38" t="s">
        <v>134</v>
      </c>
      <c r="E275" s="39"/>
      <c r="F275" s="102"/>
      <c r="G275" s="105"/>
    </row>
    <row r="276" spans="1:7" ht="30" customHeight="1">
      <c r="A276" s="107"/>
      <c r="B276" s="110"/>
      <c r="C276" s="41" t="s">
        <v>227</v>
      </c>
      <c r="D276" s="38" t="s">
        <v>228</v>
      </c>
      <c r="E276" s="39"/>
      <c r="F276" s="102"/>
      <c r="G276" s="105"/>
    </row>
    <row r="277" spans="1:7" ht="30" customHeight="1">
      <c r="A277" s="107"/>
      <c r="B277" s="110"/>
      <c r="C277" s="41" t="s">
        <v>229</v>
      </c>
      <c r="D277" s="38" t="s">
        <v>134</v>
      </c>
      <c r="E277" s="39"/>
      <c r="F277" s="102"/>
      <c r="G277" s="105"/>
    </row>
    <row r="278" spans="1:7" ht="15" customHeight="1">
      <c r="A278" s="107"/>
      <c r="B278" s="110"/>
      <c r="C278" s="37" t="s">
        <v>231</v>
      </c>
      <c r="D278" s="38" t="s">
        <v>134</v>
      </c>
      <c r="E278" s="39"/>
      <c r="F278" s="102"/>
      <c r="G278" s="105"/>
    </row>
    <row r="279" spans="1:7" ht="15" customHeight="1">
      <c r="A279" s="107"/>
      <c r="B279" s="110"/>
      <c r="C279" s="37" t="s">
        <v>232</v>
      </c>
      <c r="D279" s="38" t="s">
        <v>233</v>
      </c>
      <c r="E279" s="39"/>
      <c r="F279" s="102"/>
      <c r="G279" s="105"/>
    </row>
    <row r="280" spans="1:7" ht="15" customHeight="1">
      <c r="A280" s="107"/>
      <c r="B280" s="110"/>
      <c r="C280" s="37" t="s">
        <v>234</v>
      </c>
      <c r="D280" s="38" t="s">
        <v>134</v>
      </c>
      <c r="E280" s="39"/>
      <c r="F280" s="102"/>
      <c r="G280" s="105"/>
    </row>
    <row r="281" spans="1:7" s="43" customFormat="1" ht="15" customHeight="1">
      <c r="A281" s="107"/>
      <c r="B281" s="110"/>
      <c r="C281" s="37" t="s">
        <v>290</v>
      </c>
      <c r="D281" s="38" t="s">
        <v>134</v>
      </c>
      <c r="E281" s="42"/>
      <c r="F281" s="102"/>
      <c r="G281" s="105"/>
    </row>
    <row r="282" spans="1:7" ht="15" customHeight="1">
      <c r="A282" s="107"/>
      <c r="B282" s="110"/>
      <c r="C282" s="37" t="s">
        <v>238</v>
      </c>
      <c r="D282" s="38" t="s">
        <v>134</v>
      </c>
      <c r="E282" s="39"/>
      <c r="F282" s="102"/>
      <c r="G282" s="105"/>
    </row>
    <row r="283" spans="1:7" ht="15" customHeight="1">
      <c r="A283" s="107"/>
      <c r="B283" s="110"/>
      <c r="C283" s="37" t="s">
        <v>241</v>
      </c>
      <c r="D283" s="38" t="s">
        <v>134</v>
      </c>
      <c r="E283" s="39"/>
      <c r="F283" s="102"/>
      <c r="G283" s="105"/>
    </row>
    <row r="284" spans="1:7" ht="15" customHeight="1">
      <c r="A284" s="107"/>
      <c r="B284" s="110"/>
      <c r="C284" s="37" t="s">
        <v>235</v>
      </c>
      <c r="D284" s="38" t="s">
        <v>134</v>
      </c>
      <c r="E284" s="39"/>
      <c r="F284" s="102"/>
      <c r="G284" s="105"/>
    </row>
    <row r="285" spans="1:7" ht="15" customHeight="1">
      <c r="A285" s="107"/>
      <c r="B285" s="110"/>
      <c r="C285" s="37" t="s">
        <v>237</v>
      </c>
      <c r="D285" s="38" t="s">
        <v>134</v>
      </c>
      <c r="E285" s="39"/>
      <c r="F285" s="102"/>
      <c r="G285" s="105"/>
    </row>
    <row r="286" spans="1:7" s="43" customFormat="1" ht="15" customHeight="1">
      <c r="A286" s="107"/>
      <c r="B286" s="110"/>
      <c r="C286" s="37" t="s">
        <v>243</v>
      </c>
      <c r="D286" s="38" t="s">
        <v>134</v>
      </c>
      <c r="E286" s="42"/>
      <c r="F286" s="102"/>
      <c r="G286" s="105"/>
    </row>
    <row r="287" spans="1:7" s="43" customFormat="1" ht="15" customHeight="1">
      <c r="A287" s="107"/>
      <c r="B287" s="110"/>
      <c r="C287" s="37" t="s">
        <v>291</v>
      </c>
      <c r="D287" s="38" t="s">
        <v>134</v>
      </c>
      <c r="E287" s="42"/>
      <c r="F287" s="102"/>
      <c r="G287" s="105"/>
    </row>
    <row r="288" spans="1:7" ht="15" customHeight="1">
      <c r="A288" s="107"/>
      <c r="B288" s="110"/>
      <c r="C288" s="37" t="s">
        <v>246</v>
      </c>
      <c r="D288" s="38" t="s">
        <v>247</v>
      </c>
      <c r="E288" s="39"/>
      <c r="F288" s="102"/>
      <c r="G288" s="105"/>
    </row>
    <row r="289" spans="1:7" ht="45" customHeight="1">
      <c r="A289" s="107"/>
      <c r="B289" s="110"/>
      <c r="C289" s="41" t="s">
        <v>249</v>
      </c>
      <c r="D289" s="38" t="s">
        <v>134</v>
      </c>
      <c r="E289" s="39"/>
      <c r="F289" s="102"/>
      <c r="G289" s="105"/>
    </row>
    <row r="290" spans="1:7" ht="15" customHeight="1">
      <c r="A290" s="107"/>
      <c r="B290" s="110"/>
      <c r="C290" s="37" t="s">
        <v>292</v>
      </c>
      <c r="D290" s="38" t="s">
        <v>134</v>
      </c>
      <c r="E290" s="39"/>
      <c r="F290" s="102"/>
      <c r="G290" s="105"/>
    </row>
    <row r="291" spans="1:7" ht="30" customHeight="1">
      <c r="A291" s="107"/>
      <c r="B291" s="110"/>
      <c r="C291" s="37" t="s">
        <v>254</v>
      </c>
      <c r="D291" s="40" t="s">
        <v>293</v>
      </c>
      <c r="E291" s="39"/>
      <c r="F291" s="102"/>
      <c r="G291" s="105"/>
    </row>
    <row r="292" spans="1:7" ht="60" customHeight="1">
      <c r="A292" s="107"/>
      <c r="B292" s="110"/>
      <c r="C292" s="37" t="s">
        <v>256</v>
      </c>
      <c r="D292" s="40" t="s">
        <v>304</v>
      </c>
      <c r="E292" s="39"/>
      <c r="F292" s="102"/>
      <c r="G292" s="105"/>
    </row>
    <row r="293" spans="1:7" ht="15" customHeight="1">
      <c r="A293" s="107"/>
      <c r="B293" s="110"/>
      <c r="C293" s="37" t="s">
        <v>258</v>
      </c>
      <c r="D293" s="40" t="s">
        <v>259</v>
      </c>
      <c r="E293" s="39"/>
      <c r="F293" s="102"/>
      <c r="G293" s="105"/>
    </row>
    <row r="294" spans="1:7" ht="30" customHeight="1">
      <c r="A294" s="107"/>
      <c r="B294" s="110"/>
      <c r="C294" s="41" t="s">
        <v>260</v>
      </c>
      <c r="D294" s="40" t="s">
        <v>261</v>
      </c>
      <c r="E294" s="39"/>
      <c r="F294" s="102"/>
      <c r="G294" s="105"/>
    </row>
    <row r="295" spans="1:7" ht="15" customHeight="1">
      <c r="A295" s="107"/>
      <c r="B295" s="110"/>
      <c r="C295" s="41" t="s">
        <v>263</v>
      </c>
      <c r="D295" s="40" t="s">
        <v>264</v>
      </c>
      <c r="E295" s="39"/>
      <c r="F295" s="102"/>
      <c r="G295" s="105"/>
    </row>
    <row r="296" spans="1:7" ht="120">
      <c r="A296" s="108"/>
      <c r="B296" s="111"/>
      <c r="C296" s="41" t="s">
        <v>295</v>
      </c>
      <c r="D296" s="40" t="s">
        <v>305</v>
      </c>
      <c r="E296" s="39"/>
      <c r="F296" s="103"/>
      <c r="G296" s="106"/>
    </row>
    <row r="297" spans="1:7">
      <c r="A297" s="45"/>
      <c r="B297" s="49"/>
      <c r="C297" s="46"/>
      <c r="D297" s="46"/>
      <c r="E297" s="4"/>
      <c r="F297" s="47"/>
      <c r="G297" s="48"/>
    </row>
    <row r="298" spans="1:7">
      <c r="A298" s="82" t="s">
        <v>112</v>
      </c>
      <c r="B298" s="89" t="s">
        <v>113</v>
      </c>
      <c r="C298" s="91" t="s">
        <v>114</v>
      </c>
      <c r="D298" s="92"/>
      <c r="E298" s="89" t="s">
        <v>115</v>
      </c>
      <c r="F298" s="35" t="s">
        <v>116</v>
      </c>
      <c r="G298" s="89" t="s">
        <v>117</v>
      </c>
    </row>
    <row r="299" spans="1:7">
      <c r="A299" s="82"/>
      <c r="B299" s="90"/>
      <c r="C299" s="36" t="s">
        <v>118</v>
      </c>
      <c r="D299" s="36" t="s">
        <v>119</v>
      </c>
      <c r="E299" s="93"/>
      <c r="F299" s="35" t="s">
        <v>120</v>
      </c>
      <c r="G299" s="94"/>
    </row>
    <row r="300" spans="1:7">
      <c r="A300" s="95" t="s">
        <v>67</v>
      </c>
      <c r="B300" s="98">
        <v>320</v>
      </c>
      <c r="C300" s="37" t="s">
        <v>306</v>
      </c>
      <c r="D300" s="40" t="s">
        <v>307</v>
      </c>
      <c r="E300" s="39"/>
      <c r="F300" s="101"/>
      <c r="G300" s="104"/>
    </row>
    <row r="301" spans="1:7">
      <c r="A301" s="96"/>
      <c r="B301" s="99"/>
      <c r="C301" s="51" t="s">
        <v>308</v>
      </c>
      <c r="D301" s="40" t="s">
        <v>309</v>
      </c>
      <c r="E301" s="39"/>
      <c r="F301" s="102"/>
      <c r="G301" s="105"/>
    </row>
    <row r="302" spans="1:7">
      <c r="A302" s="96"/>
      <c r="B302" s="99"/>
      <c r="C302" s="51" t="s">
        <v>310</v>
      </c>
      <c r="D302" s="40" t="s">
        <v>311</v>
      </c>
      <c r="E302" s="39"/>
      <c r="F302" s="102"/>
      <c r="G302" s="105"/>
    </row>
    <row r="303" spans="1:7">
      <c r="A303" s="96"/>
      <c r="B303" s="99"/>
      <c r="C303" s="51" t="s">
        <v>312</v>
      </c>
      <c r="D303" s="40" t="s">
        <v>313</v>
      </c>
      <c r="E303" s="39"/>
      <c r="F303" s="102"/>
      <c r="G303" s="105"/>
    </row>
    <row r="304" spans="1:7" ht="30">
      <c r="A304" s="96"/>
      <c r="B304" s="99"/>
      <c r="C304" s="51" t="s">
        <v>314</v>
      </c>
      <c r="D304" s="40" t="s">
        <v>315</v>
      </c>
      <c r="E304" s="39"/>
      <c r="F304" s="102"/>
      <c r="G304" s="105"/>
    </row>
    <row r="305" spans="1:7">
      <c r="A305" s="96"/>
      <c r="B305" s="99"/>
      <c r="C305" s="51" t="s">
        <v>316</v>
      </c>
      <c r="D305" s="40" t="s">
        <v>317</v>
      </c>
      <c r="E305" s="39"/>
      <c r="F305" s="102"/>
      <c r="G305" s="105"/>
    </row>
    <row r="306" spans="1:7">
      <c r="A306" s="96"/>
      <c r="B306" s="99"/>
      <c r="C306" s="51" t="s">
        <v>318</v>
      </c>
      <c r="D306" s="40" t="s">
        <v>319</v>
      </c>
      <c r="E306" s="39"/>
      <c r="F306" s="102"/>
      <c r="G306" s="105"/>
    </row>
    <row r="307" spans="1:7" ht="30">
      <c r="A307" s="96"/>
      <c r="B307" s="99"/>
      <c r="C307" s="51" t="s">
        <v>256</v>
      </c>
      <c r="D307" s="40" t="s">
        <v>320</v>
      </c>
      <c r="E307" s="39"/>
      <c r="F307" s="102"/>
      <c r="G307" s="105"/>
    </row>
    <row r="308" spans="1:7" ht="30">
      <c r="A308" s="96"/>
      <c r="B308" s="99"/>
      <c r="C308" s="51" t="s">
        <v>321</v>
      </c>
      <c r="D308" s="40" t="s">
        <v>134</v>
      </c>
      <c r="E308" s="39"/>
      <c r="F308" s="102"/>
      <c r="G308" s="105"/>
    </row>
    <row r="309" spans="1:7">
      <c r="A309" s="96"/>
      <c r="B309" s="99"/>
      <c r="C309" s="51" t="s">
        <v>322</v>
      </c>
      <c r="D309" s="40" t="s">
        <v>134</v>
      </c>
      <c r="E309" s="39"/>
      <c r="F309" s="102"/>
      <c r="G309" s="105"/>
    </row>
    <row r="310" spans="1:7">
      <c r="A310" s="96"/>
      <c r="B310" s="99"/>
      <c r="C310" s="51" t="s">
        <v>323</v>
      </c>
      <c r="D310" s="40" t="s">
        <v>134</v>
      </c>
      <c r="E310" s="39"/>
      <c r="F310" s="102"/>
      <c r="G310" s="105"/>
    </row>
    <row r="311" spans="1:7" ht="30">
      <c r="A311" s="96"/>
      <c r="B311" s="99"/>
      <c r="C311" s="51" t="s">
        <v>324</v>
      </c>
      <c r="D311" s="40" t="s">
        <v>134</v>
      </c>
      <c r="E311" s="39"/>
      <c r="F311" s="102"/>
      <c r="G311" s="105"/>
    </row>
    <row r="312" spans="1:7" ht="30">
      <c r="A312" s="96"/>
      <c r="B312" s="99"/>
      <c r="C312" s="51" t="s">
        <v>325</v>
      </c>
      <c r="D312" s="40" t="s">
        <v>326</v>
      </c>
      <c r="E312" s="39"/>
      <c r="F312" s="102"/>
      <c r="G312" s="105"/>
    </row>
    <row r="313" spans="1:7">
      <c r="A313" s="96"/>
      <c r="B313" s="99"/>
      <c r="C313" s="51" t="s">
        <v>327</v>
      </c>
      <c r="D313" s="40" t="s">
        <v>328</v>
      </c>
      <c r="E313" s="39"/>
      <c r="F313" s="102"/>
      <c r="G313" s="105"/>
    </row>
    <row r="314" spans="1:7">
      <c r="A314" s="96"/>
      <c r="B314" s="99"/>
      <c r="C314" s="51" t="s">
        <v>329</v>
      </c>
      <c r="D314" s="40" t="s">
        <v>330</v>
      </c>
      <c r="E314" s="39"/>
      <c r="F314" s="102"/>
      <c r="G314" s="105"/>
    </row>
    <row r="315" spans="1:7">
      <c r="A315" s="96"/>
      <c r="B315" s="99"/>
      <c r="C315" s="51" t="s">
        <v>331</v>
      </c>
      <c r="D315" s="40" t="s">
        <v>332</v>
      </c>
      <c r="E315" s="39"/>
      <c r="F315" s="102"/>
      <c r="G315" s="105"/>
    </row>
    <row r="316" spans="1:7">
      <c r="A316" s="96"/>
      <c r="B316" s="99"/>
      <c r="C316" s="51" t="s">
        <v>333</v>
      </c>
      <c r="D316" s="40" t="s">
        <v>134</v>
      </c>
      <c r="E316" s="39"/>
      <c r="F316" s="102"/>
      <c r="G316" s="105"/>
    </row>
    <row r="317" spans="1:7">
      <c r="A317" s="96"/>
      <c r="B317" s="99"/>
      <c r="C317" s="51" t="s">
        <v>334</v>
      </c>
      <c r="D317" s="40" t="s">
        <v>134</v>
      </c>
      <c r="E317" s="39"/>
      <c r="F317" s="102"/>
      <c r="G317" s="105"/>
    </row>
    <row r="318" spans="1:7" ht="30">
      <c r="A318" s="96"/>
      <c r="B318" s="99"/>
      <c r="C318" s="51" t="s">
        <v>335</v>
      </c>
      <c r="D318" s="40" t="s">
        <v>134</v>
      </c>
      <c r="E318" s="39"/>
      <c r="F318" s="102"/>
      <c r="G318" s="105"/>
    </row>
    <row r="319" spans="1:7">
      <c r="A319" s="96"/>
      <c r="B319" s="99"/>
      <c r="C319" s="51" t="s">
        <v>336</v>
      </c>
      <c r="D319" s="40" t="s">
        <v>337</v>
      </c>
      <c r="E319" s="39"/>
      <c r="F319" s="102"/>
      <c r="G319" s="105"/>
    </row>
    <row r="320" spans="1:7" ht="30">
      <c r="A320" s="96"/>
      <c r="B320" s="99"/>
      <c r="C320" s="51" t="s">
        <v>338</v>
      </c>
      <c r="D320" s="40" t="s">
        <v>339</v>
      </c>
      <c r="E320" s="39"/>
      <c r="F320" s="102"/>
      <c r="G320" s="105"/>
    </row>
    <row r="321" spans="1:7">
      <c r="A321" s="96"/>
      <c r="B321" s="99"/>
      <c r="C321" s="51" t="s">
        <v>340</v>
      </c>
      <c r="D321" s="40" t="s">
        <v>134</v>
      </c>
      <c r="E321" s="39"/>
      <c r="F321" s="102"/>
      <c r="G321" s="105"/>
    </row>
    <row r="322" spans="1:7">
      <c r="A322" s="96"/>
      <c r="B322" s="99"/>
      <c r="C322" s="51" t="s">
        <v>341</v>
      </c>
      <c r="D322" s="40" t="s">
        <v>134</v>
      </c>
      <c r="E322" s="39"/>
      <c r="F322" s="102"/>
      <c r="G322" s="105"/>
    </row>
    <row r="323" spans="1:7">
      <c r="A323" s="96"/>
      <c r="B323" s="99"/>
      <c r="C323" s="51" t="s">
        <v>342</v>
      </c>
      <c r="D323" s="40" t="s">
        <v>134</v>
      </c>
      <c r="E323" s="39"/>
      <c r="F323" s="102"/>
      <c r="G323" s="105"/>
    </row>
    <row r="324" spans="1:7">
      <c r="A324" s="96"/>
      <c r="B324" s="99"/>
      <c r="C324" s="51" t="s">
        <v>343</v>
      </c>
      <c r="D324" s="40" t="s">
        <v>134</v>
      </c>
      <c r="E324" s="39"/>
      <c r="F324" s="102"/>
      <c r="G324" s="105"/>
    </row>
    <row r="325" spans="1:7">
      <c r="A325" s="96"/>
      <c r="B325" s="99"/>
      <c r="C325" s="51" t="s">
        <v>344</v>
      </c>
      <c r="D325" s="40" t="s">
        <v>134</v>
      </c>
      <c r="E325" s="39"/>
      <c r="F325" s="102"/>
      <c r="G325" s="105"/>
    </row>
    <row r="326" spans="1:7">
      <c r="A326" s="96"/>
      <c r="B326" s="99"/>
      <c r="C326" s="51" t="s">
        <v>345</v>
      </c>
      <c r="D326" s="40" t="s">
        <v>134</v>
      </c>
      <c r="E326" s="39"/>
      <c r="F326" s="102"/>
      <c r="G326" s="105"/>
    </row>
    <row r="327" spans="1:7">
      <c r="A327" s="96"/>
      <c r="B327" s="99"/>
      <c r="C327" s="51" t="s">
        <v>346</v>
      </c>
      <c r="D327" s="40" t="s">
        <v>134</v>
      </c>
      <c r="E327" s="39"/>
      <c r="F327" s="102"/>
      <c r="G327" s="105"/>
    </row>
    <row r="328" spans="1:7">
      <c r="A328" s="96"/>
      <c r="B328" s="99"/>
      <c r="C328" s="51" t="s">
        <v>347</v>
      </c>
      <c r="D328" s="40" t="s">
        <v>134</v>
      </c>
      <c r="E328" s="39"/>
      <c r="F328" s="102"/>
      <c r="G328" s="105"/>
    </row>
    <row r="329" spans="1:7">
      <c r="A329" s="96"/>
      <c r="B329" s="99"/>
      <c r="C329" s="51" t="s">
        <v>348</v>
      </c>
      <c r="D329" s="40" t="s">
        <v>134</v>
      </c>
      <c r="E329" s="39"/>
      <c r="F329" s="102"/>
      <c r="G329" s="105"/>
    </row>
    <row r="330" spans="1:7">
      <c r="A330" s="96"/>
      <c r="B330" s="99"/>
      <c r="C330" s="51" t="s">
        <v>349</v>
      </c>
      <c r="D330" s="40" t="s">
        <v>350</v>
      </c>
      <c r="E330" s="39"/>
      <c r="F330" s="102"/>
      <c r="G330" s="105"/>
    </row>
    <row r="331" spans="1:7">
      <c r="A331" s="96"/>
      <c r="B331" s="99"/>
      <c r="C331" s="51" t="s">
        <v>351</v>
      </c>
      <c r="D331" s="40" t="s">
        <v>134</v>
      </c>
      <c r="E331" s="39"/>
      <c r="F331" s="102"/>
      <c r="G331" s="105"/>
    </row>
    <row r="332" spans="1:7">
      <c r="A332" s="96"/>
      <c r="B332" s="99"/>
      <c r="C332" s="51" t="s">
        <v>352</v>
      </c>
      <c r="D332" s="40" t="s">
        <v>134</v>
      </c>
      <c r="E332" s="39"/>
      <c r="F332" s="102"/>
      <c r="G332" s="105"/>
    </row>
    <row r="333" spans="1:7">
      <c r="A333" s="96"/>
      <c r="B333" s="99"/>
      <c r="C333" s="51" t="s">
        <v>353</v>
      </c>
      <c r="D333" s="40" t="s">
        <v>134</v>
      </c>
      <c r="E333" s="39"/>
      <c r="F333" s="102"/>
      <c r="G333" s="105"/>
    </row>
    <row r="334" spans="1:7" ht="30">
      <c r="A334" s="96"/>
      <c r="B334" s="99"/>
      <c r="C334" s="51" t="s">
        <v>354</v>
      </c>
      <c r="D334" s="40" t="s">
        <v>134</v>
      </c>
      <c r="E334" s="39"/>
      <c r="F334" s="102"/>
      <c r="G334" s="105"/>
    </row>
    <row r="335" spans="1:7">
      <c r="A335" s="96"/>
      <c r="B335" s="99"/>
      <c r="C335" s="51" t="s">
        <v>355</v>
      </c>
      <c r="D335" s="40" t="s">
        <v>134</v>
      </c>
      <c r="E335" s="39"/>
      <c r="F335" s="102"/>
      <c r="G335" s="105"/>
    </row>
    <row r="336" spans="1:7">
      <c r="A336" s="96"/>
      <c r="B336" s="99"/>
      <c r="C336" s="51" t="s">
        <v>356</v>
      </c>
      <c r="D336" s="40" t="s">
        <v>134</v>
      </c>
      <c r="E336" s="39"/>
      <c r="F336" s="102"/>
      <c r="G336" s="105"/>
    </row>
    <row r="337" spans="1:7" ht="30">
      <c r="A337" s="96"/>
      <c r="B337" s="99"/>
      <c r="C337" s="51" t="s">
        <v>357</v>
      </c>
      <c r="D337" s="40" t="s">
        <v>134</v>
      </c>
      <c r="E337" s="39"/>
      <c r="F337" s="102"/>
      <c r="G337" s="105"/>
    </row>
    <row r="338" spans="1:7" ht="45">
      <c r="A338" s="96"/>
      <c r="B338" s="99"/>
      <c r="C338" s="51" t="s">
        <v>358</v>
      </c>
      <c r="D338" s="40" t="s">
        <v>134</v>
      </c>
      <c r="E338" s="39"/>
      <c r="F338" s="102"/>
      <c r="G338" s="105"/>
    </row>
    <row r="339" spans="1:7">
      <c r="A339" s="96"/>
      <c r="B339" s="99"/>
      <c r="C339" s="51" t="s">
        <v>359</v>
      </c>
      <c r="D339" s="40" t="s">
        <v>134</v>
      </c>
      <c r="E339" s="39"/>
      <c r="F339" s="102"/>
      <c r="G339" s="105"/>
    </row>
    <row r="340" spans="1:7" ht="30">
      <c r="A340" s="96"/>
      <c r="B340" s="99"/>
      <c r="C340" s="51" t="s">
        <v>360</v>
      </c>
      <c r="D340" s="40" t="s">
        <v>134</v>
      </c>
      <c r="E340" s="39"/>
      <c r="F340" s="102"/>
      <c r="G340" s="105"/>
    </row>
    <row r="341" spans="1:7" ht="30">
      <c r="A341" s="96"/>
      <c r="B341" s="99"/>
      <c r="C341" s="51" t="s">
        <v>361</v>
      </c>
      <c r="D341" s="40" t="s">
        <v>134</v>
      </c>
      <c r="E341" s="39"/>
      <c r="F341" s="102"/>
      <c r="G341" s="105"/>
    </row>
    <row r="342" spans="1:7" ht="30">
      <c r="A342" s="96"/>
      <c r="B342" s="99"/>
      <c r="C342" s="51" t="s">
        <v>362</v>
      </c>
      <c r="D342" s="40" t="s">
        <v>134</v>
      </c>
      <c r="E342" s="39"/>
      <c r="F342" s="102"/>
      <c r="G342" s="105"/>
    </row>
    <row r="343" spans="1:7" ht="30" customHeight="1">
      <c r="A343" s="96"/>
      <c r="B343" s="99"/>
      <c r="C343" s="51" t="s">
        <v>363</v>
      </c>
      <c r="D343" s="40" t="s">
        <v>134</v>
      </c>
      <c r="E343" s="39"/>
      <c r="F343" s="102"/>
      <c r="G343" s="105"/>
    </row>
    <row r="344" spans="1:7">
      <c r="A344" s="96"/>
      <c r="B344" s="99"/>
      <c r="C344" s="51" t="s">
        <v>364</v>
      </c>
      <c r="D344" s="40" t="s">
        <v>134</v>
      </c>
      <c r="E344" s="39"/>
      <c r="F344" s="102"/>
      <c r="G344" s="105"/>
    </row>
    <row r="345" spans="1:7" ht="30">
      <c r="A345" s="96"/>
      <c r="B345" s="99"/>
      <c r="C345" s="51" t="s">
        <v>365</v>
      </c>
      <c r="D345" s="40" t="s">
        <v>134</v>
      </c>
      <c r="E345" s="39"/>
      <c r="F345" s="102"/>
      <c r="G345" s="105"/>
    </row>
    <row r="346" spans="1:7">
      <c r="A346" s="96"/>
      <c r="B346" s="99"/>
      <c r="C346" s="51" t="s">
        <v>366</v>
      </c>
      <c r="D346" s="40" t="s">
        <v>134</v>
      </c>
      <c r="E346" s="39"/>
      <c r="F346" s="102"/>
      <c r="G346" s="105"/>
    </row>
    <row r="347" spans="1:7">
      <c r="A347" s="96"/>
      <c r="B347" s="99"/>
      <c r="C347" s="51" t="s">
        <v>367</v>
      </c>
      <c r="D347" s="40" t="s">
        <v>134</v>
      </c>
      <c r="E347" s="39"/>
      <c r="F347" s="102"/>
      <c r="G347" s="105"/>
    </row>
    <row r="348" spans="1:7">
      <c r="A348" s="96"/>
      <c r="B348" s="99"/>
      <c r="C348" s="51" t="s">
        <v>368</v>
      </c>
      <c r="D348" s="40" t="s">
        <v>134</v>
      </c>
      <c r="E348" s="39"/>
      <c r="F348" s="102"/>
      <c r="G348" s="105"/>
    </row>
    <row r="349" spans="1:7">
      <c r="A349" s="96"/>
      <c r="B349" s="99"/>
      <c r="C349" s="51" t="s">
        <v>369</v>
      </c>
      <c r="D349" s="40" t="s">
        <v>134</v>
      </c>
      <c r="E349" s="39"/>
      <c r="F349" s="102"/>
      <c r="G349" s="105"/>
    </row>
    <row r="350" spans="1:7" ht="30">
      <c r="A350" s="96"/>
      <c r="B350" s="99"/>
      <c r="C350" s="51" t="s">
        <v>370</v>
      </c>
      <c r="D350" s="40" t="s">
        <v>134</v>
      </c>
      <c r="E350" s="39"/>
      <c r="F350" s="102"/>
      <c r="G350" s="105"/>
    </row>
    <row r="351" spans="1:7" ht="30">
      <c r="A351" s="96"/>
      <c r="B351" s="99"/>
      <c r="C351" s="51" t="s">
        <v>371</v>
      </c>
      <c r="D351" s="40" t="s">
        <v>134</v>
      </c>
      <c r="E351" s="39"/>
      <c r="F351" s="102"/>
      <c r="G351" s="105"/>
    </row>
    <row r="352" spans="1:7" ht="30">
      <c r="A352" s="96"/>
      <c r="B352" s="99"/>
      <c r="C352" s="51" t="s">
        <v>372</v>
      </c>
      <c r="D352" s="40" t="s">
        <v>134</v>
      </c>
      <c r="E352" s="39"/>
      <c r="F352" s="102"/>
      <c r="G352" s="105"/>
    </row>
    <row r="353" spans="1:7" ht="15" customHeight="1">
      <c r="A353" s="96"/>
      <c r="B353" s="99"/>
      <c r="C353" s="51" t="s">
        <v>373</v>
      </c>
      <c r="D353" s="40" t="s">
        <v>134</v>
      </c>
      <c r="E353" s="39"/>
      <c r="F353" s="102"/>
      <c r="G353" s="105"/>
    </row>
    <row r="354" spans="1:7">
      <c r="A354" s="96"/>
      <c r="B354" s="99"/>
      <c r="C354" s="51" t="s">
        <v>374</v>
      </c>
      <c r="D354" s="40" t="s">
        <v>134</v>
      </c>
      <c r="E354" s="39"/>
      <c r="F354" s="102"/>
      <c r="G354" s="105"/>
    </row>
    <row r="355" spans="1:7">
      <c r="A355" s="96"/>
      <c r="B355" s="99"/>
      <c r="C355" s="51" t="s">
        <v>375</v>
      </c>
      <c r="D355" s="40" t="s">
        <v>134</v>
      </c>
      <c r="E355" s="39"/>
      <c r="F355" s="102"/>
      <c r="G355" s="105"/>
    </row>
    <row r="356" spans="1:7">
      <c r="A356" s="96"/>
      <c r="B356" s="99"/>
      <c r="C356" s="51" t="s">
        <v>376</v>
      </c>
      <c r="D356" s="40" t="s">
        <v>134</v>
      </c>
      <c r="E356" s="39"/>
      <c r="F356" s="102"/>
      <c r="G356" s="105"/>
    </row>
    <row r="357" spans="1:7">
      <c r="A357" s="96"/>
      <c r="B357" s="99"/>
      <c r="C357" s="51" t="s">
        <v>377</v>
      </c>
      <c r="D357" s="40" t="s">
        <v>134</v>
      </c>
      <c r="E357" s="39"/>
      <c r="F357" s="102"/>
      <c r="G357" s="105"/>
    </row>
    <row r="358" spans="1:7">
      <c r="A358" s="96"/>
      <c r="B358" s="99"/>
      <c r="C358" s="51" t="s">
        <v>378</v>
      </c>
      <c r="D358" s="40" t="s">
        <v>134</v>
      </c>
      <c r="E358" s="39"/>
      <c r="F358" s="102"/>
      <c r="G358" s="105"/>
    </row>
    <row r="359" spans="1:7" ht="60">
      <c r="A359" s="96"/>
      <c r="B359" s="99"/>
      <c r="C359" s="51" t="s">
        <v>379</v>
      </c>
      <c r="D359" s="40" t="s">
        <v>380</v>
      </c>
      <c r="E359" s="39"/>
      <c r="F359" s="102"/>
      <c r="G359" s="105"/>
    </row>
    <row r="360" spans="1:7" ht="45">
      <c r="A360" s="96"/>
      <c r="B360" s="99"/>
      <c r="C360" s="51" t="s">
        <v>381</v>
      </c>
      <c r="D360" s="40" t="s">
        <v>382</v>
      </c>
      <c r="E360" s="39"/>
      <c r="F360" s="102"/>
      <c r="G360" s="105"/>
    </row>
    <row r="361" spans="1:7" ht="90">
      <c r="A361" s="96"/>
      <c r="B361" s="99"/>
      <c r="C361" s="51" t="s">
        <v>383</v>
      </c>
      <c r="D361" s="40" t="s">
        <v>382</v>
      </c>
      <c r="E361" s="39"/>
      <c r="F361" s="102"/>
      <c r="G361" s="105"/>
    </row>
    <row r="362" spans="1:7" ht="75">
      <c r="A362" s="96"/>
      <c r="B362" s="99"/>
      <c r="C362" s="51" t="s">
        <v>384</v>
      </c>
      <c r="D362" s="40" t="s">
        <v>382</v>
      </c>
      <c r="E362" s="39"/>
      <c r="F362" s="102"/>
      <c r="G362" s="105"/>
    </row>
    <row r="363" spans="1:7" ht="30">
      <c r="A363" s="97"/>
      <c r="B363" s="100"/>
      <c r="C363" s="51" t="s">
        <v>385</v>
      </c>
      <c r="D363" s="40" t="s">
        <v>386</v>
      </c>
      <c r="E363" s="39"/>
      <c r="F363" s="103"/>
      <c r="G363" s="106"/>
    </row>
    <row r="364" spans="1:7">
      <c r="A364" s="44"/>
      <c r="B364" s="45"/>
      <c r="C364" s="46"/>
      <c r="D364" s="46"/>
      <c r="E364" s="4"/>
      <c r="F364" s="47"/>
      <c r="G364" s="48"/>
    </row>
    <row r="365" spans="1:7">
      <c r="A365" s="82" t="s">
        <v>112</v>
      </c>
      <c r="B365" s="89" t="s">
        <v>113</v>
      </c>
      <c r="C365" s="91" t="s">
        <v>114</v>
      </c>
      <c r="D365" s="92"/>
      <c r="E365" s="89" t="s">
        <v>115</v>
      </c>
      <c r="F365" s="35" t="s">
        <v>116</v>
      </c>
      <c r="G365" s="89" t="s">
        <v>117</v>
      </c>
    </row>
    <row r="366" spans="1:7">
      <c r="A366" s="82"/>
      <c r="B366" s="90"/>
      <c r="C366" s="36" t="s">
        <v>118</v>
      </c>
      <c r="D366" s="36" t="s">
        <v>119</v>
      </c>
      <c r="E366" s="93"/>
      <c r="F366" s="35" t="s">
        <v>120</v>
      </c>
      <c r="G366" s="94"/>
    </row>
    <row r="367" spans="1:7">
      <c r="A367" s="95" t="s">
        <v>69</v>
      </c>
      <c r="B367" s="98">
        <v>190</v>
      </c>
      <c r="C367" s="37" t="s">
        <v>306</v>
      </c>
      <c r="D367" s="40" t="s">
        <v>307</v>
      </c>
      <c r="E367" s="39"/>
      <c r="F367" s="101"/>
      <c r="G367" s="104"/>
    </row>
    <row r="368" spans="1:7">
      <c r="A368" s="96"/>
      <c r="B368" s="99"/>
      <c r="C368" s="51" t="s">
        <v>308</v>
      </c>
      <c r="D368" s="40" t="s">
        <v>309</v>
      </c>
      <c r="E368" s="39"/>
      <c r="F368" s="102"/>
      <c r="G368" s="105"/>
    </row>
    <row r="369" spans="1:7">
      <c r="A369" s="96"/>
      <c r="B369" s="99"/>
      <c r="C369" s="51" t="s">
        <v>310</v>
      </c>
      <c r="D369" s="40" t="s">
        <v>311</v>
      </c>
      <c r="E369" s="39"/>
      <c r="F369" s="102"/>
      <c r="G369" s="105"/>
    </row>
    <row r="370" spans="1:7">
      <c r="A370" s="96"/>
      <c r="B370" s="99"/>
      <c r="C370" s="51" t="s">
        <v>312</v>
      </c>
      <c r="D370" s="40" t="s">
        <v>313</v>
      </c>
      <c r="E370" s="39"/>
      <c r="F370" s="102"/>
      <c r="G370" s="105"/>
    </row>
    <row r="371" spans="1:7" ht="30">
      <c r="A371" s="96"/>
      <c r="B371" s="99"/>
      <c r="C371" s="51" t="s">
        <v>314</v>
      </c>
      <c r="D371" s="40" t="s">
        <v>315</v>
      </c>
      <c r="E371" s="39"/>
      <c r="F371" s="102"/>
      <c r="G371" s="105"/>
    </row>
    <row r="372" spans="1:7">
      <c r="A372" s="96"/>
      <c r="B372" s="99"/>
      <c r="C372" s="51" t="s">
        <v>316</v>
      </c>
      <c r="D372" s="40" t="s">
        <v>387</v>
      </c>
      <c r="E372" s="39"/>
      <c r="F372" s="102"/>
      <c r="G372" s="105"/>
    </row>
    <row r="373" spans="1:7">
      <c r="A373" s="96"/>
      <c r="B373" s="99"/>
      <c r="C373" s="51" t="s">
        <v>388</v>
      </c>
      <c r="D373" s="40" t="s">
        <v>319</v>
      </c>
      <c r="E373" s="39"/>
      <c r="F373" s="102"/>
      <c r="G373" s="105"/>
    </row>
    <row r="374" spans="1:7" ht="30">
      <c r="A374" s="96"/>
      <c r="B374" s="99"/>
      <c r="C374" s="51" t="s">
        <v>256</v>
      </c>
      <c r="D374" s="40" t="s">
        <v>320</v>
      </c>
      <c r="E374" s="39"/>
      <c r="F374" s="102"/>
      <c r="G374" s="105"/>
    </row>
    <row r="375" spans="1:7" ht="30">
      <c r="A375" s="96"/>
      <c r="B375" s="99"/>
      <c r="C375" s="51" t="s">
        <v>389</v>
      </c>
      <c r="D375" s="40" t="s">
        <v>134</v>
      </c>
      <c r="E375" s="39"/>
      <c r="F375" s="102"/>
      <c r="G375" s="105"/>
    </row>
    <row r="376" spans="1:7">
      <c r="A376" s="96"/>
      <c r="B376" s="99"/>
      <c r="C376" s="51" t="s">
        <v>322</v>
      </c>
      <c r="D376" s="40" t="s">
        <v>134</v>
      </c>
      <c r="E376" s="39"/>
      <c r="F376" s="102"/>
      <c r="G376" s="105"/>
    </row>
    <row r="377" spans="1:7">
      <c r="A377" s="96"/>
      <c r="B377" s="99"/>
      <c r="C377" s="51" t="s">
        <v>323</v>
      </c>
      <c r="D377" s="40" t="s">
        <v>134</v>
      </c>
      <c r="E377" s="39"/>
      <c r="F377" s="102"/>
      <c r="G377" s="105"/>
    </row>
    <row r="378" spans="1:7" ht="30">
      <c r="A378" s="96"/>
      <c r="B378" s="99"/>
      <c r="C378" s="51" t="s">
        <v>324</v>
      </c>
      <c r="D378" s="40" t="s">
        <v>134</v>
      </c>
      <c r="E378" s="39"/>
      <c r="F378" s="102"/>
      <c r="G378" s="105"/>
    </row>
    <row r="379" spans="1:7" ht="30">
      <c r="A379" s="96"/>
      <c r="B379" s="99"/>
      <c r="C379" s="51" t="s">
        <v>325</v>
      </c>
      <c r="D379" s="40" t="s">
        <v>326</v>
      </c>
      <c r="E379" s="39"/>
      <c r="F379" s="102"/>
      <c r="G379" s="105"/>
    </row>
    <row r="380" spans="1:7">
      <c r="A380" s="96"/>
      <c r="B380" s="99"/>
      <c r="C380" s="51" t="s">
        <v>327</v>
      </c>
      <c r="D380" s="40" t="s">
        <v>328</v>
      </c>
      <c r="E380" s="39"/>
      <c r="F380" s="102"/>
      <c r="G380" s="105"/>
    </row>
    <row r="381" spans="1:7">
      <c r="A381" s="96"/>
      <c r="B381" s="99"/>
      <c r="C381" s="51" t="s">
        <v>329</v>
      </c>
      <c r="D381" s="40" t="s">
        <v>330</v>
      </c>
      <c r="E381" s="39"/>
      <c r="F381" s="102"/>
      <c r="G381" s="105"/>
    </row>
    <row r="382" spans="1:7">
      <c r="A382" s="96"/>
      <c r="B382" s="99"/>
      <c r="C382" s="51" t="s">
        <v>331</v>
      </c>
      <c r="D382" s="40" t="s">
        <v>390</v>
      </c>
      <c r="E382" s="39"/>
      <c r="F382" s="102"/>
      <c r="G382" s="105"/>
    </row>
    <row r="383" spans="1:7">
      <c r="A383" s="96"/>
      <c r="B383" s="99"/>
      <c r="C383" s="51" t="s">
        <v>333</v>
      </c>
      <c r="D383" s="40" t="s">
        <v>134</v>
      </c>
      <c r="E383" s="39"/>
      <c r="F383" s="102"/>
      <c r="G383" s="105"/>
    </row>
    <row r="384" spans="1:7" ht="30">
      <c r="A384" s="96"/>
      <c r="B384" s="99"/>
      <c r="C384" s="51" t="s">
        <v>391</v>
      </c>
      <c r="D384" s="40" t="s">
        <v>134</v>
      </c>
      <c r="E384" s="39"/>
      <c r="F384" s="102"/>
      <c r="G384" s="105"/>
    </row>
    <row r="385" spans="1:7" ht="30">
      <c r="A385" s="96"/>
      <c r="B385" s="99"/>
      <c r="C385" s="51" t="s">
        <v>335</v>
      </c>
      <c r="D385" s="40" t="s">
        <v>134</v>
      </c>
      <c r="E385" s="39"/>
      <c r="F385" s="102"/>
      <c r="G385" s="105"/>
    </row>
    <row r="386" spans="1:7">
      <c r="A386" s="96"/>
      <c r="B386" s="99"/>
      <c r="C386" s="51" t="s">
        <v>336</v>
      </c>
      <c r="D386" s="40" t="s">
        <v>337</v>
      </c>
      <c r="E386" s="39"/>
      <c r="F386" s="102"/>
      <c r="G386" s="105"/>
    </row>
    <row r="387" spans="1:7">
      <c r="A387" s="96"/>
      <c r="B387" s="99"/>
      <c r="C387" s="51" t="s">
        <v>338</v>
      </c>
      <c r="D387" s="40" t="s">
        <v>392</v>
      </c>
      <c r="E387" s="39"/>
      <c r="F387" s="102"/>
      <c r="G387" s="105"/>
    </row>
    <row r="388" spans="1:7">
      <c r="A388" s="96"/>
      <c r="B388" s="99"/>
      <c r="C388" s="51" t="s">
        <v>340</v>
      </c>
      <c r="D388" s="40" t="s">
        <v>134</v>
      </c>
      <c r="E388" s="39"/>
      <c r="F388" s="102"/>
      <c r="G388" s="105"/>
    </row>
    <row r="389" spans="1:7">
      <c r="A389" s="96"/>
      <c r="B389" s="99"/>
      <c r="C389" s="51" t="s">
        <v>341</v>
      </c>
      <c r="D389" s="40" t="s">
        <v>134</v>
      </c>
      <c r="E389" s="39"/>
      <c r="F389" s="102"/>
      <c r="G389" s="105"/>
    </row>
    <row r="390" spans="1:7">
      <c r="A390" s="96"/>
      <c r="B390" s="99"/>
      <c r="C390" s="51" t="s">
        <v>342</v>
      </c>
      <c r="D390" s="40" t="s">
        <v>134</v>
      </c>
      <c r="E390" s="39"/>
      <c r="F390" s="102"/>
      <c r="G390" s="105"/>
    </row>
    <row r="391" spans="1:7">
      <c r="A391" s="96"/>
      <c r="B391" s="99"/>
      <c r="C391" s="51" t="s">
        <v>343</v>
      </c>
      <c r="D391" s="40" t="s">
        <v>134</v>
      </c>
      <c r="E391" s="39"/>
      <c r="F391" s="102"/>
      <c r="G391" s="105"/>
    </row>
    <row r="392" spans="1:7">
      <c r="A392" s="96"/>
      <c r="B392" s="99"/>
      <c r="C392" s="51" t="s">
        <v>344</v>
      </c>
      <c r="D392" s="40" t="s">
        <v>134</v>
      </c>
      <c r="E392" s="39"/>
      <c r="F392" s="102"/>
      <c r="G392" s="105"/>
    </row>
    <row r="393" spans="1:7">
      <c r="A393" s="96"/>
      <c r="B393" s="99"/>
      <c r="C393" s="51" t="s">
        <v>345</v>
      </c>
      <c r="D393" s="40" t="s">
        <v>134</v>
      </c>
      <c r="E393" s="39"/>
      <c r="F393" s="102"/>
      <c r="G393" s="105"/>
    </row>
    <row r="394" spans="1:7">
      <c r="A394" s="96"/>
      <c r="B394" s="99"/>
      <c r="C394" s="51" t="s">
        <v>346</v>
      </c>
      <c r="D394" s="40" t="s">
        <v>134</v>
      </c>
      <c r="E394" s="39"/>
      <c r="F394" s="102"/>
      <c r="G394" s="105"/>
    </row>
    <row r="395" spans="1:7">
      <c r="A395" s="96"/>
      <c r="B395" s="99"/>
      <c r="C395" s="51" t="s">
        <v>347</v>
      </c>
      <c r="D395" s="40" t="s">
        <v>134</v>
      </c>
      <c r="E395" s="39"/>
      <c r="F395" s="102"/>
      <c r="G395" s="105"/>
    </row>
    <row r="396" spans="1:7">
      <c r="A396" s="96"/>
      <c r="B396" s="99"/>
      <c r="C396" s="51" t="s">
        <v>348</v>
      </c>
      <c r="D396" s="40" t="s">
        <v>134</v>
      </c>
      <c r="E396" s="39"/>
      <c r="F396" s="102"/>
      <c r="G396" s="105"/>
    </row>
    <row r="397" spans="1:7">
      <c r="A397" s="96"/>
      <c r="B397" s="99"/>
      <c r="C397" s="51" t="s">
        <v>349</v>
      </c>
      <c r="D397" s="40" t="s">
        <v>350</v>
      </c>
      <c r="E397" s="39"/>
      <c r="F397" s="102"/>
      <c r="G397" s="105"/>
    </row>
    <row r="398" spans="1:7">
      <c r="A398" s="96"/>
      <c r="B398" s="99"/>
      <c r="C398" s="51" t="s">
        <v>351</v>
      </c>
      <c r="D398" s="40" t="s">
        <v>134</v>
      </c>
      <c r="E398" s="39"/>
      <c r="F398" s="102"/>
      <c r="G398" s="105"/>
    </row>
    <row r="399" spans="1:7">
      <c r="A399" s="96"/>
      <c r="B399" s="99"/>
      <c r="C399" s="51" t="s">
        <v>352</v>
      </c>
      <c r="D399" s="40" t="s">
        <v>134</v>
      </c>
      <c r="E399" s="39"/>
      <c r="F399" s="102"/>
      <c r="G399" s="105"/>
    </row>
    <row r="400" spans="1:7">
      <c r="A400" s="96"/>
      <c r="B400" s="99"/>
      <c r="C400" s="51" t="s">
        <v>353</v>
      </c>
      <c r="D400" s="40" t="s">
        <v>134</v>
      </c>
      <c r="E400" s="39"/>
      <c r="F400" s="102"/>
      <c r="G400" s="105"/>
    </row>
    <row r="401" spans="1:7" ht="30">
      <c r="A401" s="96"/>
      <c r="B401" s="99"/>
      <c r="C401" s="51" t="s">
        <v>354</v>
      </c>
      <c r="D401" s="40" t="s">
        <v>134</v>
      </c>
      <c r="E401" s="39"/>
      <c r="F401" s="102"/>
      <c r="G401" s="105"/>
    </row>
    <row r="402" spans="1:7">
      <c r="A402" s="96"/>
      <c r="B402" s="99"/>
      <c r="C402" s="51" t="s">
        <v>355</v>
      </c>
      <c r="D402" s="40" t="s">
        <v>134</v>
      </c>
      <c r="E402" s="39"/>
      <c r="F402" s="102"/>
      <c r="G402" s="105"/>
    </row>
    <row r="403" spans="1:7">
      <c r="A403" s="96"/>
      <c r="B403" s="99"/>
      <c r="C403" s="51" t="s">
        <v>356</v>
      </c>
      <c r="D403" s="40" t="s">
        <v>134</v>
      </c>
      <c r="E403" s="39"/>
      <c r="F403" s="102"/>
      <c r="G403" s="105"/>
    </row>
    <row r="404" spans="1:7" ht="30">
      <c r="A404" s="96"/>
      <c r="B404" s="99"/>
      <c r="C404" s="51" t="s">
        <v>357</v>
      </c>
      <c r="D404" s="40" t="s">
        <v>134</v>
      </c>
      <c r="E404" s="39"/>
      <c r="F404" s="102"/>
      <c r="G404" s="105"/>
    </row>
    <row r="405" spans="1:7" ht="45">
      <c r="A405" s="96"/>
      <c r="B405" s="99"/>
      <c r="C405" s="51" t="s">
        <v>358</v>
      </c>
      <c r="D405" s="40" t="s">
        <v>134</v>
      </c>
      <c r="E405" s="39"/>
      <c r="F405" s="102"/>
      <c r="G405" s="105"/>
    </row>
    <row r="406" spans="1:7">
      <c r="A406" s="96"/>
      <c r="B406" s="99"/>
      <c r="C406" s="51" t="s">
        <v>359</v>
      </c>
      <c r="D406" s="40" t="s">
        <v>134</v>
      </c>
      <c r="E406" s="39"/>
      <c r="F406" s="102"/>
      <c r="G406" s="105"/>
    </row>
    <row r="407" spans="1:7" ht="30">
      <c r="A407" s="96"/>
      <c r="B407" s="99"/>
      <c r="C407" s="51" t="s">
        <v>360</v>
      </c>
      <c r="D407" s="40" t="s">
        <v>134</v>
      </c>
      <c r="E407" s="39"/>
      <c r="F407" s="102"/>
      <c r="G407" s="105"/>
    </row>
    <row r="408" spans="1:7" ht="30">
      <c r="A408" s="96"/>
      <c r="B408" s="99"/>
      <c r="C408" s="51" t="s">
        <v>361</v>
      </c>
      <c r="D408" s="40" t="s">
        <v>134</v>
      </c>
      <c r="E408" s="39"/>
      <c r="F408" s="102"/>
      <c r="G408" s="105"/>
    </row>
    <row r="409" spans="1:7" ht="30">
      <c r="A409" s="96"/>
      <c r="B409" s="99"/>
      <c r="C409" s="51" t="s">
        <v>362</v>
      </c>
      <c r="D409" s="40" t="s">
        <v>134</v>
      </c>
      <c r="E409" s="39"/>
      <c r="F409" s="102"/>
      <c r="G409" s="105"/>
    </row>
    <row r="410" spans="1:7" ht="30" customHeight="1">
      <c r="A410" s="96"/>
      <c r="B410" s="99"/>
      <c r="C410" s="51" t="s">
        <v>363</v>
      </c>
      <c r="D410" s="40" t="s">
        <v>134</v>
      </c>
      <c r="E410" s="39"/>
      <c r="F410" s="102"/>
      <c r="G410" s="105"/>
    </row>
    <row r="411" spans="1:7">
      <c r="A411" s="96"/>
      <c r="B411" s="99"/>
      <c r="C411" s="51" t="s">
        <v>364</v>
      </c>
      <c r="D411" s="40" t="s">
        <v>134</v>
      </c>
      <c r="E411" s="39"/>
      <c r="F411" s="102"/>
      <c r="G411" s="105"/>
    </row>
    <row r="412" spans="1:7" ht="30">
      <c r="A412" s="96"/>
      <c r="B412" s="99"/>
      <c r="C412" s="51" t="s">
        <v>365</v>
      </c>
      <c r="D412" s="40" t="s">
        <v>134</v>
      </c>
      <c r="E412" s="39"/>
      <c r="F412" s="102"/>
      <c r="G412" s="105"/>
    </row>
    <row r="413" spans="1:7">
      <c r="A413" s="96"/>
      <c r="B413" s="99"/>
      <c r="C413" s="51" t="s">
        <v>366</v>
      </c>
      <c r="D413" s="40" t="s">
        <v>134</v>
      </c>
      <c r="E413" s="39"/>
      <c r="F413" s="102"/>
      <c r="G413" s="105"/>
    </row>
    <row r="414" spans="1:7">
      <c r="A414" s="96"/>
      <c r="B414" s="99"/>
      <c r="C414" s="51" t="s">
        <v>367</v>
      </c>
      <c r="D414" s="40" t="s">
        <v>134</v>
      </c>
      <c r="E414" s="39"/>
      <c r="F414" s="102"/>
      <c r="G414" s="105"/>
    </row>
    <row r="415" spans="1:7">
      <c r="A415" s="96"/>
      <c r="B415" s="99"/>
      <c r="C415" s="51" t="s">
        <v>368</v>
      </c>
      <c r="D415" s="40" t="s">
        <v>134</v>
      </c>
      <c r="E415" s="39"/>
      <c r="F415" s="102"/>
      <c r="G415" s="105"/>
    </row>
    <row r="416" spans="1:7">
      <c r="A416" s="96"/>
      <c r="B416" s="99"/>
      <c r="C416" s="51" t="s">
        <v>369</v>
      </c>
      <c r="D416" s="40" t="s">
        <v>134</v>
      </c>
      <c r="E416" s="39"/>
      <c r="F416" s="102"/>
      <c r="G416" s="105"/>
    </row>
    <row r="417" spans="1:7" ht="30">
      <c r="A417" s="96"/>
      <c r="B417" s="99"/>
      <c r="C417" s="51" t="s">
        <v>370</v>
      </c>
      <c r="D417" s="40" t="s">
        <v>134</v>
      </c>
      <c r="E417" s="39"/>
      <c r="F417" s="102"/>
      <c r="G417" s="105"/>
    </row>
    <row r="418" spans="1:7" ht="30">
      <c r="A418" s="96"/>
      <c r="B418" s="99"/>
      <c r="C418" s="51" t="s">
        <v>371</v>
      </c>
      <c r="D418" s="40" t="s">
        <v>134</v>
      </c>
      <c r="E418" s="39"/>
      <c r="F418" s="102"/>
      <c r="G418" s="105"/>
    </row>
    <row r="419" spans="1:7" ht="30">
      <c r="A419" s="96"/>
      <c r="B419" s="99"/>
      <c r="C419" s="51" t="s">
        <v>372</v>
      </c>
      <c r="D419" s="40" t="s">
        <v>134</v>
      </c>
      <c r="E419" s="39"/>
      <c r="F419" s="102"/>
      <c r="G419" s="105"/>
    </row>
    <row r="420" spans="1:7" ht="30">
      <c r="A420" s="96"/>
      <c r="B420" s="99"/>
      <c r="C420" s="51" t="s">
        <v>373</v>
      </c>
      <c r="D420" s="40" t="s">
        <v>134</v>
      </c>
      <c r="E420" s="39"/>
      <c r="F420" s="102"/>
      <c r="G420" s="105"/>
    </row>
    <row r="421" spans="1:7">
      <c r="A421" s="96"/>
      <c r="B421" s="99"/>
      <c r="C421" s="51" t="s">
        <v>374</v>
      </c>
      <c r="D421" s="40" t="s">
        <v>134</v>
      </c>
      <c r="E421" s="39"/>
      <c r="F421" s="102"/>
      <c r="G421" s="105"/>
    </row>
    <row r="422" spans="1:7">
      <c r="A422" s="96"/>
      <c r="B422" s="99"/>
      <c r="C422" s="51" t="s">
        <v>375</v>
      </c>
      <c r="D422" s="40" t="s">
        <v>134</v>
      </c>
      <c r="E422" s="39"/>
      <c r="F422" s="102"/>
      <c r="G422" s="105"/>
    </row>
    <row r="423" spans="1:7">
      <c r="A423" s="96"/>
      <c r="B423" s="99"/>
      <c r="C423" s="51" t="s">
        <v>376</v>
      </c>
      <c r="D423" s="40" t="s">
        <v>134</v>
      </c>
      <c r="E423" s="39"/>
      <c r="F423" s="102"/>
      <c r="G423" s="105"/>
    </row>
    <row r="424" spans="1:7">
      <c r="A424" s="96"/>
      <c r="B424" s="99"/>
      <c r="C424" s="51" t="s">
        <v>377</v>
      </c>
      <c r="D424" s="40" t="s">
        <v>134</v>
      </c>
      <c r="E424" s="39"/>
      <c r="F424" s="102"/>
      <c r="G424" s="105"/>
    </row>
    <row r="425" spans="1:7">
      <c r="A425" s="96"/>
      <c r="B425" s="99"/>
      <c r="C425" s="51" t="s">
        <v>393</v>
      </c>
      <c r="D425" s="40" t="s">
        <v>134</v>
      </c>
      <c r="E425" s="39"/>
      <c r="F425" s="102"/>
      <c r="G425" s="105"/>
    </row>
    <row r="426" spans="1:7" ht="60">
      <c r="A426" s="96"/>
      <c r="B426" s="99"/>
      <c r="C426" s="51" t="s">
        <v>379</v>
      </c>
      <c r="D426" s="40" t="s">
        <v>380</v>
      </c>
      <c r="E426" s="39"/>
      <c r="F426" s="102"/>
      <c r="G426" s="105"/>
    </row>
    <row r="427" spans="1:7" ht="45">
      <c r="A427" s="96"/>
      <c r="B427" s="99"/>
      <c r="C427" s="51" t="s">
        <v>381</v>
      </c>
      <c r="D427" s="40" t="s">
        <v>382</v>
      </c>
      <c r="E427" s="39"/>
      <c r="F427" s="102"/>
      <c r="G427" s="105"/>
    </row>
    <row r="428" spans="1:7" ht="90">
      <c r="A428" s="96"/>
      <c r="B428" s="99"/>
      <c r="C428" s="51" t="s">
        <v>383</v>
      </c>
      <c r="D428" s="40" t="s">
        <v>382</v>
      </c>
      <c r="E428" s="39"/>
      <c r="F428" s="102"/>
      <c r="G428" s="105"/>
    </row>
    <row r="429" spans="1:7" ht="75">
      <c r="A429" s="96"/>
      <c r="B429" s="99"/>
      <c r="C429" s="51" t="s">
        <v>384</v>
      </c>
      <c r="D429" s="40" t="s">
        <v>382</v>
      </c>
      <c r="E429" s="39"/>
      <c r="F429" s="102"/>
      <c r="G429" s="105"/>
    </row>
    <row r="430" spans="1:7" ht="30">
      <c r="A430" s="97"/>
      <c r="B430" s="100"/>
      <c r="C430" s="51" t="s">
        <v>385</v>
      </c>
      <c r="D430" s="40" t="s">
        <v>386</v>
      </c>
      <c r="E430" s="39"/>
      <c r="F430" s="103"/>
      <c r="G430" s="106"/>
    </row>
  </sheetData>
  <sheetProtection algorithmName="SHA-512" hashValue="/IeFGgFVRCSWQSr6s+Gv+nE70VpVTlk37c4sHL66NTmyOPyF4ETv4exGVG6N1YhCI4g6Tyk3NSZE094D0jnL+Q==" saltValue="UZcJw8nl4lwwfFQbrSzEIQ==" spinCount="100000" sheet="1" objects="1" scenarios="1" formatCells="0" formatColumns="0" formatRows="0"/>
  <mergeCells count="53">
    <mergeCell ref="A367:A430"/>
    <mergeCell ref="B367:B430"/>
    <mergeCell ref="F367:F430"/>
    <mergeCell ref="G367:G430"/>
    <mergeCell ref="A300:A363"/>
    <mergeCell ref="B300:B363"/>
    <mergeCell ref="F300:F363"/>
    <mergeCell ref="G300:G363"/>
    <mergeCell ref="A365:A366"/>
    <mergeCell ref="B365:B366"/>
    <mergeCell ref="C365:D365"/>
    <mergeCell ref="E365:E366"/>
    <mergeCell ref="G365:G366"/>
    <mergeCell ref="A213:A296"/>
    <mergeCell ref="B213:B296"/>
    <mergeCell ref="F213:F296"/>
    <mergeCell ref="G213:G296"/>
    <mergeCell ref="A298:A299"/>
    <mergeCell ref="B298:B299"/>
    <mergeCell ref="C298:D298"/>
    <mergeCell ref="E298:E299"/>
    <mergeCell ref="G298:G299"/>
    <mergeCell ref="A130:A209"/>
    <mergeCell ref="B130:B209"/>
    <mergeCell ref="F130:F209"/>
    <mergeCell ref="G130:G209"/>
    <mergeCell ref="A211:A212"/>
    <mergeCell ref="B211:B212"/>
    <mergeCell ref="C211:D211"/>
    <mergeCell ref="E211:E212"/>
    <mergeCell ref="G211:G212"/>
    <mergeCell ref="G17:G18"/>
    <mergeCell ref="A19:A126"/>
    <mergeCell ref="B19:B126"/>
    <mergeCell ref="F19:F126"/>
    <mergeCell ref="G19:G126"/>
    <mergeCell ref="E17:E18"/>
    <mergeCell ref="A128:A129"/>
    <mergeCell ref="B128:B129"/>
    <mergeCell ref="C128:D128"/>
    <mergeCell ref="E128:E129"/>
    <mergeCell ref="G128:G129"/>
    <mergeCell ref="A14:D14"/>
    <mergeCell ref="A15:D15"/>
    <mergeCell ref="A17:A18"/>
    <mergeCell ref="B17:B18"/>
    <mergeCell ref="C17:D17"/>
    <mergeCell ref="A13:D13"/>
    <mergeCell ref="A7:C7"/>
    <mergeCell ref="A9:D9"/>
    <mergeCell ref="A10:D10"/>
    <mergeCell ref="A11:D11"/>
    <mergeCell ref="A12:D12"/>
  </mergeCells>
  <pageMargins left="0.34" right="0.22" top="0.47244094488188981" bottom="0.59055118110236227" header="0.31496062992125984" footer="0.27559055118110237"/>
  <pageSetup paperSize="8" scale="53" fitToHeight="0" orientation="portrait" r:id="rId1"/>
  <headerFooter>
    <oddFooter>&amp;C&amp;P</oddFooter>
  </headerFooter>
  <rowBreaks count="4" manualBreakCount="4">
    <brk id="127" max="16383" man="1"/>
    <brk id="210" max="16383" man="1"/>
    <brk id="297" max="16383" man="1"/>
    <brk id="3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EL-Rekapitulace</vt:lpstr>
      <vt:lpstr>EL-Rozpočet</vt:lpstr>
      <vt:lpstr>EL-Parametry</vt:lpstr>
      <vt:lpstr>Aktivní síťové prvky</vt:lpstr>
      <vt:lpstr>'EL-Parametry'!Oblast_tisku</vt:lpstr>
      <vt:lpstr>'EL-Rekapitulace'!Oblast_tisku</vt:lpstr>
      <vt:lpstr>'EL-Rozpočet'!Oblast_tisku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Kozlovský</dc:creator>
  <cp:lastModifiedBy>Jiří Kozlovský</cp:lastModifiedBy>
  <cp:lastPrinted>2023-10-20T14:09:33Z</cp:lastPrinted>
  <dcterms:created xsi:type="dcterms:W3CDTF">2023-10-20T13:24:57Z</dcterms:created>
  <dcterms:modified xsi:type="dcterms:W3CDTF">2023-10-20T14:11:43Z</dcterms:modified>
</cp:coreProperties>
</file>