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Pol'!$A$1:$Y$144</definedName>
    <definedName name="_xlnm.Print_Area" localSheetId="0">Stavba!$A$1:$J$64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34" i="12"/>
  <c r="G9" i="12"/>
  <c r="I9" i="12"/>
  <c r="I8" i="12" s="1"/>
  <c r="K9" i="12"/>
  <c r="K8" i="12" s="1"/>
  <c r="M9" i="12"/>
  <c r="O9" i="12"/>
  <c r="Q9" i="12"/>
  <c r="Q8" i="12" s="1"/>
  <c r="V9" i="12"/>
  <c r="G10" i="12"/>
  <c r="G8" i="12" s="1"/>
  <c r="I10" i="12"/>
  <c r="K10" i="12"/>
  <c r="O10" i="12"/>
  <c r="O8" i="12" s="1"/>
  <c r="Q10" i="12"/>
  <c r="V10" i="12"/>
  <c r="V8" i="12" s="1"/>
  <c r="G11" i="12"/>
  <c r="I11" i="12"/>
  <c r="K11" i="12"/>
  <c r="M11" i="12"/>
  <c r="O11" i="12"/>
  <c r="Q11" i="12"/>
  <c r="V11" i="12"/>
  <c r="G12" i="12"/>
  <c r="O12" i="12"/>
  <c r="G13" i="12"/>
  <c r="I13" i="12"/>
  <c r="I12" i="12" s="1"/>
  <c r="K13" i="12"/>
  <c r="M13" i="12"/>
  <c r="O13" i="12"/>
  <c r="Q13" i="12"/>
  <c r="Q12" i="12" s="1"/>
  <c r="V13" i="12"/>
  <c r="G14" i="12"/>
  <c r="M14" i="12" s="1"/>
  <c r="I14" i="12"/>
  <c r="K14" i="12"/>
  <c r="K12" i="12" s="1"/>
  <c r="O14" i="12"/>
  <c r="Q14" i="12"/>
  <c r="V14" i="12"/>
  <c r="V12" i="12" s="1"/>
  <c r="G16" i="12"/>
  <c r="I16" i="12"/>
  <c r="K16" i="12"/>
  <c r="M16" i="12"/>
  <c r="O16" i="12"/>
  <c r="Q16" i="12"/>
  <c r="V16" i="12"/>
  <c r="G17" i="12"/>
  <c r="O17" i="12"/>
  <c r="G18" i="12"/>
  <c r="I18" i="12"/>
  <c r="I17" i="12" s="1"/>
  <c r="K18" i="12"/>
  <c r="M18" i="12"/>
  <c r="O18" i="12"/>
  <c r="Q18" i="12"/>
  <c r="Q17" i="12" s="1"/>
  <c r="V18" i="12"/>
  <c r="G23" i="12"/>
  <c r="M23" i="12" s="1"/>
  <c r="I23" i="12"/>
  <c r="K23" i="12"/>
  <c r="K17" i="12" s="1"/>
  <c r="O23" i="12"/>
  <c r="Q23" i="12"/>
  <c r="V23" i="12"/>
  <c r="V17" i="12" s="1"/>
  <c r="G26" i="12"/>
  <c r="I26" i="12"/>
  <c r="K26" i="12"/>
  <c r="M26" i="12"/>
  <c r="O26" i="12"/>
  <c r="Q26" i="12"/>
  <c r="V26" i="12"/>
  <c r="G28" i="12"/>
  <c r="I28" i="12"/>
  <c r="I27" i="12" s="1"/>
  <c r="K28" i="12"/>
  <c r="M28" i="12"/>
  <c r="O28" i="12"/>
  <c r="Q28" i="12"/>
  <c r="Q27" i="12" s="1"/>
  <c r="V28" i="12"/>
  <c r="G30" i="12"/>
  <c r="M30" i="12" s="1"/>
  <c r="I30" i="12"/>
  <c r="K30" i="12"/>
  <c r="K27" i="12" s="1"/>
  <c r="O30" i="12"/>
  <c r="Q30" i="12"/>
  <c r="V30" i="12"/>
  <c r="V27" i="12" s="1"/>
  <c r="G32" i="12"/>
  <c r="I32" i="12"/>
  <c r="K32" i="12"/>
  <c r="M32" i="12"/>
  <c r="O32" i="12"/>
  <c r="Q32" i="12"/>
  <c r="V32" i="12"/>
  <c r="G34" i="12"/>
  <c r="G27" i="12" s="1"/>
  <c r="I34" i="12"/>
  <c r="K34" i="12"/>
  <c r="O34" i="12"/>
  <c r="O27" i="12" s="1"/>
  <c r="Q34" i="12"/>
  <c r="V34" i="12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I45" i="12"/>
  <c r="Q45" i="12"/>
  <c r="G46" i="12"/>
  <c r="M46" i="12" s="1"/>
  <c r="I46" i="12"/>
  <c r="K46" i="12"/>
  <c r="K45" i="12" s="1"/>
  <c r="O46" i="12"/>
  <c r="Q46" i="12"/>
  <c r="V46" i="12"/>
  <c r="V45" i="12" s="1"/>
  <c r="G47" i="12"/>
  <c r="I47" i="12"/>
  <c r="K47" i="12"/>
  <c r="M47" i="12"/>
  <c r="O47" i="12"/>
  <c r="Q47" i="12"/>
  <c r="V47" i="12"/>
  <c r="G48" i="12"/>
  <c r="G45" i="12" s="1"/>
  <c r="I48" i="12"/>
  <c r="K48" i="12"/>
  <c r="O48" i="12"/>
  <c r="O45" i="12" s="1"/>
  <c r="Q48" i="12"/>
  <c r="V48" i="12"/>
  <c r="I49" i="12"/>
  <c r="Q49" i="12"/>
  <c r="G50" i="12"/>
  <c r="M50" i="12" s="1"/>
  <c r="I50" i="12"/>
  <c r="K50" i="12"/>
  <c r="K49" i="12" s="1"/>
  <c r="O50" i="12"/>
  <c r="Q50" i="12"/>
  <c r="V50" i="12"/>
  <c r="V49" i="12" s="1"/>
  <c r="G52" i="12"/>
  <c r="I52" i="12"/>
  <c r="K52" i="12"/>
  <c r="M52" i="12"/>
  <c r="O52" i="12"/>
  <c r="Q52" i="12"/>
  <c r="V52" i="12"/>
  <c r="G54" i="12"/>
  <c r="G49" i="12" s="1"/>
  <c r="I54" i="12"/>
  <c r="K54" i="12"/>
  <c r="O54" i="12"/>
  <c r="O49" i="12" s="1"/>
  <c r="Q54" i="12"/>
  <c r="V54" i="12"/>
  <c r="G57" i="12"/>
  <c r="I57" i="12"/>
  <c r="O57" i="12"/>
  <c r="Q57" i="12"/>
  <c r="G58" i="12"/>
  <c r="M58" i="12" s="1"/>
  <c r="M57" i="12" s="1"/>
  <c r="I58" i="12"/>
  <c r="K58" i="12"/>
  <c r="K57" i="12" s="1"/>
  <c r="O58" i="12"/>
  <c r="Q58" i="12"/>
  <c r="V58" i="12"/>
  <c r="V57" i="12" s="1"/>
  <c r="G59" i="12"/>
  <c r="I59" i="12"/>
  <c r="K59" i="12"/>
  <c r="M59" i="12"/>
  <c r="O59" i="12"/>
  <c r="Q59" i="12"/>
  <c r="V59" i="12"/>
  <c r="G62" i="12"/>
  <c r="M62" i="12" s="1"/>
  <c r="I62" i="12"/>
  <c r="I61" i="12" s="1"/>
  <c r="K62" i="12"/>
  <c r="O62" i="12"/>
  <c r="Q62" i="12"/>
  <c r="Q61" i="12" s="1"/>
  <c r="V62" i="12"/>
  <c r="G64" i="12"/>
  <c r="M64" i="12" s="1"/>
  <c r="I64" i="12"/>
  <c r="K64" i="12"/>
  <c r="K61" i="12" s="1"/>
  <c r="O64" i="12"/>
  <c r="Q64" i="12"/>
  <c r="V64" i="12"/>
  <c r="V61" i="12" s="1"/>
  <c r="G65" i="12"/>
  <c r="I65" i="12"/>
  <c r="K65" i="12"/>
  <c r="M65" i="12"/>
  <c r="O65" i="12"/>
  <c r="Q65" i="12"/>
  <c r="V65" i="12"/>
  <c r="G66" i="12"/>
  <c r="G61" i="12" s="1"/>
  <c r="I66" i="12"/>
  <c r="K66" i="12"/>
  <c r="O66" i="12"/>
  <c r="O61" i="12" s="1"/>
  <c r="Q66" i="12"/>
  <c r="V66" i="12"/>
  <c r="G69" i="12"/>
  <c r="M69" i="12" s="1"/>
  <c r="I69" i="12"/>
  <c r="K69" i="12"/>
  <c r="K68" i="12" s="1"/>
  <c r="O69" i="12"/>
  <c r="Q69" i="12"/>
  <c r="V69" i="12"/>
  <c r="V68" i="12" s="1"/>
  <c r="G74" i="12"/>
  <c r="I74" i="12"/>
  <c r="K74" i="12"/>
  <c r="M74" i="12"/>
  <c r="O74" i="12"/>
  <c r="Q74" i="12"/>
  <c r="V74" i="12"/>
  <c r="G76" i="12"/>
  <c r="G68" i="12" s="1"/>
  <c r="I76" i="12"/>
  <c r="K76" i="12"/>
  <c r="O76" i="12"/>
  <c r="O68" i="12" s="1"/>
  <c r="Q76" i="12"/>
  <c r="V76" i="12"/>
  <c r="G77" i="12"/>
  <c r="M77" i="12" s="1"/>
  <c r="I77" i="12"/>
  <c r="I68" i="12" s="1"/>
  <c r="K77" i="12"/>
  <c r="O77" i="12"/>
  <c r="Q77" i="12"/>
  <c r="Q68" i="12" s="1"/>
  <c r="V77" i="12"/>
  <c r="G79" i="12"/>
  <c r="M79" i="12" s="1"/>
  <c r="I79" i="12"/>
  <c r="K79" i="12"/>
  <c r="O79" i="12"/>
  <c r="Q79" i="12"/>
  <c r="V79" i="12"/>
  <c r="G81" i="12"/>
  <c r="I81" i="12"/>
  <c r="K81" i="12"/>
  <c r="M81" i="12"/>
  <c r="O81" i="12"/>
  <c r="Q81" i="12"/>
  <c r="V81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1" i="12"/>
  <c r="I91" i="12"/>
  <c r="K91" i="12"/>
  <c r="M91" i="12"/>
  <c r="O91" i="12"/>
  <c r="Q91" i="12"/>
  <c r="V91" i="12"/>
  <c r="G93" i="12"/>
  <c r="K93" i="12"/>
  <c r="O93" i="12"/>
  <c r="V93" i="12"/>
  <c r="G94" i="12"/>
  <c r="M94" i="12" s="1"/>
  <c r="M93" i="12" s="1"/>
  <c r="I94" i="12"/>
  <c r="I93" i="12" s="1"/>
  <c r="K94" i="12"/>
  <c r="O94" i="12"/>
  <c r="Q94" i="12"/>
  <c r="Q93" i="12" s="1"/>
  <c r="V94" i="12"/>
  <c r="G96" i="12"/>
  <c r="I96" i="12"/>
  <c r="K96" i="12"/>
  <c r="M96" i="12"/>
  <c r="O96" i="12"/>
  <c r="Q96" i="12"/>
  <c r="V96" i="12"/>
  <c r="G101" i="12"/>
  <c r="G95" i="12" s="1"/>
  <c r="I101" i="12"/>
  <c r="K101" i="12"/>
  <c r="O101" i="12"/>
  <c r="O95" i="12" s="1"/>
  <c r="Q101" i="12"/>
  <c r="V101" i="12"/>
  <c r="G103" i="12"/>
  <c r="M103" i="12" s="1"/>
  <c r="I103" i="12"/>
  <c r="I95" i="12" s="1"/>
  <c r="K103" i="12"/>
  <c r="O103" i="12"/>
  <c r="Q103" i="12"/>
  <c r="Q95" i="12" s="1"/>
  <c r="V103" i="12"/>
  <c r="G106" i="12"/>
  <c r="M106" i="12" s="1"/>
  <c r="I106" i="12"/>
  <c r="K106" i="12"/>
  <c r="K95" i="12" s="1"/>
  <c r="O106" i="12"/>
  <c r="Q106" i="12"/>
  <c r="V106" i="12"/>
  <c r="V95" i="12" s="1"/>
  <c r="G108" i="12"/>
  <c r="G107" i="12" s="1"/>
  <c r="I108" i="12"/>
  <c r="K108" i="12"/>
  <c r="O108" i="12"/>
  <c r="O107" i="12" s="1"/>
  <c r="Q108" i="12"/>
  <c r="V108" i="12"/>
  <c r="G110" i="12"/>
  <c r="M110" i="12" s="1"/>
  <c r="I110" i="12"/>
  <c r="I107" i="12" s="1"/>
  <c r="K110" i="12"/>
  <c r="O110" i="12"/>
  <c r="Q110" i="12"/>
  <c r="Q107" i="12" s="1"/>
  <c r="V110" i="12"/>
  <c r="G111" i="12"/>
  <c r="M111" i="12" s="1"/>
  <c r="I111" i="12"/>
  <c r="K111" i="12"/>
  <c r="K107" i="12" s="1"/>
  <c r="O111" i="12"/>
  <c r="Q111" i="12"/>
  <c r="V111" i="12"/>
  <c r="V107" i="12" s="1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I116" i="12"/>
  <c r="K116" i="12"/>
  <c r="M116" i="12"/>
  <c r="O116" i="12"/>
  <c r="Q116" i="12"/>
  <c r="V116" i="12"/>
  <c r="G117" i="12"/>
  <c r="K117" i="12"/>
  <c r="O117" i="12"/>
  <c r="V117" i="12"/>
  <c r="G118" i="12"/>
  <c r="M118" i="12" s="1"/>
  <c r="M117" i="12" s="1"/>
  <c r="I118" i="12"/>
  <c r="I117" i="12" s="1"/>
  <c r="K118" i="12"/>
  <c r="O118" i="12"/>
  <c r="Q118" i="12"/>
  <c r="Q117" i="12" s="1"/>
  <c r="V118" i="12"/>
  <c r="K120" i="12"/>
  <c r="V120" i="12"/>
  <c r="G121" i="12"/>
  <c r="I121" i="12"/>
  <c r="I120" i="12" s="1"/>
  <c r="K121" i="12"/>
  <c r="M121" i="12"/>
  <c r="O121" i="12"/>
  <c r="Q121" i="12"/>
  <c r="Q120" i="12" s="1"/>
  <c r="V121" i="12"/>
  <c r="G122" i="12"/>
  <c r="G120" i="12" s="1"/>
  <c r="I122" i="12"/>
  <c r="K122" i="12"/>
  <c r="O122" i="12"/>
  <c r="O120" i="12" s="1"/>
  <c r="Q122" i="12"/>
  <c r="V122" i="12"/>
  <c r="G125" i="12"/>
  <c r="M125" i="12" s="1"/>
  <c r="I125" i="12"/>
  <c r="K125" i="12"/>
  <c r="K124" i="12" s="1"/>
  <c r="O125" i="12"/>
  <c r="Q125" i="12"/>
  <c r="V125" i="12"/>
  <c r="V124" i="12" s="1"/>
  <c r="G127" i="12"/>
  <c r="I127" i="12"/>
  <c r="K127" i="12"/>
  <c r="M127" i="12"/>
  <c r="O127" i="12"/>
  <c r="Q127" i="12"/>
  <c r="V127" i="12"/>
  <c r="G128" i="12"/>
  <c r="G124" i="12" s="1"/>
  <c r="I128" i="12"/>
  <c r="K128" i="12"/>
  <c r="O128" i="12"/>
  <c r="O124" i="12" s="1"/>
  <c r="Q128" i="12"/>
  <c r="V128" i="12"/>
  <c r="G129" i="12"/>
  <c r="M129" i="12" s="1"/>
  <c r="I129" i="12"/>
  <c r="I124" i="12" s="1"/>
  <c r="K129" i="12"/>
  <c r="O129" i="12"/>
  <c r="Q129" i="12"/>
  <c r="Q124" i="12" s="1"/>
  <c r="V129" i="12"/>
  <c r="G130" i="12"/>
  <c r="M130" i="12" s="1"/>
  <c r="I130" i="12"/>
  <c r="K130" i="12"/>
  <c r="O130" i="12"/>
  <c r="Q130" i="12"/>
  <c r="V130" i="12"/>
  <c r="G131" i="12"/>
  <c r="I131" i="12"/>
  <c r="K131" i="12"/>
  <c r="M131" i="12"/>
  <c r="O131" i="12"/>
  <c r="Q131" i="12"/>
  <c r="V131" i="12"/>
  <c r="G132" i="12"/>
  <c r="M132" i="12" s="1"/>
  <c r="I132" i="12"/>
  <c r="K132" i="12"/>
  <c r="O132" i="12"/>
  <c r="Q132" i="12"/>
  <c r="V132" i="12"/>
  <c r="AE134" i="12"/>
  <c r="AF134" i="12"/>
  <c r="I20" i="1"/>
  <c r="I19" i="1"/>
  <c r="I18" i="1"/>
  <c r="I17" i="1"/>
  <c r="I16" i="1"/>
  <c r="I64" i="1"/>
  <c r="J63" i="1" s="1"/>
  <c r="J51" i="1"/>
  <c r="F42" i="1"/>
  <c r="G23" i="1" s="1"/>
  <c r="G42" i="1"/>
  <c r="G25" i="1" s="1"/>
  <c r="A25" i="1" s="1"/>
  <c r="H41" i="1"/>
  <c r="I41" i="1" s="1"/>
  <c r="H40" i="1"/>
  <c r="I40" i="1" s="1"/>
  <c r="H39" i="1"/>
  <c r="I39" i="1" s="1"/>
  <c r="I42" i="1" s="1"/>
  <c r="J52" i="1" l="1"/>
  <c r="J54" i="1"/>
  <c r="J56" i="1"/>
  <c r="J58" i="1"/>
  <c r="J60" i="1"/>
  <c r="J62" i="1"/>
  <c r="J49" i="1"/>
  <c r="J50" i="1"/>
  <c r="J53" i="1"/>
  <c r="J55" i="1"/>
  <c r="J57" i="1"/>
  <c r="J59" i="1"/>
  <c r="J61" i="1"/>
  <c r="A26" i="1"/>
  <c r="G26" i="1"/>
  <c r="G28" i="1"/>
  <c r="A23" i="1"/>
  <c r="M17" i="12"/>
  <c r="M12" i="12"/>
  <c r="M128" i="12"/>
  <c r="M124" i="12" s="1"/>
  <c r="M122" i="12"/>
  <c r="M120" i="12" s="1"/>
  <c r="M108" i="12"/>
  <c r="M107" i="12" s="1"/>
  <c r="M101" i="12"/>
  <c r="M95" i="12" s="1"/>
  <c r="M76" i="12"/>
  <c r="M68" i="12" s="1"/>
  <c r="M66" i="12"/>
  <c r="M61" i="12" s="1"/>
  <c r="M54" i="12"/>
  <c r="M49" i="12" s="1"/>
  <c r="M48" i="12"/>
  <c r="M45" i="12" s="1"/>
  <c r="M34" i="12"/>
  <c r="M27" i="12" s="1"/>
  <c r="M10" i="12"/>
  <c r="M8" i="12" s="1"/>
  <c r="J40" i="1"/>
  <c r="J39" i="1"/>
  <c r="J42" i="1" s="1"/>
  <c r="J41" i="1"/>
  <c r="H42" i="1"/>
  <c r="I21" i="1"/>
  <c r="J28" i="1"/>
  <c r="J26" i="1"/>
  <c r="G38" i="1"/>
  <c r="F38" i="1"/>
  <c r="J23" i="1"/>
  <c r="J24" i="1"/>
  <c r="J25" i="1"/>
  <c r="J27" i="1"/>
  <c r="E24" i="1"/>
  <c r="E26" i="1"/>
  <c r="J64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karel.sojka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<sst xmlns="http://schemas.openxmlformats.org/spreadsheetml/2006/main" count="818" uniqueCount="309">
  <si>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</si>
  <si>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</si>
  <si>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</si>
  <si>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</si>
  <si>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</si>
  <si>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</si>
  <si>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</si>
  <si>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</si>
  <si>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</si>
  <si>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</si>
  <si>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</si>
  <si>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</si>
  <si>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</si>
  <si>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</si>
  <si>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</si>
  <si>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</si>
  <si>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</si>
  <si>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</si>
  <si>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</si>
  <si>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</si>
  <si>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</si>
  <si>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</si>
  <si>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</si>
  <si>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</si>
  <si>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</si>
  <si>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</si>
  <si>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</si>
  <si>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</si>
  <si>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</si>
  <si>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</si>
  <si>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</si>
  <si>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</si>
  <si>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</si>
  <si>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</si>
  <si>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</si>
  <si>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</si>
  <si>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</si>
  <si>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</si>
  <si>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</si>
  <si>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</si>
  <si>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</si>
  <si>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</si>
  <si>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Úprava trafostanice</t>
  </si>
  <si>
    <t>Objekt:</t>
  </si>
  <si>
    <t>Rozpočet:</t>
  </si>
  <si>
    <t>220511</t>
  </si>
  <si>
    <t>Mendelova univerzita - úprava trafostanice</t>
  </si>
  <si>
    <t>Stavba</t>
  </si>
  <si>
    <t>Celkem za stavbu</t>
  </si>
  <si>
    <t>CZK</t>
  </si>
  <si>
    <t>Rekapitulace dílů</t>
  </si>
  <si>
    <t>Typ dílu</t>
  </si>
  <si>
    <t>0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</si>
  <si>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</si>
  <si>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</si>
  <si>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</si>
  <si>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</si>
  <si>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</si>
  <si>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</si>
  <si>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</si>
  <si>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</si>
  <si>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</si>
  <si>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</si>
  <si>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</si>
  <si>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</si>
  <si>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</si>
  <si>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</si>
  <si>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</si>
  <si>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</si>
  <si>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</si>
  <si>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</si>
  <si>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</si>
  <si>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</si>
  <si>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</si>
  <si>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Konstrukce zámečnické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</si>
  <si>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</si>
  <si>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</si>
  <si>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</si>
  <si>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</si>
  <si>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</si>
  <si>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</si>
  <si>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</si>
  <si>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</si>
  <si>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</si>
  <si>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</si>
  <si>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</si>
  <si>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</si>
  <si>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</si>
  <si>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</si>
  <si>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</si>
  <si>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</si>
  <si>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</si>
  <si>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</si>
  <si>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</si>
  <si>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</si>
  <si>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</si>
  <si>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</si>
  <si>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</si>
  <si>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</si>
  <si>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</si>
  <si>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</si>
  <si>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</si>
  <si>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</si>
  <si>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</si>
  <si>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</si>
  <si>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</si>
  <si>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</si>
  <si>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</si>
  <si>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</si>
  <si>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</si>
  <si>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</si>
  <si>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</si>
  <si>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VRN-01</t>
  </si>
  <si>
    <t>Zařízení staveniště</t>
  </si>
  <si>
    <t>Soubor</t>
  </si>
  <si>
    <t>Vlastní</t>
  </si>
  <si>
    <t>Indiv</t>
  </si>
  <si>
    <t>Práce</t>
  </si>
  <si>
    <t>Běžná</t>
  </si>
  <si>
    <t>POL1_</t>
  </si>
  <si>
    <t>VRN-02</t>
  </si>
  <si>
    <t>Kompletační činnost (IČD)</t>
  </si>
  <si>
    <t>POL1_1</t>
  </si>
  <si>
    <t>VRN-03</t>
  </si>
  <si>
    <t>Provoz investora</t>
  </si>
  <si>
    <t>113106121R00</t>
  </si>
  <si>
    <t>Rozebrání dlažeb z betonových dlaždic na sucho</t>
  </si>
  <si>
    <t>m2</t>
  </si>
  <si>
    <t>RTS 22/ II</t>
  </si>
  <si>
    <t>RTS 22/ I</t>
  </si>
  <si>
    <t>139601102R00</t>
  </si>
  <si>
    <t>Ruční výkop jam, rýh a šachet v hornině tř. 3</t>
  </si>
  <si>
    <t>m3</t>
  </si>
  <si>
    <t>12*1,3</t>
  </si>
  <si>
    <t>VV</t>
  </si>
  <si>
    <t>174101102R00</t>
  </si>
  <si>
    <t>Zásyp ruční se zhutněním</t>
  </si>
  <si>
    <t>274313621R00</t>
  </si>
  <si>
    <t xml:space="preserve">Beton základových pasů prostý C 20/25 </t>
  </si>
  <si>
    <t>1,05*0,15*(1,8+0,5)</t>
  </si>
  <si>
    <t>1,05*0,1*1,8</t>
  </si>
  <si>
    <t>1,05*(0,4*1+0,7*1+3*0,29+0,85*3,1)</t>
  </si>
  <si>
    <t>2*1*0,45</t>
  </si>
  <si>
    <t>274351215R00</t>
  </si>
  <si>
    <t>Bednění stěn základových pasů - zřízení</t>
  </si>
  <si>
    <t>1,05*(1,8+0,85+1,29+3+0,5+1,8+2,85)</t>
  </si>
  <si>
    <t>0,6*(1*2+2*2)</t>
  </si>
  <si>
    <t>274351216R00</t>
  </si>
  <si>
    <t>Bednění stěn základových pasů - odstranění</t>
  </si>
  <si>
    <t>310238211RT1</t>
  </si>
  <si>
    <t>Zazdívka otvorů plochy do 1 m2 cihlami na MVC s použitím suché maltové směsi</t>
  </si>
  <si>
    <t>1,2*0,5*0,15</t>
  </si>
  <si>
    <t>311238144R00</t>
  </si>
  <si>
    <t>Zdivo POROTHERM 30 Profi P10, tl. 300 mm</t>
  </si>
  <si>
    <t>0,7*2,2</t>
  </si>
  <si>
    <t>317234410RT2</t>
  </si>
  <si>
    <t>Vyzdívka mezi nosníky cihlami pálenými na MC s použitím suché maltové směsi</t>
  </si>
  <si>
    <t>0,16*0,3*(1,35+1,9)</t>
  </si>
  <si>
    <t>317941123RT3</t>
  </si>
  <si>
    <t>Osazení ocelových válcovaných nosníků  č.14-22 včetně dodávky profilu I č.16</t>
  </si>
  <si>
    <t>t</t>
  </si>
  <si>
    <t>2*1,35*0,0179</t>
  </si>
  <si>
    <t>2*1,9*0,0179</t>
  </si>
  <si>
    <t>342248112R00</t>
  </si>
  <si>
    <t>Příčky cihelné 11,5 P+D na MVC 5, tl. 115 mm</t>
  </si>
  <si>
    <t>2,4*3,95</t>
  </si>
  <si>
    <t>342948111R00</t>
  </si>
  <si>
    <t>Ukotvení příček k cihel.konstr. kotvami na hmožd.</t>
  </si>
  <si>
    <t>m</t>
  </si>
  <si>
    <t>2,4*2</t>
  </si>
  <si>
    <t>346244381RT2</t>
  </si>
  <si>
    <t>Plentování ocelových nosníků výšky do 20 cm s použitím suché maltové směsi</t>
  </si>
  <si>
    <t>0,16*(1,35+1,9)*2</t>
  </si>
  <si>
    <t>346481111RT2</t>
  </si>
  <si>
    <t>Zaplentování rýh, nosníků rabicovým pletivem s použitím suché maltové směsi</t>
  </si>
  <si>
    <t>(0,16*2+0,3)*(1,35+1,9)</t>
  </si>
  <si>
    <t>564201111R00</t>
  </si>
  <si>
    <t>Podklad ze štěrkopísku po zhutnění tloušťky 4 cm</t>
  </si>
  <si>
    <t>564861111R00</t>
  </si>
  <si>
    <t>Podklad ze štěrkodrti po zhutnění tloušťky 20 cm</t>
  </si>
  <si>
    <t>596215021R00</t>
  </si>
  <si>
    <t>Kladení zámkové dlažby tl. 6 cm do drtě tl. 4 cm</t>
  </si>
  <si>
    <t>612409991RT2</t>
  </si>
  <si>
    <t>Začištění omítek kolem oken,dveří apod. s použitím suché maltové směsi</t>
  </si>
  <si>
    <t>(1+3*2+1,55+3*2)*2</t>
  </si>
  <si>
    <t>612425931RT2</t>
  </si>
  <si>
    <t>Omítka vápenná vnitřního ostění - štuková s použitím suché maltové směsi</t>
  </si>
  <si>
    <t>0,3*(3*4+1+1,55)</t>
  </si>
  <si>
    <t>612473182R00</t>
  </si>
  <si>
    <t>Omítka vnitř.zdiva ze such.směsi, štuková</t>
  </si>
  <si>
    <t xml:space="preserve">příčka a dozdívky : </t>
  </si>
  <si>
    <t>2,4*3,95*2+1,2*0,5*2</t>
  </si>
  <si>
    <t>631319161R00</t>
  </si>
  <si>
    <t>Příplatek za konečnou úpravu mazanin tl. 8 cm</t>
  </si>
  <si>
    <t>631416211R00</t>
  </si>
  <si>
    <t>Mazanina betonová, tloušťka 5 - 8 cm</t>
  </si>
  <si>
    <t>0,075*(0,5*4,3+3,1*0,5+1,8*2,85)</t>
  </si>
  <si>
    <t>952901111R00</t>
  </si>
  <si>
    <t>Vyčištění budov o výšce podlaží do 4 m</t>
  </si>
  <si>
    <t>7,8*3,6</t>
  </si>
  <si>
    <t>95-01</t>
  </si>
  <si>
    <t>D+M 2 x plastový kabelovod 9-ti otvorový</t>
  </si>
  <si>
    <t>95-02</t>
  </si>
  <si>
    <t>Dobetonování a zaizolování plastového kabelovodu</t>
  </si>
  <si>
    <t>kus</t>
  </si>
  <si>
    <t>95-03</t>
  </si>
  <si>
    <t>Zabetonování otvorů v základech</t>
  </si>
  <si>
    <t>0,8*0,5*0,6</t>
  </si>
  <si>
    <t>961044111R00</t>
  </si>
  <si>
    <t>Bourání základů z betonu prostého</t>
  </si>
  <si>
    <t>1,05*0,4*(1,3+1,8+0,9+0,9)</t>
  </si>
  <si>
    <t>1,05*1,8*1,4</t>
  </si>
  <si>
    <t>1,05*0,84*(0,1+0,9*2+0,4*2)</t>
  </si>
  <si>
    <t>1,05*0,1*(0,9+0,9)</t>
  </si>
  <si>
    <t>965043321RT1</t>
  </si>
  <si>
    <t>Bourání podkladů bet., potěr, tl, 10 cm, pl. 1 m2 mazanina tl. 5 - 8 cm s potěrem</t>
  </si>
  <si>
    <t>0,05*4,3*3,6</t>
  </si>
  <si>
    <t>968071125R00</t>
  </si>
  <si>
    <t>Vyvěšení, zavěšení kovových křídel dveří pl. 2 m2</t>
  </si>
  <si>
    <t>968072455R00</t>
  </si>
  <si>
    <t>Vybourání kovových dveřních zárubní</t>
  </si>
  <si>
    <t>0,9*2,2</t>
  </si>
  <si>
    <t>970241400R00</t>
  </si>
  <si>
    <t>Řezání prostého betonu hl. řezu 400 mm</t>
  </si>
  <si>
    <t>1*2+0,5*2</t>
  </si>
  <si>
    <t>970251200R00</t>
  </si>
  <si>
    <t>Řezání železobetonu hl. řezu 200 mm</t>
  </si>
  <si>
    <t xml:space="preserve">otvor pro energokanál : </t>
  </si>
  <si>
    <t>971035641R00</t>
  </si>
  <si>
    <t>Vybourání otv. zeď cihel. pl. 4 m2, tl. 30 cm, MC</t>
  </si>
  <si>
    <t>0,3*(1*3,2+1,25*3,2)</t>
  </si>
  <si>
    <t>971042551R00</t>
  </si>
  <si>
    <t>Vybourání otvorů zdi betonové pl. do 1 m2 všech tl</t>
  </si>
  <si>
    <t>0,4*0,25*0,95</t>
  </si>
  <si>
    <t>971052551R00</t>
  </si>
  <si>
    <t>Vybourání otvorů zdi želbet. pl. 1 m2, tl. do 60 cm</t>
  </si>
  <si>
    <t>1*0,5*0,45</t>
  </si>
  <si>
    <t>1*0,5*0,2</t>
  </si>
  <si>
    <t>974031165R00</t>
  </si>
  <si>
    <t>Vysekání rýh ve zdi cihelné 15 x 20 cm</t>
  </si>
  <si>
    <t>(1,35+1,9)*2</t>
  </si>
  <si>
    <t>999281145R00</t>
  </si>
  <si>
    <t>Přesun hmot pro opravy a údržbu do v. 6 m, nošením</t>
  </si>
  <si>
    <t>Přesun hmot</t>
  </si>
  <si>
    <t>POL7_</t>
  </si>
  <si>
    <t>711140102R00</t>
  </si>
  <si>
    <t>Odstr.izolace proti vlhk.vodor. pásy přitav.,2vrst</t>
  </si>
  <si>
    <t>0,4*(1,3+1,8+0,9+0,9)</t>
  </si>
  <si>
    <t>1,8*1,4</t>
  </si>
  <si>
    <t>0,84*(0,1+0,9*2+0,4*2)</t>
  </si>
  <si>
    <t>0,1*(0,9+0,9)</t>
  </si>
  <si>
    <t>711140202R00</t>
  </si>
  <si>
    <t>Odstr.izolace proti vlhk.svis. pásy přitav.,2vrs</t>
  </si>
  <si>
    <t>1,05*(0,4*4+1,8+0,9+0,84+0,9)</t>
  </si>
  <si>
    <t>711212005RT1</t>
  </si>
  <si>
    <t>Hydroizolační povlak - stěrka včetně penetrace   proti vlhkosti</t>
  </si>
  <si>
    <t>1*4,5</t>
  </si>
  <si>
    <t>4,3*3,6</t>
  </si>
  <si>
    <t>998711201R00</t>
  </si>
  <si>
    <t>Přesun hmot pro izolace proti vodě, výšky do 6 m</t>
  </si>
  <si>
    <t>767996801R00</t>
  </si>
  <si>
    <t>Demontáž atypických ocelových konstr. do 50 kg</t>
  </si>
  <si>
    <t>kg</t>
  </si>
  <si>
    <t>600+400</t>
  </si>
  <si>
    <t>767-Z/1</t>
  </si>
  <si>
    <t>Z/1 D+M venkovní dveře 1550*3000 mm včetně zárubně kompletní provedení dle výpisu prvků</t>
  </si>
  <si>
    <t>767-Z/2</t>
  </si>
  <si>
    <t>Z/2 D+M venkovní dveře 1000*3000 mm včetně zárubně kompletní provedení dle výpisu prvků</t>
  </si>
  <si>
    <t>767-Z/3</t>
  </si>
  <si>
    <t>Z/3 D+M olejová jímka pod trafo kompletní provedení dle výpisu prvků</t>
  </si>
  <si>
    <t>767-Z/4</t>
  </si>
  <si>
    <t>Z/4 D+M ocelový kryt kanálu na stanovišti transformátoru kompletní provedení dle výpisu prvků</t>
  </si>
  <si>
    <t>767-Z/5</t>
  </si>
  <si>
    <t>Z/5 D+M ocelová podlaha v rozvodně kompletní provedení dle výpisu prvků</t>
  </si>
  <si>
    <t>767-Z/6</t>
  </si>
  <si>
    <t>Z/6 D+M ocelová podlaha v rozvodně kompletní provedení dle výpisu prvků</t>
  </si>
  <si>
    <t>998767201R00</t>
  </si>
  <si>
    <t>Přesun hmot pro zámečnické konstr., výšky do 6 m</t>
  </si>
  <si>
    <t>783225100R00</t>
  </si>
  <si>
    <t>Nátěr syntetický kovových konstrukcí 2x + 1x email</t>
  </si>
  <si>
    <t>zárubně : 0,4*(1,55+3*2+1+4,5*2)</t>
  </si>
  <si>
    <t>784191101R00</t>
  </si>
  <si>
    <t>Penetrace podkladu univerzální  1x</t>
  </si>
  <si>
    <t>POL1_7</t>
  </si>
  <si>
    <t>784195412R00</t>
  </si>
  <si>
    <t>Malba , bílá, bez penetrace, 2 x</t>
  </si>
  <si>
    <t>20,16+4,36</t>
  </si>
  <si>
    <t>979951111R00</t>
  </si>
  <si>
    <t>Výkup kovů - železný šrot tl. do 4 mm</t>
  </si>
  <si>
    <t>0,6+0,4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</si>
  <si>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</si>
  <si>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</si>
  <si>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</si>
  <si>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</si>
  <si>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</si>
  <si>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</si>
  <si>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</si>
  <si>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</si>
  <si>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</si>
  <si>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</si>
  <si>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979999998R00</t>
  </si>
  <si>
    <t xml:space="preserve">Poplatek za skládku suti 5% příměsí </t>
  </si>
  <si>
    <t>RTS 20/ I</t>
  </si>
  <si>
    <t>979093111R00</t>
  </si>
  <si>
    <t>Uložení suti na skládku bez zhutnění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</si>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</sst>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3" borderId="0" xfId="0" applyNumberFormat="1" applyFont="1" applyFill="1" applyBorder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1" t="s">
        <v>24</v>
      </c>
      <c r="C2" s="112"/>
      <c r="D2" s="113" t="s">
        <v>45</v>
      </c>
      <c r="E2" s="114" t="s">
        <v>46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43</v>
      </c>
      <c r="C3" s="112"/>
      <c r="D3" s="118" t="s">
        <v>41</v>
      </c>
      <c r="E3" s="119" t="s">
        <v>42</v>
      </c>
      <c r="F3" s="120"/>
      <c r="G3" s="120"/>
      <c r="H3" s="120"/>
      <c r="I3" s="120"/>
      <c r="J3" s="121"/>
    </row>
    <row r="4" spans="1:15" ht="23.25" customHeight="1" x14ac:dyDescent="0.2">
      <c r="A4" s="110">
        <v>3691</v>
      </c>
      <c r="B4" s="122" t="s">
        <v>44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5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5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SUMIF(F49:F63,A16,I49:I63)+SUMIF(F49:F63,"PSU",I49:I63)</f>
        <v>0</v>
      </c>
      <c r="J16" s="84"/>
    </row>
    <row r="17" spans="1:10" ht="23.25" customHeight="1" x14ac:dyDescent="0.2">
      <c r="A17" s="195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SUMIF(F49:F63,A17,I49:I63)</f>
        <v>0</v>
      </c>
      <c r="J17" s="84"/>
    </row>
    <row r="18" spans="1:10" ht="23.25" customHeight="1" x14ac:dyDescent="0.2">
      <c r="A18" s="195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SUMIF(F49:F63,A18,I49:I63)</f>
        <v>0</v>
      </c>
      <c r="J18" s="84"/>
    </row>
    <row r="19" spans="1:10" ht="23.25" customHeight="1" x14ac:dyDescent="0.2">
      <c r="A19" s="195" t="s">
        <v>82</v>
      </c>
      <c r="B19" s="38" t="s">
        <v>29</v>
      </c>
      <c r="C19" s="62"/>
      <c r="D19" s="63"/>
      <c r="E19" s="82"/>
      <c r="F19" s="83"/>
      <c r="G19" s="82"/>
      <c r="H19" s="83"/>
      <c r="I19" s="82">
        <f>SUMIF(F49:F63,A19,I49:I63)</f>
        <v>0</v>
      </c>
      <c r="J19" s="84"/>
    </row>
    <row r="20" spans="1:10" ht="23.25" customHeight="1" x14ac:dyDescent="0.2">
      <c r="A20" s="195" t="s">
        <v>83</v>
      </c>
      <c r="B20" s="38" t="s">
        <v>30</v>
      </c>
      <c r="C20" s="62"/>
      <c r="D20" s="63"/>
      <c r="E20" s="82"/>
      <c r="F20" s="83"/>
      <c r="G20" s="82"/>
      <c r="H20" s="83"/>
      <c r="I20" s="82">
        <f>SUMIF(F49:F63,A20,I49:I63)</f>
        <v>0</v>
      </c>
      <c r="J20" s="84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hidden="1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47</v>
      </c>
      <c r="C39" s="146"/>
      <c r="D39" s="146"/>
      <c r="E39" s="146"/>
      <c r="F39" s="147">
        <f>'01 01 Pol'!AE134</f>
        <v>0</v>
      </c>
      <c r="G39" s="148">
        <f>'01 01 Pol'!AF134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hidden="1" customHeight="1" x14ac:dyDescent="0.2">
      <c r="A40" s="135">
        <v>2</v>
      </c>
      <c r="B40" s="151" t="s">
        <v>41</v>
      </c>
      <c r="C40" s="152" t="s">
        <v>42</v>
      </c>
      <c r="D40" s="152"/>
      <c r="E40" s="152"/>
      <c r="F40" s="153">
        <f>'01 01 Pol'!AE134</f>
        <v>0</v>
      </c>
      <c r="G40" s="154">
        <f>'01 01 Pol'!AF134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hidden="1" customHeight="1" x14ac:dyDescent="0.2">
      <c r="A41" s="135">
        <v>3</v>
      </c>
      <c r="B41" s="156" t="s">
        <v>41</v>
      </c>
      <c r="C41" s="146" t="s">
        <v>42</v>
      </c>
      <c r="D41" s="146"/>
      <c r="E41" s="146"/>
      <c r="F41" s="157">
        <f>'01 01 Pol'!AE134</f>
        <v>0</v>
      </c>
      <c r="G41" s="149">
        <f>'01 01 Pol'!AF134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hidden="1" customHeight="1" x14ac:dyDescent="0.2">
      <c r="A42" s="135"/>
      <c r="B42" s="158" t="s">
        <v>48</v>
      </c>
      <c r="C42" s="159"/>
      <c r="D42" s="159"/>
      <c r="E42" s="160"/>
      <c r="F42" s="161">
        <f>SUMIF(A39:A41,"=1",F39:F41)</f>
        <v>0</v>
      </c>
      <c r="G42" s="162">
        <f>SUMIF(A39:A41,"=1",G39:G41)</f>
        <v>0</v>
      </c>
      <c r="H42" s="162">
        <f>SUMIF(A39:A41,"=1",H39:H41)</f>
        <v>0</v>
      </c>
      <c r="I42" s="162">
        <f>SUMIF(A39:A41,"=1",I39:I41)</f>
        <v>0</v>
      </c>
      <c r="J42" s="163">
        <f>SUMIF(A39:A41,"=1",J39:J41)</f>
        <v>0</v>
      </c>
    </row>
    <row r="46" spans="1:10" ht="15.75" x14ac:dyDescent="0.25">
      <c r="B46" s="174" t="s">
        <v>50</v>
      </c>
    </row>
    <row r="48" spans="1:10" ht="25.5" customHeight="1" x14ac:dyDescent="0.2">
      <c r="A48" s="176"/>
      <c r="B48" s="179" t="s">
        <v>18</v>
      </c>
      <c r="C48" s="179" t="s">
        <v>6</v>
      </c>
      <c r="D48" s="180"/>
      <c r="E48" s="180"/>
      <c r="F48" s="181" t="s">
        <v>51</v>
      </c>
      <c r="G48" s="181"/>
      <c r="H48" s="181"/>
      <c r="I48" s="181" t="s">
        <v>31</v>
      </c>
      <c r="J48" s="181" t="s">
        <v>0</v>
      </c>
    </row>
    <row r="49" spans="1:10" ht="36.75" customHeight="1" x14ac:dyDescent="0.2">
      <c r="A49" s="177"/>
      <c r="B49" s="182" t="s">
        <v>52</v>
      </c>
      <c r="C49" s="183" t="s">
        <v>30</v>
      </c>
      <c r="D49" s="184"/>
      <c r="E49" s="184"/>
      <c r="F49" s="191" t="s">
        <v>26</v>
      </c>
      <c r="G49" s="192"/>
      <c r="H49" s="192"/>
      <c r="I49" s="192">
        <f>'01 01 Pol'!G8</f>
        <v>0</v>
      </c>
      <c r="J49" s="188" t="str">
        <f>IF(I64=0,"",I49/I64*100)</f>
        <v/>
      </c>
    </row>
    <row r="50" spans="1:10" ht="36.75" customHeight="1" x14ac:dyDescent="0.2">
      <c r="A50" s="177"/>
      <c r="B50" s="182" t="s">
        <v>53</v>
      </c>
      <c r="C50" s="183" t="s">
        <v>54</v>
      </c>
      <c r="D50" s="184"/>
      <c r="E50" s="184"/>
      <c r="F50" s="191" t="s">
        <v>26</v>
      </c>
      <c r="G50" s="192"/>
      <c r="H50" s="192"/>
      <c r="I50" s="192">
        <f>'01 01 Pol'!G12</f>
        <v>0</v>
      </c>
      <c r="J50" s="188" t="str">
        <f>IF(I64=0,"",I50/I64*100)</f>
        <v/>
      </c>
    </row>
    <row r="51" spans="1:10" ht="36.75" customHeight="1" x14ac:dyDescent="0.2">
      <c r="A51" s="177"/>
      <c r="B51" s="182" t="s">
        <v>55</v>
      </c>
      <c r="C51" s="183" t="s">
        <v>56</v>
      </c>
      <c r="D51" s="184"/>
      <c r="E51" s="184"/>
      <c r="F51" s="191" t="s">
        <v>26</v>
      </c>
      <c r="G51" s="192"/>
      <c r="H51" s="192"/>
      <c r="I51" s="192">
        <f>'01 01 Pol'!G17</f>
        <v>0</v>
      </c>
      <c r="J51" s="188" t="str">
        <f>IF(I64=0,"",I51/I64*100)</f>
        <v/>
      </c>
    </row>
    <row r="52" spans="1:10" ht="36.75" customHeight="1" x14ac:dyDescent="0.2">
      <c r="A52" s="177"/>
      <c r="B52" s="182" t="s">
        <v>57</v>
      </c>
      <c r="C52" s="183" t="s">
        <v>58</v>
      </c>
      <c r="D52" s="184"/>
      <c r="E52" s="184"/>
      <c r="F52" s="191" t="s">
        <v>26</v>
      </c>
      <c r="G52" s="192"/>
      <c r="H52" s="192"/>
      <c r="I52" s="192">
        <f>'01 01 Pol'!G27</f>
        <v>0</v>
      </c>
      <c r="J52" s="188" t="str">
        <f>IF(I64=0,"",I52/I64*100)</f>
        <v/>
      </c>
    </row>
    <row r="53" spans="1:10" ht="36.75" customHeight="1" x14ac:dyDescent="0.2">
      <c r="A53" s="177"/>
      <c r="B53" s="182" t="s">
        <v>59</v>
      </c>
      <c r="C53" s="183" t="s">
        <v>60</v>
      </c>
      <c r="D53" s="184"/>
      <c r="E53" s="184"/>
      <c r="F53" s="191" t="s">
        <v>26</v>
      </c>
      <c r="G53" s="192"/>
      <c r="H53" s="192"/>
      <c r="I53" s="192">
        <f>'01 01 Pol'!G45</f>
        <v>0</v>
      </c>
      <c r="J53" s="188" t="str">
        <f>IF(I64=0,"",I53/I64*100)</f>
        <v/>
      </c>
    </row>
    <row r="54" spans="1:10" ht="36.75" customHeight="1" x14ac:dyDescent="0.2">
      <c r="A54" s="177"/>
      <c r="B54" s="182" t="s">
        <v>61</v>
      </c>
      <c r="C54" s="183" t="s">
        <v>62</v>
      </c>
      <c r="D54" s="184"/>
      <c r="E54" s="184"/>
      <c r="F54" s="191" t="s">
        <v>26</v>
      </c>
      <c r="G54" s="192"/>
      <c r="H54" s="192"/>
      <c r="I54" s="192">
        <f>'01 01 Pol'!G49</f>
        <v>0</v>
      </c>
      <c r="J54" s="188" t="str">
        <f>IF(I64=0,"",I54/I64*100)</f>
        <v/>
      </c>
    </row>
    <row r="55" spans="1:10" ht="36.75" customHeight="1" x14ac:dyDescent="0.2">
      <c r="A55" s="177"/>
      <c r="B55" s="182" t="s">
        <v>63</v>
      </c>
      <c r="C55" s="183" t="s">
        <v>64</v>
      </c>
      <c r="D55" s="184"/>
      <c r="E55" s="184"/>
      <c r="F55" s="191" t="s">
        <v>26</v>
      </c>
      <c r="G55" s="192"/>
      <c r="H55" s="192"/>
      <c r="I55" s="192">
        <f>'01 01 Pol'!G57</f>
        <v>0</v>
      </c>
      <c r="J55" s="188" t="str">
        <f>IF(I64=0,"",I55/I64*100)</f>
        <v/>
      </c>
    </row>
    <row r="56" spans="1:10" ht="36.75" customHeight="1" x14ac:dyDescent="0.2">
      <c r="A56" s="177"/>
      <c r="B56" s="182" t="s">
        <v>65</v>
      </c>
      <c r="C56" s="183" t="s">
        <v>66</v>
      </c>
      <c r="D56" s="184"/>
      <c r="E56" s="184"/>
      <c r="F56" s="191" t="s">
        <v>26</v>
      </c>
      <c r="G56" s="192"/>
      <c r="H56" s="192"/>
      <c r="I56" s="192">
        <f>'01 01 Pol'!G61</f>
        <v>0</v>
      </c>
      <c r="J56" s="188" t="str">
        <f>IF(I64=0,"",I56/I64*100)</f>
        <v/>
      </c>
    </row>
    <row r="57" spans="1:10" ht="36.75" customHeight="1" x14ac:dyDescent="0.2">
      <c r="A57" s="177"/>
      <c r="B57" s="182" t="s">
        <v>67</v>
      </c>
      <c r="C57" s="183" t="s">
        <v>68</v>
      </c>
      <c r="D57" s="184"/>
      <c r="E57" s="184"/>
      <c r="F57" s="191" t="s">
        <v>26</v>
      </c>
      <c r="G57" s="192"/>
      <c r="H57" s="192"/>
      <c r="I57" s="192">
        <f>'01 01 Pol'!G68</f>
        <v>0</v>
      </c>
      <c r="J57" s="188" t="str">
        <f>IF(I64=0,"",I57/I64*100)</f>
        <v/>
      </c>
    </row>
    <row r="58" spans="1:10" ht="36.75" customHeight="1" x14ac:dyDescent="0.2">
      <c r="A58" s="177"/>
      <c r="B58" s="182" t="s">
        <v>69</v>
      </c>
      <c r="C58" s="183" t="s">
        <v>70</v>
      </c>
      <c r="D58" s="184"/>
      <c r="E58" s="184"/>
      <c r="F58" s="191" t="s">
        <v>26</v>
      </c>
      <c r="G58" s="192"/>
      <c r="H58" s="192"/>
      <c r="I58" s="192">
        <f>'01 01 Pol'!G93</f>
        <v>0</v>
      </c>
      <c r="J58" s="188" t="str">
        <f>IF(I64=0,"",I58/I64*100)</f>
        <v/>
      </c>
    </row>
    <row r="59" spans="1:10" ht="36.75" customHeight="1" x14ac:dyDescent="0.2">
      <c r="A59" s="177"/>
      <c r="B59" s="182" t="s">
        <v>71</v>
      </c>
      <c r="C59" s="183" t="s">
        <v>72</v>
      </c>
      <c r="D59" s="184"/>
      <c r="E59" s="184"/>
      <c r="F59" s="191" t="s">
        <v>27</v>
      </c>
      <c r="G59" s="192"/>
      <c r="H59" s="192"/>
      <c r="I59" s="192">
        <f>'01 01 Pol'!G95</f>
        <v>0</v>
      </c>
      <c r="J59" s="188" t="str">
        <f>IF(I64=0,"",I59/I64*100)</f>
        <v/>
      </c>
    </row>
    <row r="60" spans="1:10" ht="36.75" customHeight="1" x14ac:dyDescent="0.2">
      <c r="A60" s="177"/>
      <c r="B60" s="182" t="s">
        <v>73</v>
      </c>
      <c r="C60" s="183" t="s">
        <v>74</v>
      </c>
      <c r="D60" s="184"/>
      <c r="E60" s="184"/>
      <c r="F60" s="191" t="s">
        <v>27</v>
      </c>
      <c r="G60" s="192"/>
      <c r="H60" s="192"/>
      <c r="I60" s="192">
        <f>'01 01 Pol'!G107</f>
        <v>0</v>
      </c>
      <c r="J60" s="188" t="str">
        <f>IF(I64=0,"",I60/I64*100)</f>
        <v/>
      </c>
    </row>
    <row r="61" spans="1:10" ht="36.75" customHeight="1" x14ac:dyDescent="0.2">
      <c r="A61" s="177"/>
      <c r="B61" s="182" t="s">
        <v>75</v>
      </c>
      <c r="C61" s="183" t="s">
        <v>76</v>
      </c>
      <c r="D61" s="184"/>
      <c r="E61" s="184"/>
      <c r="F61" s="191" t="s">
        <v>27</v>
      </c>
      <c r="G61" s="192"/>
      <c r="H61" s="192"/>
      <c r="I61" s="192">
        <f>'01 01 Pol'!G117</f>
        <v>0</v>
      </c>
      <c r="J61" s="188" t="str">
        <f>IF(I64=0,"",I61/I64*100)</f>
        <v/>
      </c>
    </row>
    <row r="62" spans="1:10" ht="36.75" customHeight="1" x14ac:dyDescent="0.2">
      <c r="A62" s="177"/>
      <c r="B62" s="182" t="s">
        <v>77</v>
      </c>
      <c r="C62" s="183" t="s">
        <v>78</v>
      </c>
      <c r="D62" s="184"/>
      <c r="E62" s="184"/>
      <c r="F62" s="191" t="s">
        <v>27</v>
      </c>
      <c r="G62" s="192"/>
      <c r="H62" s="192"/>
      <c r="I62" s="192">
        <f>'01 01 Pol'!G120</f>
        <v>0</v>
      </c>
      <c r="J62" s="188" t="str">
        <f>IF(I64=0,"",I62/I64*100)</f>
        <v/>
      </c>
    </row>
    <row r="63" spans="1:10" ht="36.75" customHeight="1" x14ac:dyDescent="0.2">
      <c r="A63" s="177"/>
      <c r="B63" s="182" t="s">
        <v>79</v>
      </c>
      <c r="C63" s="183" t="s">
        <v>80</v>
      </c>
      <c r="D63" s="184"/>
      <c r="E63" s="184"/>
      <c r="F63" s="191" t="s">
        <v>81</v>
      </c>
      <c r="G63" s="192"/>
      <c r="H63" s="192"/>
      <c r="I63" s="192">
        <f>'01 01 Pol'!G124</f>
        <v>0</v>
      </c>
      <c r="J63" s="188" t="str">
        <f>IF(I64=0,"",I63/I64*100)</f>
        <v/>
      </c>
    </row>
    <row r="64" spans="1:10" ht="25.5" customHeight="1" x14ac:dyDescent="0.2">
      <c r="A64" s="178"/>
      <c r="B64" s="185" t="s">
        <v>1</v>
      </c>
      <c r="C64" s="186"/>
      <c r="D64" s="187"/>
      <c r="E64" s="187"/>
      <c r="F64" s="193"/>
      <c r="G64" s="194"/>
      <c r="H64" s="194"/>
      <c r="I64" s="194">
        <f>SUM(I49:I63)</f>
        <v>0</v>
      </c>
      <c r="J64" s="189">
        <f>SUM(J49:J63)</f>
        <v>0</v>
      </c>
    </row>
    <row r="65" spans="6:10" x14ac:dyDescent="0.2">
      <c r="F65" s="134"/>
      <c r="G65" s="134"/>
      <c r="H65" s="134"/>
      <c r="I65" s="134"/>
      <c r="J65" s="190"/>
    </row>
    <row r="66" spans="6:10" x14ac:dyDescent="0.2">
      <c r="F66" s="134"/>
      <c r="G66" s="134"/>
      <c r="H66" s="134"/>
      <c r="I66" s="134"/>
      <c r="J66" s="190"/>
    </row>
    <row r="67" spans="6:10" x14ac:dyDescent="0.2">
      <c r="F67" s="134"/>
      <c r="G67" s="134"/>
      <c r="H67" s="134"/>
      <c r="I67" s="134"/>
      <c r="J67" s="1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7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8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9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10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84</v>
      </c>
    </row>
    <row r="2" spans="1:60" ht="24.95" customHeight="1" x14ac:dyDescent="0.2">
      <c r="A2" s="197" t="s">
        <v>8</v>
      </c>
      <c r="B2" s="49" t="s">
        <v>45</v>
      </c>
      <c r="C2" s="200" t="s">
        <v>46</v>
      </c>
      <c r="D2" s="198"/>
      <c r="E2" s="198"/>
      <c r="F2" s="198"/>
      <c r="G2" s="199"/>
      <c r="AG2" t="s">
        <v>85</v>
      </c>
    </row>
    <row r="3" spans="1:60" ht="24.95" customHeight="1" x14ac:dyDescent="0.2">
      <c r="A3" s="197" t="s">
        <v>9</v>
      </c>
      <c r="B3" s="49" t="s">
        <v>41</v>
      </c>
      <c r="C3" s="200" t="s">
        <v>42</v>
      </c>
      <c r="D3" s="198"/>
      <c r="E3" s="198"/>
      <c r="F3" s="198"/>
      <c r="G3" s="199"/>
      <c r="AC3" s="175" t="s">
        <v>85</v>
      </c>
      <c r="AG3" t="s">
        <v>86</v>
      </c>
    </row>
    <row r="4" spans="1:60" ht="24.95" customHeight="1" x14ac:dyDescent="0.2">
      <c r="A4" s="201" t="s">
        <v>10</v>
      </c>
      <c r="B4" s="202" t="s">
        <v>41</v>
      </c>
      <c r="C4" s="203" t="s">
        <v>42</v>
      </c>
      <c r="D4" s="204"/>
      <c r="E4" s="204"/>
      <c r="F4" s="204"/>
      <c r="G4" s="205"/>
      <c r="AG4" t="s">
        <v>87</v>
      </c>
    </row>
    <row r="5" spans="1:60" x14ac:dyDescent="0.2">
      <c r="D5" s="10"/>
    </row>
    <row r="6" spans="1:60" ht="38.25" x14ac:dyDescent="0.2">
      <c r="A6" s="207" t="s">
        <v>88</v>
      </c>
      <c r="B6" s="209" t="s">
        <v>89</v>
      </c>
      <c r="C6" s="209" t="s">
        <v>90</v>
      </c>
      <c r="D6" s="208" t="s">
        <v>91</v>
      </c>
      <c r="E6" s="207" t="s">
        <v>92</v>
      </c>
      <c r="F6" s="206" t="s">
        <v>93</v>
      </c>
      <c r="G6" s="207" t="s">
        <v>31</v>
      </c>
      <c r="H6" s="210" t="s">
        <v>32</v>
      </c>
      <c r="I6" s="210" t="s">
        <v>94</v>
      </c>
      <c r="J6" s="210" t="s">
        <v>33</v>
      </c>
      <c r="K6" s="210" t="s">
        <v>95</v>
      </c>
      <c r="L6" s="210" t="s">
        <v>96</v>
      </c>
      <c r="M6" s="210" t="s">
        <v>97</v>
      </c>
      <c r="N6" s="210" t="s">
        <v>98</v>
      </c>
      <c r="O6" s="210" t="s">
        <v>99</v>
      </c>
      <c r="P6" s="210" t="s">
        <v>100</v>
      </c>
      <c r="Q6" s="210" t="s">
        <v>101</v>
      </c>
      <c r="R6" s="210" t="s">
        <v>102</v>
      </c>
      <c r="S6" s="210" t="s">
        <v>103</v>
      </c>
      <c r="T6" s="210" t="s">
        <v>104</v>
      </c>
      <c r="U6" s="210" t="s">
        <v>105</v>
      </c>
      <c r="V6" s="210" t="s">
        <v>106</v>
      </c>
      <c r="W6" s="210" t="s">
        <v>107</v>
      </c>
      <c r="X6" s="210" t="s">
        <v>108</v>
      </c>
      <c r="Y6" s="210" t="s">
        <v>109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38" t="s">
        <v>110</v>
      </c>
      <c r="B8" s="239" t="s">
        <v>52</v>
      </c>
      <c r="C8" s="258" t="s">
        <v>30</v>
      </c>
      <c r="D8" s="240"/>
      <c r="E8" s="241"/>
      <c r="F8" s="242"/>
      <c r="G8" s="243">
        <f>SUMIF(AG9:AG11,"&lt;&gt;NOR",G9:G11)</f>
        <v>0</v>
      </c>
      <c r="H8" s="237"/>
      <c r="I8" s="237">
        <f>SUM(I9:I11)</f>
        <v>0</v>
      </c>
      <c r="J8" s="237"/>
      <c r="K8" s="237">
        <f>SUM(K9:K11)</f>
        <v>0</v>
      </c>
      <c r="L8" s="237"/>
      <c r="M8" s="237">
        <f>SUM(M9:M11)</f>
        <v>0</v>
      </c>
      <c r="N8" s="236"/>
      <c r="O8" s="236">
        <f>SUM(O9:O11)</f>
        <v>0</v>
      </c>
      <c r="P8" s="236"/>
      <c r="Q8" s="236">
        <f>SUM(Q9:Q11)</f>
        <v>0</v>
      </c>
      <c r="R8" s="237"/>
      <c r="S8" s="237"/>
      <c r="T8" s="237"/>
      <c r="U8" s="237"/>
      <c r="V8" s="237">
        <f>SUM(V9:V11)</f>
        <v>0</v>
      </c>
      <c r="W8" s="237"/>
      <c r="X8" s="237"/>
      <c r="Y8" s="237"/>
      <c r="AG8" t="s">
        <v>111</v>
      </c>
    </row>
    <row r="9" spans="1:60" outlineLevel="1" x14ac:dyDescent="0.2">
      <c r="A9" s="251">
        <v>1</v>
      </c>
      <c r="B9" s="252" t="s">
        <v>112</v>
      </c>
      <c r="C9" s="259" t="s">
        <v>113</v>
      </c>
      <c r="D9" s="253" t="s">
        <v>114</v>
      </c>
      <c r="E9" s="254">
        <v>1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115</v>
      </c>
      <c r="T9" s="232" t="s">
        <v>116</v>
      </c>
      <c r="U9" s="232">
        <v>0</v>
      </c>
      <c r="V9" s="232">
        <f>ROUND(E9*U9,2)</f>
        <v>0</v>
      </c>
      <c r="W9" s="232"/>
      <c r="X9" s="232" t="s">
        <v>117</v>
      </c>
      <c r="Y9" s="232" t="s">
        <v>118</v>
      </c>
      <c r="Z9" s="211"/>
      <c r="AA9" s="211"/>
      <c r="AB9" s="211"/>
      <c r="AC9" s="211"/>
      <c r="AD9" s="211"/>
      <c r="AE9" s="211"/>
      <c r="AF9" s="211"/>
      <c r="AG9" s="211" t="s">
        <v>119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51">
        <v>2</v>
      </c>
      <c r="B10" s="252" t="s">
        <v>120</v>
      </c>
      <c r="C10" s="259" t="s">
        <v>121</v>
      </c>
      <c r="D10" s="253" t="s">
        <v>114</v>
      </c>
      <c r="E10" s="254">
        <v>1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115</v>
      </c>
      <c r="T10" s="232" t="s">
        <v>116</v>
      </c>
      <c r="U10" s="232">
        <v>0</v>
      </c>
      <c r="V10" s="232">
        <f>ROUND(E10*U10,2)</f>
        <v>0</v>
      </c>
      <c r="W10" s="232"/>
      <c r="X10" s="232" t="s">
        <v>117</v>
      </c>
      <c r="Y10" s="232" t="s">
        <v>118</v>
      </c>
      <c r="Z10" s="211"/>
      <c r="AA10" s="211"/>
      <c r="AB10" s="211"/>
      <c r="AC10" s="211"/>
      <c r="AD10" s="211"/>
      <c r="AE10" s="211"/>
      <c r="AF10" s="211"/>
      <c r="AG10" s="211" t="s">
        <v>122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51">
        <v>3</v>
      </c>
      <c r="B11" s="252" t="s">
        <v>123</v>
      </c>
      <c r="C11" s="259" t="s">
        <v>124</v>
      </c>
      <c r="D11" s="253" t="s">
        <v>114</v>
      </c>
      <c r="E11" s="254">
        <v>1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115</v>
      </c>
      <c r="T11" s="232" t="s">
        <v>116</v>
      </c>
      <c r="U11" s="232">
        <v>0</v>
      </c>
      <c r="V11" s="232">
        <f>ROUND(E11*U11,2)</f>
        <v>0</v>
      </c>
      <c r="W11" s="232"/>
      <c r="X11" s="232" t="s">
        <v>117</v>
      </c>
      <c r="Y11" s="232" t="s">
        <v>118</v>
      </c>
      <c r="Z11" s="211"/>
      <c r="AA11" s="211"/>
      <c r="AB11" s="211"/>
      <c r="AC11" s="211"/>
      <c r="AD11" s="211"/>
      <c r="AE11" s="211"/>
      <c r="AF11" s="211"/>
      <c r="AG11" s="211" t="s">
        <v>122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x14ac:dyDescent="0.2">
      <c r="A12" s="238" t="s">
        <v>110</v>
      </c>
      <c r="B12" s="239" t="s">
        <v>53</v>
      </c>
      <c r="C12" s="258" t="s">
        <v>54</v>
      </c>
      <c r="D12" s="240"/>
      <c r="E12" s="241"/>
      <c r="F12" s="242"/>
      <c r="G12" s="243">
        <f>SUMIF(AG13:AG16,"&lt;&gt;NOR",G13:G16)</f>
        <v>0</v>
      </c>
      <c r="H12" s="237"/>
      <c r="I12" s="237">
        <f>SUM(I13:I16)</f>
        <v>0</v>
      </c>
      <c r="J12" s="237"/>
      <c r="K12" s="237">
        <f>SUM(K13:K16)</f>
        <v>0</v>
      </c>
      <c r="L12" s="237"/>
      <c r="M12" s="237">
        <f>SUM(M13:M16)</f>
        <v>0</v>
      </c>
      <c r="N12" s="236"/>
      <c r="O12" s="236">
        <f>SUM(O13:O16)</f>
        <v>0</v>
      </c>
      <c r="P12" s="236"/>
      <c r="Q12" s="236">
        <f>SUM(Q13:Q16)</f>
        <v>1.66</v>
      </c>
      <c r="R12" s="237"/>
      <c r="S12" s="237"/>
      <c r="T12" s="237"/>
      <c r="U12" s="237"/>
      <c r="V12" s="237">
        <f>SUM(V13:V16)</f>
        <v>74.930000000000007</v>
      </c>
      <c r="W12" s="237"/>
      <c r="X12" s="237"/>
      <c r="Y12" s="237"/>
      <c r="AG12" t="s">
        <v>111</v>
      </c>
    </row>
    <row r="13" spans="1:60" outlineLevel="1" x14ac:dyDescent="0.2">
      <c r="A13" s="251">
        <v>4</v>
      </c>
      <c r="B13" s="252" t="s">
        <v>125</v>
      </c>
      <c r="C13" s="259" t="s">
        <v>126</v>
      </c>
      <c r="D13" s="253" t="s">
        <v>127</v>
      </c>
      <c r="E13" s="254">
        <v>12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0.13800000000000001</v>
      </c>
      <c r="Q13" s="231">
        <f>ROUND(E13*P13,2)</f>
        <v>1.66</v>
      </c>
      <c r="R13" s="232"/>
      <c r="S13" s="232" t="s">
        <v>128</v>
      </c>
      <c r="T13" s="232" t="s">
        <v>129</v>
      </c>
      <c r="U13" s="232">
        <v>0.16</v>
      </c>
      <c r="V13" s="232">
        <f>ROUND(E13*U13,2)</f>
        <v>1.92</v>
      </c>
      <c r="W13" s="232"/>
      <c r="X13" s="232" t="s">
        <v>117</v>
      </c>
      <c r="Y13" s="232" t="s">
        <v>118</v>
      </c>
      <c r="Z13" s="211"/>
      <c r="AA13" s="211"/>
      <c r="AB13" s="211"/>
      <c r="AC13" s="211"/>
      <c r="AD13" s="211"/>
      <c r="AE13" s="211"/>
      <c r="AF13" s="211"/>
      <c r="AG13" s="211" t="s">
        <v>119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5">
        <v>5</v>
      </c>
      <c r="B14" s="246" t="s">
        <v>130</v>
      </c>
      <c r="C14" s="260" t="s">
        <v>131</v>
      </c>
      <c r="D14" s="247" t="s">
        <v>132</v>
      </c>
      <c r="E14" s="248">
        <v>15.6</v>
      </c>
      <c r="F14" s="249"/>
      <c r="G14" s="250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128</v>
      </c>
      <c r="T14" s="232" t="s">
        <v>129</v>
      </c>
      <c r="U14" s="232">
        <v>3.53</v>
      </c>
      <c r="V14" s="232">
        <f>ROUND(E14*U14,2)</f>
        <v>55.07</v>
      </c>
      <c r="W14" s="232"/>
      <c r="X14" s="232" t="s">
        <v>117</v>
      </c>
      <c r="Y14" s="232" t="s">
        <v>118</v>
      </c>
      <c r="Z14" s="211"/>
      <c r="AA14" s="211"/>
      <c r="AB14" s="211"/>
      <c r="AC14" s="211"/>
      <c r="AD14" s="211"/>
      <c r="AE14" s="211"/>
      <c r="AF14" s="211"/>
      <c r="AG14" s="211" t="s">
        <v>119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2" x14ac:dyDescent="0.2">
      <c r="A15" s="228"/>
      <c r="B15" s="229"/>
      <c r="C15" s="261" t="s">
        <v>133</v>
      </c>
      <c r="D15" s="234"/>
      <c r="E15" s="235">
        <v>15.6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1"/>
      <c r="AA15" s="211"/>
      <c r="AB15" s="211"/>
      <c r="AC15" s="211"/>
      <c r="AD15" s="211"/>
      <c r="AE15" s="211"/>
      <c r="AF15" s="211"/>
      <c r="AG15" s="211" t="s">
        <v>134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51">
        <v>6</v>
      </c>
      <c r="B16" s="252" t="s">
        <v>135</v>
      </c>
      <c r="C16" s="259" t="s">
        <v>136</v>
      </c>
      <c r="D16" s="253" t="s">
        <v>132</v>
      </c>
      <c r="E16" s="254">
        <v>15.6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128</v>
      </c>
      <c r="T16" s="232" t="s">
        <v>129</v>
      </c>
      <c r="U16" s="232">
        <v>1.1499999999999999</v>
      </c>
      <c r="V16" s="232">
        <f>ROUND(E16*U16,2)</f>
        <v>17.940000000000001</v>
      </c>
      <c r="W16" s="232"/>
      <c r="X16" s="232" t="s">
        <v>117</v>
      </c>
      <c r="Y16" s="232" t="s">
        <v>118</v>
      </c>
      <c r="Z16" s="211"/>
      <c r="AA16" s="211"/>
      <c r="AB16" s="211"/>
      <c r="AC16" s="211"/>
      <c r="AD16" s="211"/>
      <c r="AE16" s="211"/>
      <c r="AF16" s="211"/>
      <c r="AG16" s="211" t="s">
        <v>119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x14ac:dyDescent="0.2">
      <c r="A17" s="238" t="s">
        <v>110</v>
      </c>
      <c r="B17" s="239" t="s">
        <v>55</v>
      </c>
      <c r="C17" s="258" t="s">
        <v>56</v>
      </c>
      <c r="D17" s="240"/>
      <c r="E17" s="241"/>
      <c r="F17" s="242"/>
      <c r="G17" s="243">
        <f>SUMIF(AG18:AG26,"&lt;&gt;NOR",G18:G26)</f>
        <v>0</v>
      </c>
      <c r="H17" s="237"/>
      <c r="I17" s="237">
        <f>SUM(I18:I26)</f>
        <v>0</v>
      </c>
      <c r="J17" s="237"/>
      <c r="K17" s="237">
        <f>SUM(K18:K26)</f>
        <v>0</v>
      </c>
      <c r="L17" s="237"/>
      <c r="M17" s="237">
        <f>SUM(M18:M26)</f>
        <v>0</v>
      </c>
      <c r="N17" s="236"/>
      <c r="O17" s="236">
        <f>SUM(O18:O26)</f>
        <v>16.509999999999998</v>
      </c>
      <c r="P17" s="236"/>
      <c r="Q17" s="236">
        <f>SUM(Q18:Q26)</f>
        <v>0</v>
      </c>
      <c r="R17" s="237"/>
      <c r="S17" s="237"/>
      <c r="T17" s="237"/>
      <c r="U17" s="237"/>
      <c r="V17" s="237">
        <f>SUM(V18:V26)</f>
        <v>25.32</v>
      </c>
      <c r="W17" s="237"/>
      <c r="X17" s="237"/>
      <c r="Y17" s="237"/>
      <c r="AG17" t="s">
        <v>111</v>
      </c>
    </row>
    <row r="18" spans="1:60" outlineLevel="1" x14ac:dyDescent="0.2">
      <c r="A18" s="245">
        <v>7</v>
      </c>
      <c r="B18" s="246" t="s">
        <v>137</v>
      </c>
      <c r="C18" s="260" t="s">
        <v>138</v>
      </c>
      <c r="D18" s="247" t="s">
        <v>132</v>
      </c>
      <c r="E18" s="248">
        <v>6.2865000000000002</v>
      </c>
      <c r="F18" s="249"/>
      <c r="G18" s="250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2.5249999999999999</v>
      </c>
      <c r="O18" s="231">
        <f>ROUND(E18*N18,2)</f>
        <v>15.87</v>
      </c>
      <c r="P18" s="231">
        <v>0</v>
      </c>
      <c r="Q18" s="231">
        <f>ROUND(E18*P18,2)</f>
        <v>0</v>
      </c>
      <c r="R18" s="232"/>
      <c r="S18" s="232" t="s">
        <v>128</v>
      </c>
      <c r="T18" s="232" t="s">
        <v>129</v>
      </c>
      <c r="U18" s="232">
        <v>0.47699999999999998</v>
      </c>
      <c r="V18" s="232">
        <f>ROUND(E18*U18,2)</f>
        <v>3</v>
      </c>
      <c r="W18" s="232"/>
      <c r="X18" s="232" t="s">
        <v>117</v>
      </c>
      <c r="Y18" s="232" t="s">
        <v>118</v>
      </c>
      <c r="Z18" s="211"/>
      <c r="AA18" s="211"/>
      <c r="AB18" s="211"/>
      <c r="AC18" s="211"/>
      <c r="AD18" s="211"/>
      <c r="AE18" s="211"/>
      <c r="AF18" s="211"/>
      <c r="AG18" s="211" t="s">
        <v>119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2" x14ac:dyDescent="0.2">
      <c r="A19" s="228"/>
      <c r="B19" s="229"/>
      <c r="C19" s="261" t="s">
        <v>139</v>
      </c>
      <c r="D19" s="234"/>
      <c r="E19" s="235">
        <v>0.36225000000000002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1"/>
      <c r="AA19" s="211"/>
      <c r="AB19" s="211"/>
      <c r="AC19" s="211"/>
      <c r="AD19" s="211"/>
      <c r="AE19" s="211"/>
      <c r="AF19" s="211"/>
      <c r="AG19" s="211" t="s">
        <v>134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3" x14ac:dyDescent="0.2">
      <c r="A20" s="228"/>
      <c r="B20" s="229"/>
      <c r="C20" s="261" t="s">
        <v>140</v>
      </c>
      <c r="D20" s="234"/>
      <c r="E20" s="235">
        <v>0.189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1"/>
      <c r="AA20" s="211"/>
      <c r="AB20" s="211"/>
      <c r="AC20" s="211"/>
      <c r="AD20" s="211"/>
      <c r="AE20" s="211"/>
      <c r="AF20" s="211"/>
      <c r="AG20" s="211" t="s">
        <v>134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3" x14ac:dyDescent="0.2">
      <c r="A21" s="228"/>
      <c r="B21" s="229"/>
      <c r="C21" s="261" t="s">
        <v>141</v>
      </c>
      <c r="D21" s="234"/>
      <c r="E21" s="235">
        <v>4.8352500000000003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1"/>
      <c r="AA21" s="211"/>
      <c r="AB21" s="211"/>
      <c r="AC21" s="211"/>
      <c r="AD21" s="211"/>
      <c r="AE21" s="211"/>
      <c r="AF21" s="211"/>
      <c r="AG21" s="211" t="s">
        <v>134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3" x14ac:dyDescent="0.2">
      <c r="A22" s="228"/>
      <c r="B22" s="229"/>
      <c r="C22" s="261" t="s">
        <v>142</v>
      </c>
      <c r="D22" s="234"/>
      <c r="E22" s="235">
        <v>0.9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1"/>
      <c r="AA22" s="211"/>
      <c r="AB22" s="211"/>
      <c r="AC22" s="211"/>
      <c r="AD22" s="211"/>
      <c r="AE22" s="211"/>
      <c r="AF22" s="211"/>
      <c r="AG22" s="211" t="s">
        <v>134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5">
        <v>8</v>
      </c>
      <c r="B23" s="246" t="s">
        <v>143</v>
      </c>
      <c r="C23" s="260" t="s">
        <v>144</v>
      </c>
      <c r="D23" s="247" t="s">
        <v>127</v>
      </c>
      <c r="E23" s="248">
        <v>16.294499999999999</v>
      </c>
      <c r="F23" s="249"/>
      <c r="G23" s="250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3.916E-2</v>
      </c>
      <c r="O23" s="231">
        <f>ROUND(E23*N23,2)</f>
        <v>0.64</v>
      </c>
      <c r="P23" s="231">
        <v>0</v>
      </c>
      <c r="Q23" s="231">
        <f>ROUND(E23*P23,2)</f>
        <v>0</v>
      </c>
      <c r="R23" s="232"/>
      <c r="S23" s="232" t="s">
        <v>128</v>
      </c>
      <c r="T23" s="232" t="s">
        <v>129</v>
      </c>
      <c r="U23" s="232">
        <v>1.05</v>
      </c>
      <c r="V23" s="232">
        <f>ROUND(E23*U23,2)</f>
        <v>17.11</v>
      </c>
      <c r="W23" s="232"/>
      <c r="X23" s="232" t="s">
        <v>117</v>
      </c>
      <c r="Y23" s="232" t="s">
        <v>118</v>
      </c>
      <c r="Z23" s="211"/>
      <c r="AA23" s="211"/>
      <c r="AB23" s="211"/>
      <c r="AC23" s="211"/>
      <c r="AD23" s="211"/>
      <c r="AE23" s="211"/>
      <c r="AF23" s="211"/>
      <c r="AG23" s="211" t="s">
        <v>119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2" x14ac:dyDescent="0.2">
      <c r="A24" s="228"/>
      <c r="B24" s="229"/>
      <c r="C24" s="261" t="s">
        <v>145</v>
      </c>
      <c r="D24" s="234"/>
      <c r="E24" s="235">
        <v>12.6945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1"/>
      <c r="AA24" s="211"/>
      <c r="AB24" s="211"/>
      <c r="AC24" s="211"/>
      <c r="AD24" s="211"/>
      <c r="AE24" s="211"/>
      <c r="AF24" s="211"/>
      <c r="AG24" s="211" t="s">
        <v>134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3" x14ac:dyDescent="0.2">
      <c r="A25" s="228"/>
      <c r="B25" s="229"/>
      <c r="C25" s="261" t="s">
        <v>146</v>
      </c>
      <c r="D25" s="234"/>
      <c r="E25" s="235">
        <v>3.6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1"/>
      <c r="AA25" s="211"/>
      <c r="AB25" s="211"/>
      <c r="AC25" s="211"/>
      <c r="AD25" s="211"/>
      <c r="AE25" s="211"/>
      <c r="AF25" s="211"/>
      <c r="AG25" s="211" t="s">
        <v>134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51">
        <v>9</v>
      </c>
      <c r="B26" s="252" t="s">
        <v>147</v>
      </c>
      <c r="C26" s="259" t="s">
        <v>148</v>
      </c>
      <c r="D26" s="253" t="s">
        <v>127</v>
      </c>
      <c r="E26" s="254">
        <v>16.294</v>
      </c>
      <c r="F26" s="255"/>
      <c r="G26" s="256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128</v>
      </c>
      <c r="T26" s="232" t="s">
        <v>129</v>
      </c>
      <c r="U26" s="232">
        <v>0.32</v>
      </c>
      <c r="V26" s="232">
        <f>ROUND(E26*U26,2)</f>
        <v>5.21</v>
      </c>
      <c r="W26" s="232"/>
      <c r="X26" s="232" t="s">
        <v>117</v>
      </c>
      <c r="Y26" s="232" t="s">
        <v>118</v>
      </c>
      <c r="Z26" s="211"/>
      <c r="AA26" s="211"/>
      <c r="AB26" s="211"/>
      <c r="AC26" s="211"/>
      <c r="AD26" s="211"/>
      <c r="AE26" s="211"/>
      <c r="AF26" s="211"/>
      <c r="AG26" s="211" t="s">
        <v>119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x14ac:dyDescent="0.2">
      <c r="A27" s="238" t="s">
        <v>110</v>
      </c>
      <c r="B27" s="239" t="s">
        <v>57</v>
      </c>
      <c r="C27" s="258" t="s">
        <v>58</v>
      </c>
      <c r="D27" s="240"/>
      <c r="E27" s="241"/>
      <c r="F27" s="242"/>
      <c r="G27" s="243">
        <f>SUMIF(AG28:AG44,"&lt;&gt;NOR",G28:G44)</f>
        <v>0</v>
      </c>
      <c r="H27" s="237"/>
      <c r="I27" s="237">
        <f>SUM(I28:I44)</f>
        <v>0</v>
      </c>
      <c r="J27" s="237"/>
      <c r="K27" s="237">
        <f>SUM(K28:K44)</f>
        <v>0</v>
      </c>
      <c r="L27" s="237"/>
      <c r="M27" s="237">
        <f>SUM(M28:M44)</f>
        <v>0</v>
      </c>
      <c r="N27" s="236"/>
      <c r="O27" s="236">
        <f>SUM(O28:O44)</f>
        <v>2.23</v>
      </c>
      <c r="P27" s="236"/>
      <c r="Q27" s="236">
        <f>SUM(Q28:Q44)</f>
        <v>0</v>
      </c>
      <c r="R27" s="237"/>
      <c r="S27" s="237"/>
      <c r="T27" s="237"/>
      <c r="U27" s="237"/>
      <c r="V27" s="237">
        <f>SUM(V28:V44)</f>
        <v>14.15</v>
      </c>
      <c r="W27" s="237"/>
      <c r="X27" s="237"/>
      <c r="Y27" s="237"/>
      <c r="AG27" t="s">
        <v>111</v>
      </c>
    </row>
    <row r="28" spans="1:60" ht="22.5" outlineLevel="1" x14ac:dyDescent="0.2">
      <c r="A28" s="245">
        <v>10</v>
      </c>
      <c r="B28" s="246" t="s">
        <v>149</v>
      </c>
      <c r="C28" s="260" t="s">
        <v>150</v>
      </c>
      <c r="D28" s="247" t="s">
        <v>132</v>
      </c>
      <c r="E28" s="248">
        <v>0.09</v>
      </c>
      <c r="F28" s="249"/>
      <c r="G28" s="250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1.62836</v>
      </c>
      <c r="O28" s="231">
        <f>ROUND(E28*N28,2)</f>
        <v>0.15</v>
      </c>
      <c r="P28" s="231">
        <v>0</v>
      </c>
      <c r="Q28" s="231">
        <f>ROUND(E28*P28,2)</f>
        <v>0</v>
      </c>
      <c r="R28" s="232"/>
      <c r="S28" s="232" t="s">
        <v>128</v>
      </c>
      <c r="T28" s="232" t="s">
        <v>129</v>
      </c>
      <c r="U28" s="232">
        <v>4.8899999999999997</v>
      </c>
      <c r="V28" s="232">
        <f>ROUND(E28*U28,2)</f>
        <v>0.44</v>
      </c>
      <c r="W28" s="232"/>
      <c r="X28" s="232" t="s">
        <v>117</v>
      </c>
      <c r="Y28" s="232" t="s">
        <v>118</v>
      </c>
      <c r="Z28" s="211"/>
      <c r="AA28" s="211"/>
      <c r="AB28" s="211"/>
      <c r="AC28" s="211"/>
      <c r="AD28" s="211"/>
      <c r="AE28" s="211"/>
      <c r="AF28" s="211"/>
      <c r="AG28" s="211" t="s">
        <v>119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2" x14ac:dyDescent="0.2">
      <c r="A29" s="228"/>
      <c r="B29" s="229"/>
      <c r="C29" s="261" t="s">
        <v>151</v>
      </c>
      <c r="D29" s="234"/>
      <c r="E29" s="235">
        <v>0.09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1"/>
      <c r="AA29" s="211"/>
      <c r="AB29" s="211"/>
      <c r="AC29" s="211"/>
      <c r="AD29" s="211"/>
      <c r="AE29" s="211"/>
      <c r="AF29" s="211"/>
      <c r="AG29" s="211" t="s">
        <v>134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5">
        <v>11</v>
      </c>
      <c r="B30" s="246" t="s">
        <v>152</v>
      </c>
      <c r="C30" s="260" t="s">
        <v>153</v>
      </c>
      <c r="D30" s="247" t="s">
        <v>127</v>
      </c>
      <c r="E30" s="248">
        <v>1.54</v>
      </c>
      <c r="F30" s="249"/>
      <c r="G30" s="250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0.26585999999999999</v>
      </c>
      <c r="O30" s="231">
        <f>ROUND(E30*N30,2)</f>
        <v>0.41</v>
      </c>
      <c r="P30" s="231">
        <v>0</v>
      </c>
      <c r="Q30" s="231">
        <f>ROUND(E30*P30,2)</f>
        <v>0</v>
      </c>
      <c r="R30" s="232"/>
      <c r="S30" s="232" t="s">
        <v>128</v>
      </c>
      <c r="T30" s="232" t="s">
        <v>129</v>
      </c>
      <c r="U30" s="232">
        <v>0.74</v>
      </c>
      <c r="V30" s="232">
        <f>ROUND(E30*U30,2)</f>
        <v>1.1399999999999999</v>
      </c>
      <c r="W30" s="232"/>
      <c r="X30" s="232" t="s">
        <v>117</v>
      </c>
      <c r="Y30" s="232" t="s">
        <v>118</v>
      </c>
      <c r="Z30" s="211"/>
      <c r="AA30" s="211"/>
      <c r="AB30" s="211"/>
      <c r="AC30" s="211"/>
      <c r="AD30" s="211"/>
      <c r="AE30" s="211"/>
      <c r="AF30" s="211"/>
      <c r="AG30" s="211" t="s">
        <v>119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2" x14ac:dyDescent="0.2">
      <c r="A31" s="228"/>
      <c r="B31" s="229"/>
      <c r="C31" s="261" t="s">
        <v>154</v>
      </c>
      <c r="D31" s="234"/>
      <c r="E31" s="235">
        <v>1.54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1"/>
      <c r="AA31" s="211"/>
      <c r="AB31" s="211"/>
      <c r="AC31" s="211"/>
      <c r="AD31" s="211"/>
      <c r="AE31" s="211"/>
      <c r="AF31" s="211"/>
      <c r="AG31" s="211" t="s">
        <v>134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2.5" outlineLevel="1" x14ac:dyDescent="0.2">
      <c r="A32" s="245">
        <v>12</v>
      </c>
      <c r="B32" s="246" t="s">
        <v>155</v>
      </c>
      <c r="C32" s="260" t="s">
        <v>156</v>
      </c>
      <c r="D32" s="247" t="s">
        <v>132</v>
      </c>
      <c r="E32" s="248">
        <v>0.156</v>
      </c>
      <c r="F32" s="249"/>
      <c r="G32" s="250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1.6823999999999999</v>
      </c>
      <c r="O32" s="231">
        <f>ROUND(E32*N32,2)</f>
        <v>0.26</v>
      </c>
      <c r="P32" s="231">
        <v>0</v>
      </c>
      <c r="Q32" s="231">
        <f>ROUND(E32*P32,2)</f>
        <v>0</v>
      </c>
      <c r="R32" s="232"/>
      <c r="S32" s="232" t="s">
        <v>128</v>
      </c>
      <c r="T32" s="232" t="s">
        <v>129</v>
      </c>
      <c r="U32" s="232">
        <v>6.87</v>
      </c>
      <c r="V32" s="232">
        <f>ROUND(E32*U32,2)</f>
        <v>1.07</v>
      </c>
      <c r="W32" s="232"/>
      <c r="X32" s="232" t="s">
        <v>117</v>
      </c>
      <c r="Y32" s="232" t="s">
        <v>118</v>
      </c>
      <c r="Z32" s="211"/>
      <c r="AA32" s="211"/>
      <c r="AB32" s="211"/>
      <c r="AC32" s="211"/>
      <c r="AD32" s="211"/>
      <c r="AE32" s="211"/>
      <c r="AF32" s="211"/>
      <c r="AG32" s="211" t="s">
        <v>122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2" x14ac:dyDescent="0.2">
      <c r="A33" s="228"/>
      <c r="B33" s="229"/>
      <c r="C33" s="261" t="s">
        <v>157</v>
      </c>
      <c r="D33" s="234"/>
      <c r="E33" s="235">
        <v>0.156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1"/>
      <c r="AA33" s="211"/>
      <c r="AB33" s="211"/>
      <c r="AC33" s="211"/>
      <c r="AD33" s="211"/>
      <c r="AE33" s="211"/>
      <c r="AF33" s="211"/>
      <c r="AG33" s="211" t="s">
        <v>134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22.5" outlineLevel="1" x14ac:dyDescent="0.2">
      <c r="A34" s="245">
        <v>13</v>
      </c>
      <c r="B34" s="246" t="s">
        <v>158</v>
      </c>
      <c r="C34" s="260" t="s">
        <v>159</v>
      </c>
      <c r="D34" s="247" t="s">
        <v>160</v>
      </c>
      <c r="E34" s="248">
        <v>0.11635</v>
      </c>
      <c r="F34" s="249"/>
      <c r="G34" s="250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1.0970899999999999</v>
      </c>
      <c r="O34" s="231">
        <f>ROUND(E34*N34,2)</f>
        <v>0.13</v>
      </c>
      <c r="P34" s="231">
        <v>0</v>
      </c>
      <c r="Q34" s="231">
        <f>ROUND(E34*P34,2)</f>
        <v>0</v>
      </c>
      <c r="R34" s="232"/>
      <c r="S34" s="232" t="s">
        <v>128</v>
      </c>
      <c r="T34" s="232" t="s">
        <v>129</v>
      </c>
      <c r="U34" s="232">
        <v>16.582999999999998</v>
      </c>
      <c r="V34" s="232">
        <f>ROUND(E34*U34,2)</f>
        <v>1.93</v>
      </c>
      <c r="W34" s="232"/>
      <c r="X34" s="232" t="s">
        <v>117</v>
      </c>
      <c r="Y34" s="232" t="s">
        <v>118</v>
      </c>
      <c r="Z34" s="211"/>
      <c r="AA34" s="211"/>
      <c r="AB34" s="211"/>
      <c r="AC34" s="211"/>
      <c r="AD34" s="211"/>
      <c r="AE34" s="211"/>
      <c r="AF34" s="211"/>
      <c r="AG34" s="211" t="s">
        <v>119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2" x14ac:dyDescent="0.2">
      <c r="A35" s="228"/>
      <c r="B35" s="229"/>
      <c r="C35" s="261" t="s">
        <v>161</v>
      </c>
      <c r="D35" s="234"/>
      <c r="E35" s="235">
        <v>4.8329999999999998E-2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1"/>
      <c r="AA35" s="211"/>
      <c r="AB35" s="211"/>
      <c r="AC35" s="211"/>
      <c r="AD35" s="211"/>
      <c r="AE35" s="211"/>
      <c r="AF35" s="211"/>
      <c r="AG35" s="211" t="s">
        <v>134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3" x14ac:dyDescent="0.2">
      <c r="A36" s="228"/>
      <c r="B36" s="229"/>
      <c r="C36" s="261" t="s">
        <v>162</v>
      </c>
      <c r="D36" s="234"/>
      <c r="E36" s="235">
        <v>6.8019999999999997E-2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1"/>
      <c r="AA36" s="211"/>
      <c r="AB36" s="211"/>
      <c r="AC36" s="211"/>
      <c r="AD36" s="211"/>
      <c r="AE36" s="211"/>
      <c r="AF36" s="211"/>
      <c r="AG36" s="211" t="s">
        <v>134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45">
        <v>14</v>
      </c>
      <c r="B37" s="246" t="s">
        <v>163</v>
      </c>
      <c r="C37" s="260" t="s">
        <v>164</v>
      </c>
      <c r="D37" s="247" t="s">
        <v>127</v>
      </c>
      <c r="E37" s="248">
        <v>9.48</v>
      </c>
      <c r="F37" s="249"/>
      <c r="G37" s="250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0.11666</v>
      </c>
      <c r="O37" s="231">
        <f>ROUND(E37*N37,2)</f>
        <v>1.1100000000000001</v>
      </c>
      <c r="P37" s="231">
        <v>0</v>
      </c>
      <c r="Q37" s="231">
        <f>ROUND(E37*P37,2)</f>
        <v>0</v>
      </c>
      <c r="R37" s="232"/>
      <c r="S37" s="232" t="s">
        <v>128</v>
      </c>
      <c r="T37" s="232" t="s">
        <v>129</v>
      </c>
      <c r="U37" s="232">
        <v>0.57299999999999995</v>
      </c>
      <c r="V37" s="232">
        <f>ROUND(E37*U37,2)</f>
        <v>5.43</v>
      </c>
      <c r="W37" s="232"/>
      <c r="X37" s="232" t="s">
        <v>117</v>
      </c>
      <c r="Y37" s="232" t="s">
        <v>118</v>
      </c>
      <c r="Z37" s="211"/>
      <c r="AA37" s="211"/>
      <c r="AB37" s="211"/>
      <c r="AC37" s="211"/>
      <c r="AD37" s="211"/>
      <c r="AE37" s="211"/>
      <c r="AF37" s="211"/>
      <c r="AG37" s="211" t="s">
        <v>119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2" x14ac:dyDescent="0.2">
      <c r="A38" s="228"/>
      <c r="B38" s="229"/>
      <c r="C38" s="261" t="s">
        <v>165</v>
      </c>
      <c r="D38" s="234"/>
      <c r="E38" s="235">
        <v>9.48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1"/>
      <c r="AA38" s="211"/>
      <c r="AB38" s="211"/>
      <c r="AC38" s="211"/>
      <c r="AD38" s="211"/>
      <c r="AE38" s="211"/>
      <c r="AF38" s="211"/>
      <c r="AG38" s="211" t="s">
        <v>134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5">
        <v>15</v>
      </c>
      <c r="B39" s="246" t="s">
        <v>166</v>
      </c>
      <c r="C39" s="260" t="s">
        <v>167</v>
      </c>
      <c r="D39" s="247" t="s">
        <v>168</v>
      </c>
      <c r="E39" s="248">
        <v>4.8</v>
      </c>
      <c r="F39" s="249"/>
      <c r="G39" s="250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1.0200000000000001E-3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128</v>
      </c>
      <c r="T39" s="232" t="s">
        <v>129</v>
      </c>
      <c r="U39" s="232">
        <v>0.223</v>
      </c>
      <c r="V39" s="232">
        <f>ROUND(E39*U39,2)</f>
        <v>1.07</v>
      </c>
      <c r="W39" s="232"/>
      <c r="X39" s="232" t="s">
        <v>117</v>
      </c>
      <c r="Y39" s="232" t="s">
        <v>118</v>
      </c>
      <c r="Z39" s="211"/>
      <c r="AA39" s="211"/>
      <c r="AB39" s="211"/>
      <c r="AC39" s="211"/>
      <c r="AD39" s="211"/>
      <c r="AE39" s="211"/>
      <c r="AF39" s="211"/>
      <c r="AG39" s="211" t="s">
        <v>119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2" x14ac:dyDescent="0.2">
      <c r="A40" s="228"/>
      <c r="B40" s="229"/>
      <c r="C40" s="261" t="s">
        <v>169</v>
      </c>
      <c r="D40" s="234"/>
      <c r="E40" s="235">
        <v>4.8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1"/>
      <c r="AA40" s="211"/>
      <c r="AB40" s="211"/>
      <c r="AC40" s="211"/>
      <c r="AD40" s="211"/>
      <c r="AE40" s="211"/>
      <c r="AF40" s="211"/>
      <c r="AG40" s="211" t="s">
        <v>134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ht="22.5" outlineLevel="1" x14ac:dyDescent="0.2">
      <c r="A41" s="245">
        <v>16</v>
      </c>
      <c r="B41" s="246" t="s">
        <v>170</v>
      </c>
      <c r="C41" s="260" t="s">
        <v>171</v>
      </c>
      <c r="D41" s="247" t="s">
        <v>127</v>
      </c>
      <c r="E41" s="248">
        <v>1.04</v>
      </c>
      <c r="F41" s="249"/>
      <c r="G41" s="250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1">
        <v>0.15679999999999999</v>
      </c>
      <c r="O41" s="231">
        <f>ROUND(E41*N41,2)</f>
        <v>0.16</v>
      </c>
      <c r="P41" s="231">
        <v>0</v>
      </c>
      <c r="Q41" s="231">
        <f>ROUND(E41*P41,2)</f>
        <v>0</v>
      </c>
      <c r="R41" s="232"/>
      <c r="S41" s="232" t="s">
        <v>128</v>
      </c>
      <c r="T41" s="232" t="s">
        <v>129</v>
      </c>
      <c r="U41" s="232">
        <v>1.22</v>
      </c>
      <c r="V41" s="232">
        <f>ROUND(E41*U41,2)</f>
        <v>1.27</v>
      </c>
      <c r="W41" s="232"/>
      <c r="X41" s="232" t="s">
        <v>117</v>
      </c>
      <c r="Y41" s="232" t="s">
        <v>118</v>
      </c>
      <c r="Z41" s="211"/>
      <c r="AA41" s="211"/>
      <c r="AB41" s="211"/>
      <c r="AC41" s="211"/>
      <c r="AD41" s="211"/>
      <c r="AE41" s="211"/>
      <c r="AF41" s="211"/>
      <c r="AG41" s="211" t="s">
        <v>119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2" x14ac:dyDescent="0.2">
      <c r="A42" s="228"/>
      <c r="B42" s="229"/>
      <c r="C42" s="261" t="s">
        <v>172</v>
      </c>
      <c r="D42" s="234"/>
      <c r="E42" s="235">
        <v>1.04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1"/>
      <c r="AA42" s="211"/>
      <c r="AB42" s="211"/>
      <c r="AC42" s="211"/>
      <c r="AD42" s="211"/>
      <c r="AE42" s="211"/>
      <c r="AF42" s="211"/>
      <c r="AG42" s="211" t="s">
        <v>134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 x14ac:dyDescent="0.2">
      <c r="A43" s="245">
        <v>17</v>
      </c>
      <c r="B43" s="246" t="s">
        <v>173</v>
      </c>
      <c r="C43" s="260" t="s">
        <v>174</v>
      </c>
      <c r="D43" s="247" t="s">
        <v>127</v>
      </c>
      <c r="E43" s="248">
        <v>2.0150000000000001</v>
      </c>
      <c r="F43" s="249"/>
      <c r="G43" s="250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5.4200000000000003E-3</v>
      </c>
      <c r="O43" s="231">
        <f>ROUND(E43*N43,2)</f>
        <v>0.01</v>
      </c>
      <c r="P43" s="231">
        <v>0</v>
      </c>
      <c r="Q43" s="231">
        <f>ROUND(E43*P43,2)</f>
        <v>0</v>
      </c>
      <c r="R43" s="232"/>
      <c r="S43" s="232" t="s">
        <v>128</v>
      </c>
      <c r="T43" s="232" t="s">
        <v>129</v>
      </c>
      <c r="U43" s="232">
        <v>0.89205000000000001</v>
      </c>
      <c r="V43" s="232">
        <f>ROUND(E43*U43,2)</f>
        <v>1.8</v>
      </c>
      <c r="W43" s="232"/>
      <c r="X43" s="232" t="s">
        <v>117</v>
      </c>
      <c r="Y43" s="232" t="s">
        <v>118</v>
      </c>
      <c r="Z43" s="211"/>
      <c r="AA43" s="211"/>
      <c r="AB43" s="211"/>
      <c r="AC43" s="211"/>
      <c r="AD43" s="211"/>
      <c r="AE43" s="211"/>
      <c r="AF43" s="211"/>
      <c r="AG43" s="211" t="s">
        <v>119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2" x14ac:dyDescent="0.2">
      <c r="A44" s="228"/>
      <c r="B44" s="229"/>
      <c r="C44" s="261" t="s">
        <v>175</v>
      </c>
      <c r="D44" s="234"/>
      <c r="E44" s="235">
        <v>2.0150000000000001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1"/>
      <c r="AA44" s="211"/>
      <c r="AB44" s="211"/>
      <c r="AC44" s="211"/>
      <c r="AD44" s="211"/>
      <c r="AE44" s="211"/>
      <c r="AF44" s="211"/>
      <c r="AG44" s="211" t="s">
        <v>134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x14ac:dyDescent="0.2">
      <c r="A45" s="238" t="s">
        <v>110</v>
      </c>
      <c r="B45" s="239" t="s">
        <v>59</v>
      </c>
      <c r="C45" s="258" t="s">
        <v>60</v>
      </c>
      <c r="D45" s="240"/>
      <c r="E45" s="241"/>
      <c r="F45" s="242"/>
      <c r="G45" s="243">
        <f>SUMIF(AG46:AG48,"&lt;&gt;NOR",G46:G48)</f>
        <v>0</v>
      </c>
      <c r="H45" s="237"/>
      <c r="I45" s="237">
        <f>SUM(I46:I48)</f>
        <v>0</v>
      </c>
      <c r="J45" s="237"/>
      <c r="K45" s="237">
        <f>SUM(K46:K48)</f>
        <v>0</v>
      </c>
      <c r="L45" s="237"/>
      <c r="M45" s="237">
        <f>SUM(M46:M48)</f>
        <v>0</v>
      </c>
      <c r="N45" s="236"/>
      <c r="O45" s="236">
        <f>SUM(O46:O48)</f>
        <v>7.1499999999999995</v>
      </c>
      <c r="P45" s="236"/>
      <c r="Q45" s="236">
        <f>SUM(Q46:Q48)</f>
        <v>0</v>
      </c>
      <c r="R45" s="237"/>
      <c r="S45" s="237"/>
      <c r="T45" s="237"/>
      <c r="U45" s="237"/>
      <c r="V45" s="237">
        <f>SUM(V46:V48)</f>
        <v>6.05</v>
      </c>
      <c r="W45" s="237"/>
      <c r="X45" s="237"/>
      <c r="Y45" s="237"/>
      <c r="AG45" t="s">
        <v>111</v>
      </c>
    </row>
    <row r="46" spans="1:60" outlineLevel="1" x14ac:dyDescent="0.2">
      <c r="A46" s="251">
        <v>18</v>
      </c>
      <c r="B46" s="252" t="s">
        <v>176</v>
      </c>
      <c r="C46" s="259" t="s">
        <v>177</v>
      </c>
      <c r="D46" s="253" t="s">
        <v>127</v>
      </c>
      <c r="E46" s="254">
        <v>12</v>
      </c>
      <c r="F46" s="255"/>
      <c r="G46" s="256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8.0960000000000004E-2</v>
      </c>
      <c r="O46" s="231">
        <f>ROUND(E46*N46,2)</f>
        <v>0.97</v>
      </c>
      <c r="P46" s="231">
        <v>0</v>
      </c>
      <c r="Q46" s="231">
        <f>ROUND(E46*P46,2)</f>
        <v>0</v>
      </c>
      <c r="R46" s="232"/>
      <c r="S46" s="232" t="s">
        <v>128</v>
      </c>
      <c r="T46" s="232" t="s">
        <v>129</v>
      </c>
      <c r="U46" s="232">
        <v>2.3E-2</v>
      </c>
      <c r="V46" s="232">
        <f>ROUND(E46*U46,2)</f>
        <v>0.28000000000000003</v>
      </c>
      <c r="W46" s="232"/>
      <c r="X46" s="232" t="s">
        <v>117</v>
      </c>
      <c r="Y46" s="232" t="s">
        <v>118</v>
      </c>
      <c r="Z46" s="211"/>
      <c r="AA46" s="211"/>
      <c r="AB46" s="211"/>
      <c r="AC46" s="211"/>
      <c r="AD46" s="211"/>
      <c r="AE46" s="211"/>
      <c r="AF46" s="211"/>
      <c r="AG46" s="211" t="s">
        <v>119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51">
        <v>19</v>
      </c>
      <c r="B47" s="252" t="s">
        <v>178</v>
      </c>
      <c r="C47" s="259" t="s">
        <v>179</v>
      </c>
      <c r="D47" s="253" t="s">
        <v>127</v>
      </c>
      <c r="E47" s="254">
        <v>12</v>
      </c>
      <c r="F47" s="255"/>
      <c r="G47" s="256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1">
        <v>0.441</v>
      </c>
      <c r="O47" s="231">
        <f>ROUND(E47*N47,2)</f>
        <v>5.29</v>
      </c>
      <c r="P47" s="231">
        <v>0</v>
      </c>
      <c r="Q47" s="231">
        <f>ROUND(E47*P47,2)</f>
        <v>0</v>
      </c>
      <c r="R47" s="232"/>
      <c r="S47" s="232" t="s">
        <v>128</v>
      </c>
      <c r="T47" s="232" t="s">
        <v>129</v>
      </c>
      <c r="U47" s="232">
        <v>2.9000000000000001E-2</v>
      </c>
      <c r="V47" s="232">
        <f>ROUND(E47*U47,2)</f>
        <v>0.35</v>
      </c>
      <c r="W47" s="232"/>
      <c r="X47" s="232" t="s">
        <v>117</v>
      </c>
      <c r="Y47" s="232" t="s">
        <v>118</v>
      </c>
      <c r="Z47" s="211"/>
      <c r="AA47" s="211"/>
      <c r="AB47" s="211"/>
      <c r="AC47" s="211"/>
      <c r="AD47" s="211"/>
      <c r="AE47" s="211"/>
      <c r="AF47" s="211"/>
      <c r="AG47" s="211" t="s">
        <v>119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51">
        <v>20</v>
      </c>
      <c r="B48" s="252" t="s">
        <v>180</v>
      </c>
      <c r="C48" s="259" t="s">
        <v>181</v>
      </c>
      <c r="D48" s="253" t="s">
        <v>127</v>
      </c>
      <c r="E48" s="254">
        <v>12</v>
      </c>
      <c r="F48" s="255"/>
      <c r="G48" s="256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7.3899999999999993E-2</v>
      </c>
      <c r="O48" s="231">
        <f>ROUND(E48*N48,2)</f>
        <v>0.89</v>
      </c>
      <c r="P48" s="231">
        <v>0</v>
      </c>
      <c r="Q48" s="231">
        <f>ROUND(E48*P48,2)</f>
        <v>0</v>
      </c>
      <c r="R48" s="232"/>
      <c r="S48" s="232" t="s">
        <v>128</v>
      </c>
      <c r="T48" s="232" t="s">
        <v>129</v>
      </c>
      <c r="U48" s="232">
        <v>0.45200000000000001</v>
      </c>
      <c r="V48" s="232">
        <f>ROUND(E48*U48,2)</f>
        <v>5.42</v>
      </c>
      <c r="W48" s="232"/>
      <c r="X48" s="232" t="s">
        <v>117</v>
      </c>
      <c r="Y48" s="232" t="s">
        <v>118</v>
      </c>
      <c r="Z48" s="211"/>
      <c r="AA48" s="211"/>
      <c r="AB48" s="211"/>
      <c r="AC48" s="211"/>
      <c r="AD48" s="211"/>
      <c r="AE48" s="211"/>
      <c r="AF48" s="211"/>
      <c r="AG48" s="211" t="s">
        <v>119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x14ac:dyDescent="0.2">
      <c r="A49" s="238" t="s">
        <v>110</v>
      </c>
      <c r="B49" s="239" t="s">
        <v>61</v>
      </c>
      <c r="C49" s="258" t="s">
        <v>62</v>
      </c>
      <c r="D49" s="240"/>
      <c r="E49" s="241"/>
      <c r="F49" s="242"/>
      <c r="G49" s="243">
        <f>SUMIF(AG50:AG56,"&lt;&gt;NOR",G50:G56)</f>
        <v>0</v>
      </c>
      <c r="H49" s="237"/>
      <c r="I49" s="237">
        <f>SUM(I50:I56)</f>
        <v>0</v>
      </c>
      <c r="J49" s="237"/>
      <c r="K49" s="237">
        <f>SUM(K50:K56)</f>
        <v>0</v>
      </c>
      <c r="L49" s="237"/>
      <c r="M49" s="237">
        <f>SUM(M50:M56)</f>
        <v>0</v>
      </c>
      <c r="N49" s="236"/>
      <c r="O49" s="236">
        <f>SUM(O50:O56)</f>
        <v>0.78</v>
      </c>
      <c r="P49" s="236"/>
      <c r="Q49" s="236">
        <f>SUM(Q50:Q56)</f>
        <v>0</v>
      </c>
      <c r="R49" s="237"/>
      <c r="S49" s="237"/>
      <c r="T49" s="237"/>
      <c r="U49" s="237"/>
      <c r="V49" s="237">
        <f>SUM(V50:V56)</f>
        <v>23.03</v>
      </c>
      <c r="W49" s="237"/>
      <c r="X49" s="237"/>
      <c r="Y49" s="237"/>
      <c r="AG49" t="s">
        <v>111</v>
      </c>
    </row>
    <row r="50" spans="1:60" ht="22.5" outlineLevel="1" x14ac:dyDescent="0.2">
      <c r="A50" s="245">
        <v>21</v>
      </c>
      <c r="B50" s="246" t="s">
        <v>182</v>
      </c>
      <c r="C50" s="260" t="s">
        <v>183</v>
      </c>
      <c r="D50" s="247" t="s">
        <v>168</v>
      </c>
      <c r="E50" s="248">
        <v>29.1</v>
      </c>
      <c r="F50" s="249"/>
      <c r="G50" s="250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21</v>
      </c>
      <c r="M50" s="232">
        <f>G50*(1+L50/100)</f>
        <v>0</v>
      </c>
      <c r="N50" s="231">
        <v>2.3800000000000002E-3</v>
      </c>
      <c r="O50" s="231">
        <f>ROUND(E50*N50,2)</f>
        <v>7.0000000000000007E-2</v>
      </c>
      <c r="P50" s="231">
        <v>0</v>
      </c>
      <c r="Q50" s="231">
        <f>ROUND(E50*P50,2)</f>
        <v>0</v>
      </c>
      <c r="R50" s="232"/>
      <c r="S50" s="232" t="s">
        <v>128</v>
      </c>
      <c r="T50" s="232" t="s">
        <v>129</v>
      </c>
      <c r="U50" s="232">
        <v>0.18</v>
      </c>
      <c r="V50" s="232">
        <f>ROUND(E50*U50,2)</f>
        <v>5.24</v>
      </c>
      <c r="W50" s="232"/>
      <c r="X50" s="232" t="s">
        <v>117</v>
      </c>
      <c r="Y50" s="232" t="s">
        <v>118</v>
      </c>
      <c r="Z50" s="211"/>
      <c r="AA50" s="211"/>
      <c r="AB50" s="211"/>
      <c r="AC50" s="211"/>
      <c r="AD50" s="211"/>
      <c r="AE50" s="211"/>
      <c r="AF50" s="211"/>
      <c r="AG50" s="211" t="s">
        <v>122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2" x14ac:dyDescent="0.2">
      <c r="A51" s="228"/>
      <c r="B51" s="229"/>
      <c r="C51" s="261" t="s">
        <v>184</v>
      </c>
      <c r="D51" s="234"/>
      <c r="E51" s="235">
        <v>29.1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1"/>
      <c r="AA51" s="211"/>
      <c r="AB51" s="211"/>
      <c r="AC51" s="211"/>
      <c r="AD51" s="211"/>
      <c r="AE51" s="211"/>
      <c r="AF51" s="211"/>
      <c r="AG51" s="211" t="s">
        <v>134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45">
        <v>22</v>
      </c>
      <c r="B52" s="246" t="s">
        <v>185</v>
      </c>
      <c r="C52" s="260" t="s">
        <v>186</v>
      </c>
      <c r="D52" s="247" t="s">
        <v>127</v>
      </c>
      <c r="E52" s="248">
        <v>4.3650000000000002</v>
      </c>
      <c r="F52" s="249"/>
      <c r="G52" s="250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3.4909999999999997E-2</v>
      </c>
      <c r="O52" s="231">
        <f>ROUND(E52*N52,2)</f>
        <v>0.15</v>
      </c>
      <c r="P52" s="231">
        <v>0</v>
      </c>
      <c r="Q52" s="231">
        <f>ROUND(E52*P52,2)</f>
        <v>0</v>
      </c>
      <c r="R52" s="232"/>
      <c r="S52" s="232" t="s">
        <v>128</v>
      </c>
      <c r="T52" s="232" t="s">
        <v>129</v>
      </c>
      <c r="U52" s="232">
        <v>1.1841699999999999</v>
      </c>
      <c r="V52" s="232">
        <f>ROUND(E52*U52,2)</f>
        <v>5.17</v>
      </c>
      <c r="W52" s="232"/>
      <c r="X52" s="232" t="s">
        <v>117</v>
      </c>
      <c r="Y52" s="232" t="s">
        <v>118</v>
      </c>
      <c r="Z52" s="211"/>
      <c r="AA52" s="211"/>
      <c r="AB52" s="211"/>
      <c r="AC52" s="211"/>
      <c r="AD52" s="211"/>
      <c r="AE52" s="211"/>
      <c r="AF52" s="211"/>
      <c r="AG52" s="211" t="s">
        <v>119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2" x14ac:dyDescent="0.2">
      <c r="A53" s="228"/>
      <c r="B53" s="229"/>
      <c r="C53" s="261" t="s">
        <v>187</v>
      </c>
      <c r="D53" s="234"/>
      <c r="E53" s="235">
        <v>4.3650000000000002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1"/>
      <c r="AA53" s="211"/>
      <c r="AB53" s="211"/>
      <c r="AC53" s="211"/>
      <c r="AD53" s="211"/>
      <c r="AE53" s="211"/>
      <c r="AF53" s="211"/>
      <c r="AG53" s="211" t="s">
        <v>134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45">
        <v>23</v>
      </c>
      <c r="B54" s="246" t="s">
        <v>188</v>
      </c>
      <c r="C54" s="260" t="s">
        <v>189</v>
      </c>
      <c r="D54" s="247" t="s">
        <v>127</v>
      </c>
      <c r="E54" s="248">
        <v>20.16</v>
      </c>
      <c r="F54" s="249"/>
      <c r="G54" s="250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2.7980000000000001E-2</v>
      </c>
      <c r="O54" s="231">
        <f>ROUND(E54*N54,2)</f>
        <v>0.56000000000000005</v>
      </c>
      <c r="P54" s="231">
        <v>0</v>
      </c>
      <c r="Q54" s="231">
        <f>ROUND(E54*P54,2)</f>
        <v>0</v>
      </c>
      <c r="R54" s="232"/>
      <c r="S54" s="232" t="s">
        <v>128</v>
      </c>
      <c r="T54" s="232" t="s">
        <v>129</v>
      </c>
      <c r="U54" s="232">
        <v>0.626</v>
      </c>
      <c r="V54" s="232">
        <f>ROUND(E54*U54,2)</f>
        <v>12.62</v>
      </c>
      <c r="W54" s="232"/>
      <c r="X54" s="232" t="s">
        <v>117</v>
      </c>
      <c r="Y54" s="232" t="s">
        <v>118</v>
      </c>
      <c r="Z54" s="211"/>
      <c r="AA54" s="211"/>
      <c r="AB54" s="211"/>
      <c r="AC54" s="211"/>
      <c r="AD54" s="211"/>
      <c r="AE54" s="211"/>
      <c r="AF54" s="211"/>
      <c r="AG54" s="211" t="s">
        <v>119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2" x14ac:dyDescent="0.2">
      <c r="A55" s="228"/>
      <c r="B55" s="229"/>
      <c r="C55" s="261" t="s">
        <v>190</v>
      </c>
      <c r="D55" s="234"/>
      <c r="E55" s="235"/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1"/>
      <c r="AA55" s="211"/>
      <c r="AB55" s="211"/>
      <c r="AC55" s="211"/>
      <c r="AD55" s="211"/>
      <c r="AE55" s="211"/>
      <c r="AF55" s="211"/>
      <c r="AG55" s="211" t="s">
        <v>134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3" x14ac:dyDescent="0.2">
      <c r="A56" s="228"/>
      <c r="B56" s="229"/>
      <c r="C56" s="261" t="s">
        <v>191</v>
      </c>
      <c r="D56" s="234"/>
      <c r="E56" s="235">
        <v>20.16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1"/>
      <c r="AA56" s="211"/>
      <c r="AB56" s="211"/>
      <c r="AC56" s="211"/>
      <c r="AD56" s="211"/>
      <c r="AE56" s="211"/>
      <c r="AF56" s="211"/>
      <c r="AG56" s="211" t="s">
        <v>134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x14ac:dyDescent="0.2">
      <c r="A57" s="238" t="s">
        <v>110</v>
      </c>
      <c r="B57" s="239" t="s">
        <v>63</v>
      </c>
      <c r="C57" s="258" t="s">
        <v>64</v>
      </c>
      <c r="D57" s="240"/>
      <c r="E57" s="241"/>
      <c r="F57" s="242"/>
      <c r="G57" s="243">
        <f>SUMIF(AG58:AG60,"&lt;&gt;NOR",G58:G60)</f>
        <v>0</v>
      </c>
      <c r="H57" s="237"/>
      <c r="I57" s="237">
        <f>SUM(I58:I60)</f>
        <v>0</v>
      </c>
      <c r="J57" s="237"/>
      <c r="K57" s="237">
        <f>SUM(K58:K60)</f>
        <v>0</v>
      </c>
      <c r="L57" s="237"/>
      <c r="M57" s="237">
        <f>SUM(M58:M60)</f>
        <v>0</v>
      </c>
      <c r="N57" s="236"/>
      <c r="O57" s="236">
        <f>SUM(O58:O60)</f>
        <v>1.3</v>
      </c>
      <c r="P57" s="236"/>
      <c r="Q57" s="236">
        <f>SUM(Q58:Q60)</f>
        <v>0</v>
      </c>
      <c r="R57" s="237"/>
      <c r="S57" s="237"/>
      <c r="T57" s="237"/>
      <c r="U57" s="237"/>
      <c r="V57" s="237">
        <f>SUM(V58:V60)</f>
        <v>3.92</v>
      </c>
      <c r="W57" s="237"/>
      <c r="X57" s="237"/>
      <c r="Y57" s="237"/>
      <c r="AG57" t="s">
        <v>111</v>
      </c>
    </row>
    <row r="58" spans="1:60" outlineLevel="1" x14ac:dyDescent="0.2">
      <c r="A58" s="251">
        <v>24</v>
      </c>
      <c r="B58" s="252" t="s">
        <v>192</v>
      </c>
      <c r="C58" s="259" t="s">
        <v>193</v>
      </c>
      <c r="D58" s="253" t="s">
        <v>132</v>
      </c>
      <c r="E58" s="254">
        <v>0.66225000000000001</v>
      </c>
      <c r="F58" s="255"/>
      <c r="G58" s="256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1">
        <v>0.04</v>
      </c>
      <c r="O58" s="231">
        <f>ROUND(E58*N58,2)</f>
        <v>0.03</v>
      </c>
      <c r="P58" s="231">
        <v>0</v>
      </c>
      <c r="Q58" s="231">
        <f>ROUND(E58*P58,2)</f>
        <v>0</v>
      </c>
      <c r="R58" s="232"/>
      <c r="S58" s="232" t="s">
        <v>128</v>
      </c>
      <c r="T58" s="232" t="s">
        <v>129</v>
      </c>
      <c r="U58" s="232">
        <v>2.7</v>
      </c>
      <c r="V58" s="232">
        <f>ROUND(E58*U58,2)</f>
        <v>1.79</v>
      </c>
      <c r="W58" s="232"/>
      <c r="X58" s="232" t="s">
        <v>117</v>
      </c>
      <c r="Y58" s="232" t="s">
        <v>118</v>
      </c>
      <c r="Z58" s="211"/>
      <c r="AA58" s="211"/>
      <c r="AB58" s="211"/>
      <c r="AC58" s="211"/>
      <c r="AD58" s="211"/>
      <c r="AE58" s="211"/>
      <c r="AF58" s="211"/>
      <c r="AG58" s="211" t="s">
        <v>119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45">
        <v>25</v>
      </c>
      <c r="B59" s="246" t="s">
        <v>194</v>
      </c>
      <c r="C59" s="260" t="s">
        <v>195</v>
      </c>
      <c r="D59" s="247" t="s">
        <v>132</v>
      </c>
      <c r="E59" s="248">
        <v>0.66225000000000001</v>
      </c>
      <c r="F59" s="249"/>
      <c r="G59" s="250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1.919</v>
      </c>
      <c r="O59" s="231">
        <f>ROUND(E59*N59,2)</f>
        <v>1.27</v>
      </c>
      <c r="P59" s="231">
        <v>0</v>
      </c>
      <c r="Q59" s="231">
        <f>ROUND(E59*P59,2)</f>
        <v>0</v>
      </c>
      <c r="R59" s="232"/>
      <c r="S59" s="232" t="s">
        <v>128</v>
      </c>
      <c r="T59" s="232" t="s">
        <v>129</v>
      </c>
      <c r="U59" s="232">
        <v>3.2130000000000001</v>
      </c>
      <c r="V59" s="232">
        <f>ROUND(E59*U59,2)</f>
        <v>2.13</v>
      </c>
      <c r="W59" s="232"/>
      <c r="X59" s="232" t="s">
        <v>117</v>
      </c>
      <c r="Y59" s="232" t="s">
        <v>118</v>
      </c>
      <c r="Z59" s="211"/>
      <c r="AA59" s="211"/>
      <c r="AB59" s="211"/>
      <c r="AC59" s="211"/>
      <c r="AD59" s="211"/>
      <c r="AE59" s="211"/>
      <c r="AF59" s="211"/>
      <c r="AG59" s="211" t="s">
        <v>119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2" x14ac:dyDescent="0.2">
      <c r="A60" s="228"/>
      <c r="B60" s="229"/>
      <c r="C60" s="261" t="s">
        <v>196</v>
      </c>
      <c r="D60" s="234"/>
      <c r="E60" s="235">
        <v>0.66225000000000001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1"/>
      <c r="AA60" s="211"/>
      <c r="AB60" s="211"/>
      <c r="AC60" s="211"/>
      <c r="AD60" s="211"/>
      <c r="AE60" s="211"/>
      <c r="AF60" s="211"/>
      <c r="AG60" s="211" t="s">
        <v>134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ht="25.5" x14ac:dyDescent="0.2">
      <c r="A61" s="238" t="s">
        <v>110</v>
      </c>
      <c r="B61" s="239" t="s">
        <v>65</v>
      </c>
      <c r="C61" s="258" t="s">
        <v>66</v>
      </c>
      <c r="D61" s="240"/>
      <c r="E61" s="241"/>
      <c r="F61" s="242"/>
      <c r="G61" s="243">
        <f>SUMIF(AG62:AG67,"&lt;&gt;NOR",G62:G67)</f>
        <v>0</v>
      </c>
      <c r="H61" s="237"/>
      <c r="I61" s="237">
        <f>SUM(I62:I67)</f>
        <v>0</v>
      </c>
      <c r="J61" s="237"/>
      <c r="K61" s="237">
        <f>SUM(K62:K67)</f>
        <v>0</v>
      </c>
      <c r="L61" s="237"/>
      <c r="M61" s="237">
        <f>SUM(M62:M67)</f>
        <v>0</v>
      </c>
      <c r="N61" s="236"/>
      <c r="O61" s="236">
        <f>SUM(O62:O67)</f>
        <v>0.65</v>
      </c>
      <c r="P61" s="236"/>
      <c r="Q61" s="236">
        <f>SUM(Q62:Q67)</f>
        <v>0</v>
      </c>
      <c r="R61" s="237"/>
      <c r="S61" s="237"/>
      <c r="T61" s="237"/>
      <c r="U61" s="237"/>
      <c r="V61" s="237">
        <f>SUM(V62:V67)</f>
        <v>13.83</v>
      </c>
      <c r="W61" s="237"/>
      <c r="X61" s="237"/>
      <c r="Y61" s="237"/>
      <c r="AG61" t="s">
        <v>111</v>
      </c>
    </row>
    <row r="62" spans="1:60" outlineLevel="1" x14ac:dyDescent="0.2">
      <c r="A62" s="245">
        <v>26</v>
      </c>
      <c r="B62" s="246" t="s">
        <v>197</v>
      </c>
      <c r="C62" s="260" t="s">
        <v>198</v>
      </c>
      <c r="D62" s="247" t="s">
        <v>127</v>
      </c>
      <c r="E62" s="248">
        <v>28.08</v>
      </c>
      <c r="F62" s="249"/>
      <c r="G62" s="250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4.0000000000000003E-5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128</v>
      </c>
      <c r="T62" s="232" t="s">
        <v>129</v>
      </c>
      <c r="U62" s="232">
        <v>0.308</v>
      </c>
      <c r="V62" s="232">
        <f>ROUND(E62*U62,2)</f>
        <v>8.65</v>
      </c>
      <c r="W62" s="232"/>
      <c r="X62" s="232" t="s">
        <v>117</v>
      </c>
      <c r="Y62" s="232" t="s">
        <v>118</v>
      </c>
      <c r="Z62" s="211"/>
      <c r="AA62" s="211"/>
      <c r="AB62" s="211"/>
      <c r="AC62" s="211"/>
      <c r="AD62" s="211"/>
      <c r="AE62" s="211"/>
      <c r="AF62" s="211"/>
      <c r="AG62" s="211" t="s">
        <v>119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2" x14ac:dyDescent="0.2">
      <c r="A63" s="228"/>
      <c r="B63" s="229"/>
      <c r="C63" s="261" t="s">
        <v>199</v>
      </c>
      <c r="D63" s="234"/>
      <c r="E63" s="235">
        <v>28.08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1"/>
      <c r="AA63" s="211"/>
      <c r="AB63" s="211"/>
      <c r="AC63" s="211"/>
      <c r="AD63" s="211"/>
      <c r="AE63" s="211"/>
      <c r="AF63" s="211"/>
      <c r="AG63" s="211" t="s">
        <v>134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51">
        <v>27</v>
      </c>
      <c r="B64" s="252" t="s">
        <v>200</v>
      </c>
      <c r="C64" s="259" t="s">
        <v>201</v>
      </c>
      <c r="D64" s="253" t="s">
        <v>168</v>
      </c>
      <c r="E64" s="254">
        <v>6</v>
      </c>
      <c r="F64" s="255"/>
      <c r="G64" s="256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115</v>
      </c>
      <c r="T64" s="232" t="s">
        <v>116</v>
      </c>
      <c r="U64" s="232">
        <v>0</v>
      </c>
      <c r="V64" s="232">
        <f>ROUND(E64*U64,2)</f>
        <v>0</v>
      </c>
      <c r="W64" s="232"/>
      <c r="X64" s="232" t="s">
        <v>117</v>
      </c>
      <c r="Y64" s="232" t="s">
        <v>118</v>
      </c>
      <c r="Z64" s="211"/>
      <c r="AA64" s="211"/>
      <c r="AB64" s="211"/>
      <c r="AC64" s="211"/>
      <c r="AD64" s="211"/>
      <c r="AE64" s="211"/>
      <c r="AF64" s="211"/>
      <c r="AG64" s="211" t="s">
        <v>119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51">
        <v>28</v>
      </c>
      <c r="B65" s="252" t="s">
        <v>202</v>
      </c>
      <c r="C65" s="259" t="s">
        <v>203</v>
      </c>
      <c r="D65" s="253" t="s">
        <v>204</v>
      </c>
      <c r="E65" s="254">
        <v>2</v>
      </c>
      <c r="F65" s="255"/>
      <c r="G65" s="256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1">
        <v>0</v>
      </c>
      <c r="O65" s="231">
        <f>ROUND(E65*N65,2)</f>
        <v>0</v>
      </c>
      <c r="P65" s="231">
        <v>0</v>
      </c>
      <c r="Q65" s="231">
        <f>ROUND(E65*P65,2)</f>
        <v>0</v>
      </c>
      <c r="R65" s="232"/>
      <c r="S65" s="232" t="s">
        <v>115</v>
      </c>
      <c r="T65" s="232" t="s">
        <v>116</v>
      </c>
      <c r="U65" s="232">
        <v>0</v>
      </c>
      <c r="V65" s="232">
        <f>ROUND(E65*U65,2)</f>
        <v>0</v>
      </c>
      <c r="W65" s="232"/>
      <c r="X65" s="232" t="s">
        <v>117</v>
      </c>
      <c r="Y65" s="232" t="s">
        <v>118</v>
      </c>
      <c r="Z65" s="211"/>
      <c r="AA65" s="211"/>
      <c r="AB65" s="211"/>
      <c r="AC65" s="211"/>
      <c r="AD65" s="211"/>
      <c r="AE65" s="211"/>
      <c r="AF65" s="211"/>
      <c r="AG65" s="211" t="s">
        <v>119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45">
        <v>29</v>
      </c>
      <c r="B66" s="246" t="s">
        <v>205</v>
      </c>
      <c r="C66" s="260" t="s">
        <v>206</v>
      </c>
      <c r="D66" s="247" t="s">
        <v>132</v>
      </c>
      <c r="E66" s="248">
        <v>0.24</v>
      </c>
      <c r="F66" s="249"/>
      <c r="G66" s="250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21</v>
      </c>
      <c r="M66" s="232">
        <f>G66*(1+L66/100)</f>
        <v>0</v>
      </c>
      <c r="N66" s="231">
        <v>2.6975199999999999</v>
      </c>
      <c r="O66" s="231">
        <f>ROUND(E66*N66,2)</f>
        <v>0.65</v>
      </c>
      <c r="P66" s="231">
        <v>0</v>
      </c>
      <c r="Q66" s="231">
        <f>ROUND(E66*P66,2)</f>
        <v>0</v>
      </c>
      <c r="R66" s="232"/>
      <c r="S66" s="232" t="s">
        <v>115</v>
      </c>
      <c r="T66" s="232" t="s">
        <v>129</v>
      </c>
      <c r="U66" s="232">
        <v>21.585999999999999</v>
      </c>
      <c r="V66" s="232">
        <f>ROUND(E66*U66,2)</f>
        <v>5.18</v>
      </c>
      <c r="W66" s="232"/>
      <c r="X66" s="232" t="s">
        <v>117</v>
      </c>
      <c r="Y66" s="232" t="s">
        <v>118</v>
      </c>
      <c r="Z66" s="211"/>
      <c r="AA66" s="211"/>
      <c r="AB66" s="211"/>
      <c r="AC66" s="211"/>
      <c r="AD66" s="211"/>
      <c r="AE66" s="211"/>
      <c r="AF66" s="211"/>
      <c r="AG66" s="211" t="s">
        <v>119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2" x14ac:dyDescent="0.2">
      <c r="A67" s="228"/>
      <c r="B67" s="229"/>
      <c r="C67" s="261" t="s">
        <v>207</v>
      </c>
      <c r="D67" s="234"/>
      <c r="E67" s="235">
        <v>0.24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1"/>
      <c r="AA67" s="211"/>
      <c r="AB67" s="211"/>
      <c r="AC67" s="211"/>
      <c r="AD67" s="211"/>
      <c r="AE67" s="211"/>
      <c r="AF67" s="211"/>
      <c r="AG67" s="211" t="s">
        <v>134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x14ac:dyDescent="0.2">
      <c r="A68" s="238" t="s">
        <v>110</v>
      </c>
      <c r="B68" s="239" t="s">
        <v>67</v>
      </c>
      <c r="C68" s="258" t="s">
        <v>68</v>
      </c>
      <c r="D68" s="240"/>
      <c r="E68" s="241"/>
      <c r="F68" s="242"/>
      <c r="G68" s="243">
        <f>SUMIF(AG69:AG92,"&lt;&gt;NOR",G69:G92)</f>
        <v>0</v>
      </c>
      <c r="H68" s="237"/>
      <c r="I68" s="237">
        <f>SUM(I69:I92)</f>
        <v>0</v>
      </c>
      <c r="J68" s="237"/>
      <c r="K68" s="237">
        <f>SUM(K69:K92)</f>
        <v>0</v>
      </c>
      <c r="L68" s="237"/>
      <c r="M68" s="237">
        <f>SUM(M69:M92)</f>
        <v>0</v>
      </c>
      <c r="N68" s="236"/>
      <c r="O68" s="236">
        <f>SUM(O69:O92)</f>
        <v>0</v>
      </c>
      <c r="P68" s="236"/>
      <c r="Q68" s="236">
        <f>SUM(Q69:Q92)</f>
        <v>21.950000000000003</v>
      </c>
      <c r="R68" s="237"/>
      <c r="S68" s="237"/>
      <c r="T68" s="237"/>
      <c r="U68" s="237"/>
      <c r="V68" s="237">
        <f>SUM(V69:V92)</f>
        <v>103.36999999999998</v>
      </c>
      <c r="W68" s="237"/>
      <c r="X68" s="237"/>
      <c r="Y68" s="237"/>
      <c r="AG68" t="s">
        <v>111</v>
      </c>
    </row>
    <row r="69" spans="1:60" outlineLevel="1" x14ac:dyDescent="0.2">
      <c r="A69" s="245">
        <v>30</v>
      </c>
      <c r="B69" s="246" t="s">
        <v>208</v>
      </c>
      <c r="C69" s="260" t="s">
        <v>209</v>
      </c>
      <c r="D69" s="247" t="s">
        <v>132</v>
      </c>
      <c r="E69" s="248">
        <v>7.2744</v>
      </c>
      <c r="F69" s="249"/>
      <c r="G69" s="250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31">
        <v>0</v>
      </c>
      <c r="O69" s="231">
        <f>ROUND(E69*N69,2)</f>
        <v>0</v>
      </c>
      <c r="P69" s="231">
        <v>2</v>
      </c>
      <c r="Q69" s="231">
        <f>ROUND(E69*P69,2)</f>
        <v>14.55</v>
      </c>
      <c r="R69" s="232"/>
      <c r="S69" s="232" t="s">
        <v>128</v>
      </c>
      <c r="T69" s="232" t="s">
        <v>129</v>
      </c>
      <c r="U69" s="232">
        <v>6.4359999999999999</v>
      </c>
      <c r="V69" s="232">
        <f>ROUND(E69*U69,2)</f>
        <v>46.82</v>
      </c>
      <c r="W69" s="232"/>
      <c r="X69" s="232" t="s">
        <v>117</v>
      </c>
      <c r="Y69" s="232" t="s">
        <v>118</v>
      </c>
      <c r="Z69" s="211"/>
      <c r="AA69" s="211"/>
      <c r="AB69" s="211"/>
      <c r="AC69" s="211"/>
      <c r="AD69" s="211"/>
      <c r="AE69" s="211"/>
      <c r="AF69" s="211"/>
      <c r="AG69" s="211" t="s">
        <v>119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2" x14ac:dyDescent="0.2">
      <c r="A70" s="228"/>
      <c r="B70" s="229"/>
      <c r="C70" s="261" t="s">
        <v>210</v>
      </c>
      <c r="D70" s="234"/>
      <c r="E70" s="235">
        <v>2.0579999999999998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1"/>
      <c r="AA70" s="211"/>
      <c r="AB70" s="211"/>
      <c r="AC70" s="211"/>
      <c r="AD70" s="211"/>
      <c r="AE70" s="211"/>
      <c r="AF70" s="211"/>
      <c r="AG70" s="211" t="s">
        <v>134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3" x14ac:dyDescent="0.2">
      <c r="A71" s="228"/>
      <c r="B71" s="229"/>
      <c r="C71" s="261" t="s">
        <v>211</v>
      </c>
      <c r="D71" s="234"/>
      <c r="E71" s="235">
        <v>2.6459999999999999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1"/>
      <c r="AA71" s="211"/>
      <c r="AB71" s="211"/>
      <c r="AC71" s="211"/>
      <c r="AD71" s="211"/>
      <c r="AE71" s="211"/>
      <c r="AF71" s="211"/>
      <c r="AG71" s="211" t="s">
        <v>134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3" x14ac:dyDescent="0.2">
      <c r="A72" s="228"/>
      <c r="B72" s="229"/>
      <c r="C72" s="261" t="s">
        <v>212</v>
      </c>
      <c r="D72" s="234"/>
      <c r="E72" s="235">
        <v>2.3814000000000002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1"/>
      <c r="AA72" s="211"/>
      <c r="AB72" s="211"/>
      <c r="AC72" s="211"/>
      <c r="AD72" s="211"/>
      <c r="AE72" s="211"/>
      <c r="AF72" s="211"/>
      <c r="AG72" s="211" t="s">
        <v>134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3" x14ac:dyDescent="0.2">
      <c r="A73" s="228"/>
      <c r="B73" s="229"/>
      <c r="C73" s="261" t="s">
        <v>213</v>
      </c>
      <c r="D73" s="234"/>
      <c r="E73" s="235">
        <v>0.189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1"/>
      <c r="AA73" s="211"/>
      <c r="AB73" s="211"/>
      <c r="AC73" s="211"/>
      <c r="AD73" s="211"/>
      <c r="AE73" s="211"/>
      <c r="AF73" s="211"/>
      <c r="AG73" s="211" t="s">
        <v>134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ht="22.5" outlineLevel="1" x14ac:dyDescent="0.2">
      <c r="A74" s="245">
        <v>31</v>
      </c>
      <c r="B74" s="246" t="s">
        <v>214</v>
      </c>
      <c r="C74" s="260" t="s">
        <v>215</v>
      </c>
      <c r="D74" s="247" t="s">
        <v>132</v>
      </c>
      <c r="E74" s="248">
        <v>0.77400000000000002</v>
      </c>
      <c r="F74" s="249"/>
      <c r="G74" s="250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31">
        <v>0</v>
      </c>
      <c r="O74" s="231">
        <f>ROUND(E74*N74,2)</f>
        <v>0</v>
      </c>
      <c r="P74" s="231">
        <v>2.2000000000000002</v>
      </c>
      <c r="Q74" s="231">
        <f>ROUND(E74*P74,2)</f>
        <v>1.7</v>
      </c>
      <c r="R74" s="232"/>
      <c r="S74" s="232" t="s">
        <v>128</v>
      </c>
      <c r="T74" s="232" t="s">
        <v>129</v>
      </c>
      <c r="U74" s="232">
        <v>14.85</v>
      </c>
      <c r="V74" s="232">
        <f>ROUND(E74*U74,2)</f>
        <v>11.49</v>
      </c>
      <c r="W74" s="232"/>
      <c r="X74" s="232" t="s">
        <v>117</v>
      </c>
      <c r="Y74" s="232" t="s">
        <v>118</v>
      </c>
      <c r="Z74" s="211"/>
      <c r="AA74" s="211"/>
      <c r="AB74" s="211"/>
      <c r="AC74" s="211"/>
      <c r="AD74" s="211"/>
      <c r="AE74" s="211"/>
      <c r="AF74" s="211"/>
      <c r="AG74" s="211" t="s">
        <v>119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2" x14ac:dyDescent="0.2">
      <c r="A75" s="228"/>
      <c r="B75" s="229"/>
      <c r="C75" s="261" t="s">
        <v>216</v>
      </c>
      <c r="D75" s="234"/>
      <c r="E75" s="235">
        <v>0.77400000000000002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1"/>
      <c r="AA75" s="211"/>
      <c r="AB75" s="211"/>
      <c r="AC75" s="211"/>
      <c r="AD75" s="211"/>
      <c r="AE75" s="211"/>
      <c r="AF75" s="211"/>
      <c r="AG75" s="211" t="s">
        <v>134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51">
        <v>32</v>
      </c>
      <c r="B76" s="252" t="s">
        <v>217</v>
      </c>
      <c r="C76" s="259" t="s">
        <v>218</v>
      </c>
      <c r="D76" s="253" t="s">
        <v>204</v>
      </c>
      <c r="E76" s="254">
        <v>1</v>
      </c>
      <c r="F76" s="255"/>
      <c r="G76" s="256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2"/>
      <c r="S76" s="232" t="s">
        <v>128</v>
      </c>
      <c r="T76" s="232" t="s">
        <v>129</v>
      </c>
      <c r="U76" s="232">
        <v>0.08</v>
      </c>
      <c r="V76" s="232">
        <f>ROUND(E76*U76,2)</f>
        <v>0.08</v>
      </c>
      <c r="W76" s="232"/>
      <c r="X76" s="232" t="s">
        <v>117</v>
      </c>
      <c r="Y76" s="232" t="s">
        <v>118</v>
      </c>
      <c r="Z76" s="211"/>
      <c r="AA76" s="211"/>
      <c r="AB76" s="211"/>
      <c r="AC76" s="211"/>
      <c r="AD76" s="211"/>
      <c r="AE76" s="211"/>
      <c r="AF76" s="211"/>
      <c r="AG76" s="211" t="s">
        <v>122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45">
        <v>33</v>
      </c>
      <c r="B77" s="246" t="s">
        <v>219</v>
      </c>
      <c r="C77" s="260" t="s">
        <v>220</v>
      </c>
      <c r="D77" s="247" t="s">
        <v>127</v>
      </c>
      <c r="E77" s="248">
        <v>1.98</v>
      </c>
      <c r="F77" s="249"/>
      <c r="G77" s="250">
        <f>ROUND(E77*F77,2)</f>
        <v>0</v>
      </c>
      <c r="H77" s="233"/>
      <c r="I77" s="232">
        <f>ROUND(E77*H77,2)</f>
        <v>0</v>
      </c>
      <c r="J77" s="233"/>
      <c r="K77" s="232">
        <f>ROUND(E77*J77,2)</f>
        <v>0</v>
      </c>
      <c r="L77" s="232">
        <v>21</v>
      </c>
      <c r="M77" s="232">
        <f>G77*(1+L77/100)</f>
        <v>0</v>
      </c>
      <c r="N77" s="231">
        <v>1.17E-3</v>
      </c>
      <c r="O77" s="231">
        <f>ROUND(E77*N77,2)</f>
        <v>0</v>
      </c>
      <c r="P77" s="231">
        <v>7.5999999999999998E-2</v>
      </c>
      <c r="Q77" s="231">
        <f>ROUND(E77*P77,2)</f>
        <v>0.15</v>
      </c>
      <c r="R77" s="232"/>
      <c r="S77" s="232" t="s">
        <v>128</v>
      </c>
      <c r="T77" s="232" t="s">
        <v>129</v>
      </c>
      <c r="U77" s="232">
        <v>0.94</v>
      </c>
      <c r="V77" s="232">
        <f>ROUND(E77*U77,2)</f>
        <v>1.86</v>
      </c>
      <c r="W77" s="232"/>
      <c r="X77" s="232" t="s">
        <v>117</v>
      </c>
      <c r="Y77" s="232" t="s">
        <v>118</v>
      </c>
      <c r="Z77" s="211"/>
      <c r="AA77" s="211"/>
      <c r="AB77" s="211"/>
      <c r="AC77" s="211"/>
      <c r="AD77" s="211"/>
      <c r="AE77" s="211"/>
      <c r="AF77" s="211"/>
      <c r="AG77" s="211" t="s">
        <v>122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2" x14ac:dyDescent="0.2">
      <c r="A78" s="228"/>
      <c r="B78" s="229"/>
      <c r="C78" s="261" t="s">
        <v>221</v>
      </c>
      <c r="D78" s="234"/>
      <c r="E78" s="235">
        <v>1.98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1"/>
      <c r="AA78" s="211"/>
      <c r="AB78" s="211"/>
      <c r="AC78" s="211"/>
      <c r="AD78" s="211"/>
      <c r="AE78" s="211"/>
      <c r="AF78" s="211"/>
      <c r="AG78" s="211" t="s">
        <v>134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45">
        <v>34</v>
      </c>
      <c r="B79" s="246" t="s">
        <v>222</v>
      </c>
      <c r="C79" s="260" t="s">
        <v>223</v>
      </c>
      <c r="D79" s="247" t="s">
        <v>168</v>
      </c>
      <c r="E79" s="248">
        <v>3</v>
      </c>
      <c r="F79" s="249"/>
      <c r="G79" s="250">
        <f>ROUND(E79*F79,2)</f>
        <v>0</v>
      </c>
      <c r="H79" s="233"/>
      <c r="I79" s="232">
        <f>ROUND(E79*H79,2)</f>
        <v>0</v>
      </c>
      <c r="J79" s="233"/>
      <c r="K79" s="232">
        <f>ROUND(E79*J79,2)</f>
        <v>0</v>
      </c>
      <c r="L79" s="232">
        <v>21</v>
      </c>
      <c r="M79" s="232">
        <f>G79*(1+L79/100)</f>
        <v>0</v>
      </c>
      <c r="N79" s="231">
        <v>0</v>
      </c>
      <c r="O79" s="231">
        <f>ROUND(E79*N79,2)</f>
        <v>0</v>
      </c>
      <c r="P79" s="231">
        <v>4.6000000000000001E-4</v>
      </c>
      <c r="Q79" s="231">
        <f>ROUND(E79*P79,2)</f>
        <v>0</v>
      </c>
      <c r="R79" s="232"/>
      <c r="S79" s="232" t="s">
        <v>128</v>
      </c>
      <c r="T79" s="232" t="s">
        <v>129</v>
      </c>
      <c r="U79" s="232">
        <v>3.6</v>
      </c>
      <c r="V79" s="232">
        <f>ROUND(E79*U79,2)</f>
        <v>10.8</v>
      </c>
      <c r="W79" s="232"/>
      <c r="X79" s="232" t="s">
        <v>117</v>
      </c>
      <c r="Y79" s="232" t="s">
        <v>118</v>
      </c>
      <c r="Z79" s="211"/>
      <c r="AA79" s="211"/>
      <c r="AB79" s="211"/>
      <c r="AC79" s="211"/>
      <c r="AD79" s="211"/>
      <c r="AE79" s="211"/>
      <c r="AF79" s="211"/>
      <c r="AG79" s="211" t="s">
        <v>119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2" x14ac:dyDescent="0.2">
      <c r="A80" s="228"/>
      <c r="B80" s="229"/>
      <c r="C80" s="261" t="s">
        <v>224</v>
      </c>
      <c r="D80" s="234"/>
      <c r="E80" s="235">
        <v>3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1"/>
      <c r="AA80" s="211"/>
      <c r="AB80" s="211"/>
      <c r="AC80" s="211"/>
      <c r="AD80" s="211"/>
      <c r="AE80" s="211"/>
      <c r="AF80" s="211"/>
      <c r="AG80" s="211" t="s">
        <v>134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45">
        <v>35</v>
      </c>
      <c r="B81" s="246" t="s">
        <v>225</v>
      </c>
      <c r="C81" s="260" t="s">
        <v>226</v>
      </c>
      <c r="D81" s="247" t="s">
        <v>168</v>
      </c>
      <c r="E81" s="248">
        <v>3</v>
      </c>
      <c r="F81" s="249"/>
      <c r="G81" s="250">
        <f>ROUND(E81*F81,2)</f>
        <v>0</v>
      </c>
      <c r="H81" s="233"/>
      <c r="I81" s="232">
        <f>ROUND(E81*H81,2)</f>
        <v>0</v>
      </c>
      <c r="J81" s="233"/>
      <c r="K81" s="232">
        <f>ROUND(E81*J81,2)</f>
        <v>0</v>
      </c>
      <c r="L81" s="232">
        <v>21</v>
      </c>
      <c r="M81" s="232">
        <f>G81*(1+L81/100)</f>
        <v>0</v>
      </c>
      <c r="N81" s="231">
        <v>0</v>
      </c>
      <c r="O81" s="231">
        <f>ROUND(E81*N81,2)</f>
        <v>0</v>
      </c>
      <c r="P81" s="231">
        <v>4.6000000000000001E-4</v>
      </c>
      <c r="Q81" s="231">
        <f>ROUND(E81*P81,2)</f>
        <v>0</v>
      </c>
      <c r="R81" s="232"/>
      <c r="S81" s="232" t="s">
        <v>128</v>
      </c>
      <c r="T81" s="232" t="s">
        <v>129</v>
      </c>
      <c r="U81" s="232">
        <v>2</v>
      </c>
      <c r="V81" s="232">
        <f>ROUND(E81*U81,2)</f>
        <v>6</v>
      </c>
      <c r="W81" s="232"/>
      <c r="X81" s="232" t="s">
        <v>117</v>
      </c>
      <c r="Y81" s="232" t="s">
        <v>118</v>
      </c>
      <c r="Z81" s="211"/>
      <c r="AA81" s="211"/>
      <c r="AB81" s="211"/>
      <c r="AC81" s="211"/>
      <c r="AD81" s="211"/>
      <c r="AE81" s="211"/>
      <c r="AF81" s="211"/>
      <c r="AG81" s="211" t="s">
        <v>119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2" x14ac:dyDescent="0.2">
      <c r="A82" s="228"/>
      <c r="B82" s="229"/>
      <c r="C82" s="261" t="s">
        <v>227</v>
      </c>
      <c r="D82" s="234"/>
      <c r="E82" s="235"/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1"/>
      <c r="AA82" s="211"/>
      <c r="AB82" s="211"/>
      <c r="AC82" s="211"/>
      <c r="AD82" s="211"/>
      <c r="AE82" s="211"/>
      <c r="AF82" s="211"/>
      <c r="AG82" s="211" t="s">
        <v>134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3" x14ac:dyDescent="0.2">
      <c r="A83" s="228"/>
      <c r="B83" s="229"/>
      <c r="C83" s="261" t="s">
        <v>224</v>
      </c>
      <c r="D83" s="234"/>
      <c r="E83" s="235">
        <v>3</v>
      </c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1"/>
      <c r="AA83" s="211"/>
      <c r="AB83" s="211"/>
      <c r="AC83" s="211"/>
      <c r="AD83" s="211"/>
      <c r="AE83" s="211"/>
      <c r="AF83" s="211"/>
      <c r="AG83" s="211" t="s">
        <v>134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45">
        <v>36</v>
      </c>
      <c r="B84" s="246" t="s">
        <v>228</v>
      </c>
      <c r="C84" s="260" t="s">
        <v>229</v>
      </c>
      <c r="D84" s="247" t="s">
        <v>132</v>
      </c>
      <c r="E84" s="248">
        <v>2.16</v>
      </c>
      <c r="F84" s="249"/>
      <c r="G84" s="250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21</v>
      </c>
      <c r="M84" s="232">
        <f>G84*(1+L84/100)</f>
        <v>0</v>
      </c>
      <c r="N84" s="231">
        <v>1.82E-3</v>
      </c>
      <c r="O84" s="231">
        <f>ROUND(E84*N84,2)</f>
        <v>0</v>
      </c>
      <c r="P84" s="231">
        <v>1.95</v>
      </c>
      <c r="Q84" s="231">
        <f>ROUND(E84*P84,2)</f>
        <v>4.21</v>
      </c>
      <c r="R84" s="232"/>
      <c r="S84" s="232" t="s">
        <v>128</v>
      </c>
      <c r="T84" s="232" t="s">
        <v>129</v>
      </c>
      <c r="U84" s="232">
        <v>4.806</v>
      </c>
      <c r="V84" s="232">
        <f>ROUND(E84*U84,2)</f>
        <v>10.38</v>
      </c>
      <c r="W84" s="232"/>
      <c r="X84" s="232" t="s">
        <v>117</v>
      </c>
      <c r="Y84" s="232" t="s">
        <v>118</v>
      </c>
      <c r="Z84" s="211"/>
      <c r="AA84" s="211"/>
      <c r="AB84" s="211"/>
      <c r="AC84" s="211"/>
      <c r="AD84" s="211"/>
      <c r="AE84" s="211"/>
      <c r="AF84" s="211"/>
      <c r="AG84" s="211" t="s">
        <v>119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2" x14ac:dyDescent="0.2">
      <c r="A85" s="228"/>
      <c r="B85" s="229"/>
      <c r="C85" s="261" t="s">
        <v>230</v>
      </c>
      <c r="D85" s="234"/>
      <c r="E85" s="235">
        <v>2.16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1"/>
      <c r="AA85" s="211"/>
      <c r="AB85" s="211"/>
      <c r="AC85" s="211"/>
      <c r="AD85" s="211"/>
      <c r="AE85" s="211"/>
      <c r="AF85" s="211"/>
      <c r="AG85" s="211" t="s">
        <v>134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45">
        <v>37</v>
      </c>
      <c r="B86" s="246" t="s">
        <v>231</v>
      </c>
      <c r="C86" s="260" t="s">
        <v>232</v>
      </c>
      <c r="D86" s="247" t="s">
        <v>132</v>
      </c>
      <c r="E86" s="248">
        <v>9.5000000000000001E-2</v>
      </c>
      <c r="F86" s="249"/>
      <c r="G86" s="250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21</v>
      </c>
      <c r="M86" s="232">
        <f>G86*(1+L86/100)</f>
        <v>0</v>
      </c>
      <c r="N86" s="231">
        <v>1.82E-3</v>
      </c>
      <c r="O86" s="231">
        <f>ROUND(E86*N86,2)</f>
        <v>0</v>
      </c>
      <c r="P86" s="231">
        <v>2.2000000000000002</v>
      </c>
      <c r="Q86" s="231">
        <f>ROUND(E86*P86,2)</f>
        <v>0.21</v>
      </c>
      <c r="R86" s="232"/>
      <c r="S86" s="232" t="s">
        <v>128</v>
      </c>
      <c r="T86" s="232" t="s">
        <v>129</v>
      </c>
      <c r="U86" s="232">
        <v>24.446000000000002</v>
      </c>
      <c r="V86" s="232">
        <f>ROUND(E86*U86,2)</f>
        <v>2.3199999999999998</v>
      </c>
      <c r="W86" s="232"/>
      <c r="X86" s="232" t="s">
        <v>117</v>
      </c>
      <c r="Y86" s="232" t="s">
        <v>118</v>
      </c>
      <c r="Z86" s="211"/>
      <c r="AA86" s="211"/>
      <c r="AB86" s="211"/>
      <c r="AC86" s="211"/>
      <c r="AD86" s="211"/>
      <c r="AE86" s="211"/>
      <c r="AF86" s="211"/>
      <c r="AG86" s="211" t="s">
        <v>119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2" x14ac:dyDescent="0.2">
      <c r="A87" s="228"/>
      <c r="B87" s="229"/>
      <c r="C87" s="261" t="s">
        <v>233</v>
      </c>
      <c r="D87" s="234"/>
      <c r="E87" s="235">
        <v>9.5000000000000001E-2</v>
      </c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1"/>
      <c r="AA87" s="211"/>
      <c r="AB87" s="211"/>
      <c r="AC87" s="211"/>
      <c r="AD87" s="211"/>
      <c r="AE87" s="211"/>
      <c r="AF87" s="211"/>
      <c r="AG87" s="211" t="s">
        <v>134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45">
        <v>38</v>
      </c>
      <c r="B88" s="246" t="s">
        <v>234</v>
      </c>
      <c r="C88" s="260" t="s">
        <v>235</v>
      </c>
      <c r="D88" s="247" t="s">
        <v>132</v>
      </c>
      <c r="E88" s="248">
        <v>0.32500000000000001</v>
      </c>
      <c r="F88" s="249"/>
      <c r="G88" s="250">
        <f>ROUND(E88*F88,2)</f>
        <v>0</v>
      </c>
      <c r="H88" s="233"/>
      <c r="I88" s="232">
        <f>ROUND(E88*H88,2)</f>
        <v>0</v>
      </c>
      <c r="J88" s="233"/>
      <c r="K88" s="232">
        <f>ROUND(E88*J88,2)</f>
        <v>0</v>
      </c>
      <c r="L88" s="232">
        <v>21</v>
      </c>
      <c r="M88" s="232">
        <f>G88*(1+L88/100)</f>
        <v>0</v>
      </c>
      <c r="N88" s="231">
        <v>1.82E-3</v>
      </c>
      <c r="O88" s="231">
        <f>ROUND(E88*N88,2)</f>
        <v>0</v>
      </c>
      <c r="P88" s="231">
        <v>2.4</v>
      </c>
      <c r="Q88" s="231">
        <f>ROUND(E88*P88,2)</f>
        <v>0.78</v>
      </c>
      <c r="R88" s="232"/>
      <c r="S88" s="232" t="s">
        <v>128</v>
      </c>
      <c r="T88" s="232" t="s">
        <v>129</v>
      </c>
      <c r="U88" s="232">
        <v>27.326000000000001</v>
      </c>
      <c r="V88" s="232">
        <f>ROUND(E88*U88,2)</f>
        <v>8.8800000000000008</v>
      </c>
      <c r="W88" s="232"/>
      <c r="X88" s="232" t="s">
        <v>117</v>
      </c>
      <c r="Y88" s="232" t="s">
        <v>118</v>
      </c>
      <c r="Z88" s="211"/>
      <c r="AA88" s="211"/>
      <c r="AB88" s="211"/>
      <c r="AC88" s="211"/>
      <c r="AD88" s="211"/>
      <c r="AE88" s="211"/>
      <c r="AF88" s="211"/>
      <c r="AG88" s="211" t="s">
        <v>119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2" x14ac:dyDescent="0.2">
      <c r="A89" s="228"/>
      <c r="B89" s="229"/>
      <c r="C89" s="261" t="s">
        <v>236</v>
      </c>
      <c r="D89" s="234"/>
      <c r="E89" s="235">
        <v>0.22500000000000001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1"/>
      <c r="AA89" s="211"/>
      <c r="AB89" s="211"/>
      <c r="AC89" s="211"/>
      <c r="AD89" s="211"/>
      <c r="AE89" s="211"/>
      <c r="AF89" s="211"/>
      <c r="AG89" s="211" t="s">
        <v>134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3" x14ac:dyDescent="0.2">
      <c r="A90" s="228"/>
      <c r="B90" s="229"/>
      <c r="C90" s="261" t="s">
        <v>237</v>
      </c>
      <c r="D90" s="234"/>
      <c r="E90" s="235">
        <v>0.1</v>
      </c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1"/>
      <c r="AA90" s="211"/>
      <c r="AB90" s="211"/>
      <c r="AC90" s="211"/>
      <c r="AD90" s="211"/>
      <c r="AE90" s="211"/>
      <c r="AF90" s="211"/>
      <c r="AG90" s="211" t="s">
        <v>134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45">
        <v>39</v>
      </c>
      <c r="B91" s="246" t="s">
        <v>238</v>
      </c>
      <c r="C91" s="260" t="s">
        <v>239</v>
      </c>
      <c r="D91" s="247" t="s">
        <v>168</v>
      </c>
      <c r="E91" s="248">
        <v>6.5</v>
      </c>
      <c r="F91" s="249"/>
      <c r="G91" s="250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1">
        <v>4.8999999999999998E-4</v>
      </c>
      <c r="O91" s="231">
        <f>ROUND(E91*N91,2)</f>
        <v>0</v>
      </c>
      <c r="P91" s="231">
        <v>5.3999999999999999E-2</v>
      </c>
      <c r="Q91" s="231">
        <f>ROUND(E91*P91,2)</f>
        <v>0.35</v>
      </c>
      <c r="R91" s="232"/>
      <c r="S91" s="232" t="s">
        <v>128</v>
      </c>
      <c r="T91" s="232" t="s">
        <v>129</v>
      </c>
      <c r="U91" s="232">
        <v>0.72899999999999998</v>
      </c>
      <c r="V91" s="232">
        <f>ROUND(E91*U91,2)</f>
        <v>4.74</v>
      </c>
      <c r="W91" s="232"/>
      <c r="X91" s="232" t="s">
        <v>117</v>
      </c>
      <c r="Y91" s="232" t="s">
        <v>118</v>
      </c>
      <c r="Z91" s="211"/>
      <c r="AA91" s="211"/>
      <c r="AB91" s="211"/>
      <c r="AC91" s="211"/>
      <c r="AD91" s="211"/>
      <c r="AE91" s="211"/>
      <c r="AF91" s="211"/>
      <c r="AG91" s="211" t="s">
        <v>119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2" x14ac:dyDescent="0.2">
      <c r="A92" s="228"/>
      <c r="B92" s="229"/>
      <c r="C92" s="261" t="s">
        <v>240</v>
      </c>
      <c r="D92" s="234"/>
      <c r="E92" s="235">
        <v>6.5</v>
      </c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1"/>
      <c r="AA92" s="211"/>
      <c r="AB92" s="211"/>
      <c r="AC92" s="211"/>
      <c r="AD92" s="211"/>
      <c r="AE92" s="211"/>
      <c r="AF92" s="211"/>
      <c r="AG92" s="211" t="s">
        <v>134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x14ac:dyDescent="0.2">
      <c r="A93" s="238" t="s">
        <v>110</v>
      </c>
      <c r="B93" s="239" t="s">
        <v>69</v>
      </c>
      <c r="C93" s="258" t="s">
        <v>70</v>
      </c>
      <c r="D93" s="240"/>
      <c r="E93" s="241"/>
      <c r="F93" s="242"/>
      <c r="G93" s="243">
        <f>SUMIF(AG94:AG94,"&lt;&gt;NOR",G94:G94)</f>
        <v>0</v>
      </c>
      <c r="H93" s="237"/>
      <c r="I93" s="237">
        <f>SUM(I94:I94)</f>
        <v>0</v>
      </c>
      <c r="J93" s="237"/>
      <c r="K93" s="237">
        <f>SUM(K94:K94)</f>
        <v>0</v>
      </c>
      <c r="L93" s="237"/>
      <c r="M93" s="237">
        <f>SUM(M94:M94)</f>
        <v>0</v>
      </c>
      <c r="N93" s="236"/>
      <c r="O93" s="236">
        <f>SUM(O94:O94)</f>
        <v>0</v>
      </c>
      <c r="P93" s="236"/>
      <c r="Q93" s="236">
        <f>SUM(Q94:Q94)</f>
        <v>0</v>
      </c>
      <c r="R93" s="237"/>
      <c r="S93" s="237"/>
      <c r="T93" s="237"/>
      <c r="U93" s="237"/>
      <c r="V93" s="237">
        <f>SUM(V94:V94)</f>
        <v>60.13</v>
      </c>
      <c r="W93" s="237"/>
      <c r="X93" s="237"/>
      <c r="Y93" s="237"/>
      <c r="AG93" t="s">
        <v>111</v>
      </c>
    </row>
    <row r="94" spans="1:60" ht="22.5" outlineLevel="1" x14ac:dyDescent="0.2">
      <c r="A94" s="251">
        <v>40</v>
      </c>
      <c r="B94" s="252" t="s">
        <v>241</v>
      </c>
      <c r="C94" s="259" t="s">
        <v>242</v>
      </c>
      <c r="D94" s="253" t="s">
        <v>160</v>
      </c>
      <c r="E94" s="254">
        <v>28.634519999999998</v>
      </c>
      <c r="F94" s="255"/>
      <c r="G94" s="256">
        <f>ROUND(E94*F94,2)</f>
        <v>0</v>
      </c>
      <c r="H94" s="233"/>
      <c r="I94" s="232">
        <f>ROUND(E94*H94,2)</f>
        <v>0</v>
      </c>
      <c r="J94" s="233"/>
      <c r="K94" s="232">
        <f>ROUND(E94*J94,2)</f>
        <v>0</v>
      </c>
      <c r="L94" s="232">
        <v>21</v>
      </c>
      <c r="M94" s="232">
        <f>G94*(1+L94/100)</f>
        <v>0</v>
      </c>
      <c r="N94" s="231">
        <v>0</v>
      </c>
      <c r="O94" s="231">
        <f>ROUND(E94*N94,2)</f>
        <v>0</v>
      </c>
      <c r="P94" s="231">
        <v>0</v>
      </c>
      <c r="Q94" s="231">
        <f>ROUND(E94*P94,2)</f>
        <v>0</v>
      </c>
      <c r="R94" s="232"/>
      <c r="S94" s="232" t="s">
        <v>128</v>
      </c>
      <c r="T94" s="232" t="s">
        <v>129</v>
      </c>
      <c r="U94" s="232">
        <v>2.1</v>
      </c>
      <c r="V94" s="232">
        <f>ROUND(E94*U94,2)</f>
        <v>60.13</v>
      </c>
      <c r="W94" s="232"/>
      <c r="X94" s="232" t="s">
        <v>243</v>
      </c>
      <c r="Y94" s="232" t="s">
        <v>118</v>
      </c>
      <c r="Z94" s="211"/>
      <c r="AA94" s="211"/>
      <c r="AB94" s="211"/>
      <c r="AC94" s="211"/>
      <c r="AD94" s="211"/>
      <c r="AE94" s="211"/>
      <c r="AF94" s="211"/>
      <c r="AG94" s="211" t="s">
        <v>244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x14ac:dyDescent="0.2">
      <c r="A95" s="238" t="s">
        <v>110</v>
      </c>
      <c r="B95" s="239" t="s">
        <v>71</v>
      </c>
      <c r="C95" s="258" t="s">
        <v>72</v>
      </c>
      <c r="D95" s="240"/>
      <c r="E95" s="241"/>
      <c r="F95" s="242"/>
      <c r="G95" s="243">
        <f>SUMIF(AG96:AG106,"&lt;&gt;NOR",G96:G106)</f>
        <v>0</v>
      </c>
      <c r="H95" s="237"/>
      <c r="I95" s="237">
        <f>SUM(I96:I106)</f>
        <v>0</v>
      </c>
      <c r="J95" s="237"/>
      <c r="K95" s="237">
        <f>SUM(K96:K106)</f>
        <v>0</v>
      </c>
      <c r="L95" s="237"/>
      <c r="M95" s="237">
        <f>SUM(M96:M106)</f>
        <v>0</v>
      </c>
      <c r="N95" s="236"/>
      <c r="O95" s="236">
        <f>SUM(O96:O106)</f>
        <v>0.06</v>
      </c>
      <c r="P95" s="236"/>
      <c r="Q95" s="236">
        <f>SUM(Q96:Q106)</f>
        <v>0.14000000000000001</v>
      </c>
      <c r="R95" s="237"/>
      <c r="S95" s="237"/>
      <c r="T95" s="237"/>
      <c r="U95" s="237"/>
      <c r="V95" s="237">
        <f>SUM(V96:V106)</f>
        <v>10.18</v>
      </c>
      <c r="W95" s="237"/>
      <c r="X95" s="237"/>
      <c r="Y95" s="237"/>
      <c r="AG95" t="s">
        <v>111</v>
      </c>
    </row>
    <row r="96" spans="1:60" outlineLevel="1" x14ac:dyDescent="0.2">
      <c r="A96" s="245">
        <v>41</v>
      </c>
      <c r="B96" s="246" t="s">
        <v>245</v>
      </c>
      <c r="C96" s="260" t="s">
        <v>246</v>
      </c>
      <c r="D96" s="247" t="s">
        <v>127</v>
      </c>
      <c r="E96" s="248">
        <v>6.9279999999999999</v>
      </c>
      <c r="F96" s="249"/>
      <c r="G96" s="250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21</v>
      </c>
      <c r="M96" s="232">
        <f>G96*(1+L96/100)</f>
        <v>0</v>
      </c>
      <c r="N96" s="231">
        <v>0</v>
      </c>
      <c r="O96" s="231">
        <f>ROUND(E96*N96,2)</f>
        <v>0</v>
      </c>
      <c r="P96" s="231">
        <v>9.7400000000000004E-3</v>
      </c>
      <c r="Q96" s="231">
        <f>ROUND(E96*P96,2)</f>
        <v>7.0000000000000007E-2</v>
      </c>
      <c r="R96" s="232"/>
      <c r="S96" s="232" t="s">
        <v>128</v>
      </c>
      <c r="T96" s="232" t="s">
        <v>129</v>
      </c>
      <c r="U96" s="232">
        <v>4.3999999999999997E-2</v>
      </c>
      <c r="V96" s="232">
        <f>ROUND(E96*U96,2)</f>
        <v>0.3</v>
      </c>
      <c r="W96" s="232"/>
      <c r="X96" s="232" t="s">
        <v>117</v>
      </c>
      <c r="Y96" s="232" t="s">
        <v>118</v>
      </c>
      <c r="Z96" s="211"/>
      <c r="AA96" s="211"/>
      <c r="AB96" s="211"/>
      <c r="AC96" s="211"/>
      <c r="AD96" s="211"/>
      <c r="AE96" s="211"/>
      <c r="AF96" s="211"/>
      <c r="AG96" s="211" t="s">
        <v>119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2" x14ac:dyDescent="0.2">
      <c r="A97" s="228"/>
      <c r="B97" s="229"/>
      <c r="C97" s="261" t="s">
        <v>247</v>
      </c>
      <c r="D97" s="234"/>
      <c r="E97" s="235">
        <v>1.96</v>
      </c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1"/>
      <c r="AA97" s="211"/>
      <c r="AB97" s="211"/>
      <c r="AC97" s="211"/>
      <c r="AD97" s="211"/>
      <c r="AE97" s="211"/>
      <c r="AF97" s="211"/>
      <c r="AG97" s="211" t="s">
        <v>134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3" x14ac:dyDescent="0.2">
      <c r="A98" s="228"/>
      <c r="B98" s="229"/>
      <c r="C98" s="261" t="s">
        <v>248</v>
      </c>
      <c r="D98" s="234"/>
      <c r="E98" s="235">
        <v>2.52</v>
      </c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1"/>
      <c r="AA98" s="211"/>
      <c r="AB98" s="211"/>
      <c r="AC98" s="211"/>
      <c r="AD98" s="211"/>
      <c r="AE98" s="211"/>
      <c r="AF98" s="211"/>
      <c r="AG98" s="211" t="s">
        <v>134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3" x14ac:dyDescent="0.2">
      <c r="A99" s="228"/>
      <c r="B99" s="229"/>
      <c r="C99" s="261" t="s">
        <v>249</v>
      </c>
      <c r="D99" s="234"/>
      <c r="E99" s="235">
        <v>2.2679999999999998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1"/>
      <c r="AA99" s="211"/>
      <c r="AB99" s="211"/>
      <c r="AC99" s="211"/>
      <c r="AD99" s="211"/>
      <c r="AE99" s="211"/>
      <c r="AF99" s="211"/>
      <c r="AG99" s="211" t="s">
        <v>134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3" x14ac:dyDescent="0.2">
      <c r="A100" s="228"/>
      <c r="B100" s="229"/>
      <c r="C100" s="261" t="s">
        <v>250</v>
      </c>
      <c r="D100" s="234"/>
      <c r="E100" s="235">
        <v>0.18</v>
      </c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1"/>
      <c r="AA100" s="211"/>
      <c r="AB100" s="211"/>
      <c r="AC100" s="211"/>
      <c r="AD100" s="211"/>
      <c r="AE100" s="211"/>
      <c r="AF100" s="211"/>
      <c r="AG100" s="211" t="s">
        <v>134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45">
        <v>42</v>
      </c>
      <c r="B101" s="246" t="s">
        <v>251</v>
      </c>
      <c r="C101" s="260" t="s">
        <v>252</v>
      </c>
      <c r="D101" s="247" t="s">
        <v>127</v>
      </c>
      <c r="E101" s="248">
        <v>6.3419999999999996</v>
      </c>
      <c r="F101" s="249"/>
      <c r="G101" s="250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21</v>
      </c>
      <c r="M101" s="232">
        <f>G101*(1+L101/100)</f>
        <v>0</v>
      </c>
      <c r="N101" s="231">
        <v>0</v>
      </c>
      <c r="O101" s="231">
        <f>ROUND(E101*N101,2)</f>
        <v>0</v>
      </c>
      <c r="P101" s="231">
        <v>1.03E-2</v>
      </c>
      <c r="Q101" s="231">
        <f>ROUND(E101*P101,2)</f>
        <v>7.0000000000000007E-2</v>
      </c>
      <c r="R101" s="232"/>
      <c r="S101" s="232" t="s">
        <v>128</v>
      </c>
      <c r="T101" s="232" t="s">
        <v>129</v>
      </c>
      <c r="U101" s="232">
        <v>4.4999999999999998E-2</v>
      </c>
      <c r="V101" s="232">
        <f>ROUND(E101*U101,2)</f>
        <v>0.28999999999999998</v>
      </c>
      <c r="W101" s="232"/>
      <c r="X101" s="232" t="s">
        <v>117</v>
      </c>
      <c r="Y101" s="232" t="s">
        <v>118</v>
      </c>
      <c r="Z101" s="211"/>
      <c r="AA101" s="211"/>
      <c r="AB101" s="211"/>
      <c r="AC101" s="211"/>
      <c r="AD101" s="211"/>
      <c r="AE101" s="211"/>
      <c r="AF101" s="211"/>
      <c r="AG101" s="211" t="s">
        <v>119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2" x14ac:dyDescent="0.2">
      <c r="A102" s="228"/>
      <c r="B102" s="229"/>
      <c r="C102" s="261" t="s">
        <v>253</v>
      </c>
      <c r="D102" s="234"/>
      <c r="E102" s="235">
        <v>6.3419999999999996</v>
      </c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1"/>
      <c r="AA102" s="211"/>
      <c r="AB102" s="211"/>
      <c r="AC102" s="211"/>
      <c r="AD102" s="211"/>
      <c r="AE102" s="211"/>
      <c r="AF102" s="211"/>
      <c r="AG102" s="211" t="s">
        <v>134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ht="22.5" outlineLevel="1" x14ac:dyDescent="0.2">
      <c r="A103" s="245">
        <v>43</v>
      </c>
      <c r="B103" s="246" t="s">
        <v>254</v>
      </c>
      <c r="C103" s="260" t="s">
        <v>255</v>
      </c>
      <c r="D103" s="247" t="s">
        <v>127</v>
      </c>
      <c r="E103" s="248">
        <v>19.98</v>
      </c>
      <c r="F103" s="249"/>
      <c r="G103" s="250">
        <f>ROUND(E103*F103,2)</f>
        <v>0</v>
      </c>
      <c r="H103" s="233"/>
      <c r="I103" s="232">
        <f>ROUND(E103*H103,2)</f>
        <v>0</v>
      </c>
      <c r="J103" s="233"/>
      <c r="K103" s="232">
        <f>ROUND(E103*J103,2)</f>
        <v>0</v>
      </c>
      <c r="L103" s="232">
        <v>21</v>
      </c>
      <c r="M103" s="232">
        <f>G103*(1+L103/100)</f>
        <v>0</v>
      </c>
      <c r="N103" s="231">
        <v>3.2299999999999998E-3</v>
      </c>
      <c r="O103" s="231">
        <f>ROUND(E103*N103,2)</f>
        <v>0.06</v>
      </c>
      <c r="P103" s="231">
        <v>0</v>
      </c>
      <c r="Q103" s="231">
        <f>ROUND(E103*P103,2)</f>
        <v>0</v>
      </c>
      <c r="R103" s="232"/>
      <c r="S103" s="232" t="s">
        <v>128</v>
      </c>
      <c r="T103" s="232" t="s">
        <v>129</v>
      </c>
      <c r="U103" s="232">
        <v>0.48</v>
      </c>
      <c r="V103" s="232">
        <f>ROUND(E103*U103,2)</f>
        <v>9.59</v>
      </c>
      <c r="W103" s="232"/>
      <c r="X103" s="232" t="s">
        <v>117</v>
      </c>
      <c r="Y103" s="232" t="s">
        <v>118</v>
      </c>
      <c r="Z103" s="211"/>
      <c r="AA103" s="211"/>
      <c r="AB103" s="211"/>
      <c r="AC103" s="211"/>
      <c r="AD103" s="211"/>
      <c r="AE103" s="211"/>
      <c r="AF103" s="211"/>
      <c r="AG103" s="211" t="s">
        <v>119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2" x14ac:dyDescent="0.2">
      <c r="A104" s="228"/>
      <c r="B104" s="229"/>
      <c r="C104" s="261" t="s">
        <v>256</v>
      </c>
      <c r="D104" s="234"/>
      <c r="E104" s="235">
        <v>4.5</v>
      </c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1"/>
      <c r="AA104" s="211"/>
      <c r="AB104" s="211"/>
      <c r="AC104" s="211"/>
      <c r="AD104" s="211"/>
      <c r="AE104" s="211"/>
      <c r="AF104" s="211"/>
      <c r="AG104" s="211" t="s">
        <v>134</v>
      </c>
      <c r="AH104" s="211">
        <v>0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3" x14ac:dyDescent="0.2">
      <c r="A105" s="228"/>
      <c r="B105" s="229"/>
      <c r="C105" s="261" t="s">
        <v>257</v>
      </c>
      <c r="D105" s="234"/>
      <c r="E105" s="235">
        <v>15.48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1"/>
      <c r="AA105" s="211"/>
      <c r="AB105" s="211"/>
      <c r="AC105" s="211"/>
      <c r="AD105" s="211"/>
      <c r="AE105" s="211"/>
      <c r="AF105" s="211"/>
      <c r="AG105" s="211" t="s">
        <v>134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28">
        <v>44</v>
      </c>
      <c r="B106" s="229" t="s">
        <v>258</v>
      </c>
      <c r="C106" s="262" t="s">
        <v>259</v>
      </c>
      <c r="D106" s="230" t="s">
        <v>0</v>
      </c>
      <c r="E106" s="257"/>
      <c r="F106" s="233"/>
      <c r="G106" s="232">
        <f>ROUND(E106*F106,2)</f>
        <v>0</v>
      </c>
      <c r="H106" s="233"/>
      <c r="I106" s="232">
        <f>ROUND(E106*H106,2)</f>
        <v>0</v>
      </c>
      <c r="J106" s="233"/>
      <c r="K106" s="232">
        <f>ROUND(E106*J106,2)</f>
        <v>0</v>
      </c>
      <c r="L106" s="232">
        <v>21</v>
      </c>
      <c r="M106" s="232">
        <f>G106*(1+L106/100)</f>
        <v>0</v>
      </c>
      <c r="N106" s="231">
        <v>0</v>
      </c>
      <c r="O106" s="231">
        <f>ROUND(E106*N106,2)</f>
        <v>0</v>
      </c>
      <c r="P106" s="231">
        <v>0</v>
      </c>
      <c r="Q106" s="231">
        <f>ROUND(E106*P106,2)</f>
        <v>0</v>
      </c>
      <c r="R106" s="232"/>
      <c r="S106" s="232" t="s">
        <v>128</v>
      </c>
      <c r="T106" s="232" t="s">
        <v>129</v>
      </c>
      <c r="U106" s="232">
        <v>0</v>
      </c>
      <c r="V106" s="232">
        <f>ROUND(E106*U106,2)</f>
        <v>0</v>
      </c>
      <c r="W106" s="232"/>
      <c r="X106" s="232" t="s">
        <v>243</v>
      </c>
      <c r="Y106" s="232" t="s">
        <v>118</v>
      </c>
      <c r="Z106" s="211"/>
      <c r="AA106" s="211"/>
      <c r="AB106" s="211"/>
      <c r="AC106" s="211"/>
      <c r="AD106" s="211"/>
      <c r="AE106" s="211"/>
      <c r="AF106" s="211"/>
      <c r="AG106" s="211" t="s">
        <v>244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x14ac:dyDescent="0.2">
      <c r="A107" s="238" t="s">
        <v>110</v>
      </c>
      <c r="B107" s="239" t="s">
        <v>73</v>
      </c>
      <c r="C107" s="258" t="s">
        <v>74</v>
      </c>
      <c r="D107" s="240"/>
      <c r="E107" s="241"/>
      <c r="F107" s="242"/>
      <c r="G107" s="243">
        <f>SUMIF(AG108:AG116,"&lt;&gt;NOR",G108:G116)</f>
        <v>0</v>
      </c>
      <c r="H107" s="237"/>
      <c r="I107" s="237">
        <f>SUM(I108:I116)</f>
        <v>0</v>
      </c>
      <c r="J107" s="237"/>
      <c r="K107" s="237">
        <f>SUM(K108:K116)</f>
        <v>0</v>
      </c>
      <c r="L107" s="237"/>
      <c r="M107" s="237">
        <f>SUM(M108:M116)</f>
        <v>0</v>
      </c>
      <c r="N107" s="236"/>
      <c r="O107" s="236">
        <f>SUM(O108:O116)</f>
        <v>0.05</v>
      </c>
      <c r="P107" s="236"/>
      <c r="Q107" s="236">
        <f>SUM(Q108:Q116)</f>
        <v>1</v>
      </c>
      <c r="R107" s="237"/>
      <c r="S107" s="237"/>
      <c r="T107" s="237"/>
      <c r="U107" s="237"/>
      <c r="V107" s="237">
        <f>SUM(V108:V116)</f>
        <v>97</v>
      </c>
      <c r="W107" s="237"/>
      <c r="X107" s="237"/>
      <c r="Y107" s="237"/>
      <c r="AG107" t="s">
        <v>111</v>
      </c>
    </row>
    <row r="108" spans="1:60" outlineLevel="1" x14ac:dyDescent="0.2">
      <c r="A108" s="245">
        <v>45</v>
      </c>
      <c r="B108" s="246" t="s">
        <v>260</v>
      </c>
      <c r="C108" s="260" t="s">
        <v>261</v>
      </c>
      <c r="D108" s="247" t="s">
        <v>262</v>
      </c>
      <c r="E108" s="248">
        <v>1000</v>
      </c>
      <c r="F108" s="249"/>
      <c r="G108" s="250">
        <f>ROUND(E108*F108,2)</f>
        <v>0</v>
      </c>
      <c r="H108" s="233"/>
      <c r="I108" s="232">
        <f>ROUND(E108*H108,2)</f>
        <v>0</v>
      </c>
      <c r="J108" s="233"/>
      <c r="K108" s="232">
        <f>ROUND(E108*J108,2)</f>
        <v>0</v>
      </c>
      <c r="L108" s="232">
        <v>21</v>
      </c>
      <c r="M108" s="232">
        <f>G108*(1+L108/100)</f>
        <v>0</v>
      </c>
      <c r="N108" s="231">
        <v>5.0000000000000002E-5</v>
      </c>
      <c r="O108" s="231">
        <f>ROUND(E108*N108,2)</f>
        <v>0.05</v>
      </c>
      <c r="P108" s="231">
        <v>1E-3</v>
      </c>
      <c r="Q108" s="231">
        <f>ROUND(E108*P108,2)</f>
        <v>1</v>
      </c>
      <c r="R108" s="232"/>
      <c r="S108" s="232" t="s">
        <v>128</v>
      </c>
      <c r="T108" s="232" t="s">
        <v>129</v>
      </c>
      <c r="U108" s="232">
        <v>9.7000000000000003E-2</v>
      </c>
      <c r="V108" s="232">
        <f>ROUND(E108*U108,2)</f>
        <v>97</v>
      </c>
      <c r="W108" s="232"/>
      <c r="X108" s="232" t="s">
        <v>117</v>
      </c>
      <c r="Y108" s="232" t="s">
        <v>118</v>
      </c>
      <c r="Z108" s="211"/>
      <c r="AA108" s="211"/>
      <c r="AB108" s="211"/>
      <c r="AC108" s="211"/>
      <c r="AD108" s="211"/>
      <c r="AE108" s="211"/>
      <c r="AF108" s="211"/>
      <c r="AG108" s="211" t="s">
        <v>119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2" x14ac:dyDescent="0.2">
      <c r="A109" s="228"/>
      <c r="B109" s="229"/>
      <c r="C109" s="261" t="s">
        <v>263</v>
      </c>
      <c r="D109" s="234"/>
      <c r="E109" s="235">
        <v>1000</v>
      </c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1"/>
      <c r="AA109" s="211"/>
      <c r="AB109" s="211"/>
      <c r="AC109" s="211"/>
      <c r="AD109" s="211"/>
      <c r="AE109" s="211"/>
      <c r="AF109" s="211"/>
      <c r="AG109" s="211" t="s">
        <v>134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ht="22.5" outlineLevel="1" x14ac:dyDescent="0.2">
      <c r="A110" s="251">
        <v>46</v>
      </c>
      <c r="B110" s="252" t="s">
        <v>264</v>
      </c>
      <c r="C110" s="259" t="s">
        <v>265</v>
      </c>
      <c r="D110" s="253" t="s">
        <v>204</v>
      </c>
      <c r="E110" s="254">
        <v>1</v>
      </c>
      <c r="F110" s="255"/>
      <c r="G110" s="256">
        <f>ROUND(E110*F110,2)</f>
        <v>0</v>
      </c>
      <c r="H110" s="233"/>
      <c r="I110" s="232">
        <f>ROUND(E110*H110,2)</f>
        <v>0</v>
      </c>
      <c r="J110" s="233"/>
      <c r="K110" s="232">
        <f>ROUND(E110*J110,2)</f>
        <v>0</v>
      </c>
      <c r="L110" s="232">
        <v>21</v>
      </c>
      <c r="M110" s="232">
        <f>G110*(1+L110/100)</f>
        <v>0</v>
      </c>
      <c r="N110" s="231">
        <v>0</v>
      </c>
      <c r="O110" s="231">
        <f>ROUND(E110*N110,2)</f>
        <v>0</v>
      </c>
      <c r="P110" s="231">
        <v>0</v>
      </c>
      <c r="Q110" s="231">
        <f>ROUND(E110*P110,2)</f>
        <v>0</v>
      </c>
      <c r="R110" s="232"/>
      <c r="S110" s="232" t="s">
        <v>115</v>
      </c>
      <c r="T110" s="232" t="s">
        <v>116</v>
      </c>
      <c r="U110" s="232">
        <v>0</v>
      </c>
      <c r="V110" s="232">
        <f>ROUND(E110*U110,2)</f>
        <v>0</v>
      </c>
      <c r="W110" s="232"/>
      <c r="X110" s="232" t="s">
        <v>117</v>
      </c>
      <c r="Y110" s="232" t="s">
        <v>118</v>
      </c>
      <c r="Z110" s="211"/>
      <c r="AA110" s="211"/>
      <c r="AB110" s="211"/>
      <c r="AC110" s="211"/>
      <c r="AD110" s="211"/>
      <c r="AE110" s="211"/>
      <c r="AF110" s="211"/>
      <c r="AG110" s="211" t="s">
        <v>119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ht="22.5" outlineLevel="1" x14ac:dyDescent="0.2">
      <c r="A111" s="251">
        <v>47</v>
      </c>
      <c r="B111" s="252" t="s">
        <v>266</v>
      </c>
      <c r="C111" s="259" t="s">
        <v>267</v>
      </c>
      <c r="D111" s="253" t="s">
        <v>204</v>
      </c>
      <c r="E111" s="254">
        <v>1</v>
      </c>
      <c r="F111" s="255"/>
      <c r="G111" s="256">
        <f>ROUND(E111*F111,2)</f>
        <v>0</v>
      </c>
      <c r="H111" s="233"/>
      <c r="I111" s="232">
        <f>ROUND(E111*H111,2)</f>
        <v>0</v>
      </c>
      <c r="J111" s="233"/>
      <c r="K111" s="232">
        <f>ROUND(E111*J111,2)</f>
        <v>0</v>
      </c>
      <c r="L111" s="232">
        <v>21</v>
      </c>
      <c r="M111" s="232">
        <f>G111*(1+L111/100)</f>
        <v>0</v>
      </c>
      <c r="N111" s="231">
        <v>0</v>
      </c>
      <c r="O111" s="231">
        <f>ROUND(E111*N111,2)</f>
        <v>0</v>
      </c>
      <c r="P111" s="231">
        <v>0</v>
      </c>
      <c r="Q111" s="231">
        <f>ROUND(E111*P111,2)</f>
        <v>0</v>
      </c>
      <c r="R111" s="232"/>
      <c r="S111" s="232" t="s">
        <v>115</v>
      </c>
      <c r="T111" s="232" t="s">
        <v>116</v>
      </c>
      <c r="U111" s="232">
        <v>0</v>
      </c>
      <c r="V111" s="232">
        <f>ROUND(E111*U111,2)</f>
        <v>0</v>
      </c>
      <c r="W111" s="232"/>
      <c r="X111" s="232" t="s">
        <v>117</v>
      </c>
      <c r="Y111" s="232" t="s">
        <v>118</v>
      </c>
      <c r="Z111" s="211"/>
      <c r="AA111" s="211"/>
      <c r="AB111" s="211"/>
      <c r="AC111" s="211"/>
      <c r="AD111" s="211"/>
      <c r="AE111" s="211"/>
      <c r="AF111" s="211"/>
      <c r="AG111" s="211" t="s">
        <v>119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ht="22.5" outlineLevel="1" x14ac:dyDescent="0.2">
      <c r="A112" s="251">
        <v>48</v>
      </c>
      <c r="B112" s="252" t="s">
        <v>268</v>
      </c>
      <c r="C112" s="259" t="s">
        <v>269</v>
      </c>
      <c r="D112" s="253" t="s">
        <v>262</v>
      </c>
      <c r="E112" s="254">
        <v>376</v>
      </c>
      <c r="F112" s="255"/>
      <c r="G112" s="256">
        <f>ROUND(E112*F112,2)</f>
        <v>0</v>
      </c>
      <c r="H112" s="233"/>
      <c r="I112" s="232">
        <f>ROUND(E112*H112,2)</f>
        <v>0</v>
      </c>
      <c r="J112" s="233"/>
      <c r="K112" s="232">
        <f>ROUND(E112*J112,2)</f>
        <v>0</v>
      </c>
      <c r="L112" s="232">
        <v>21</v>
      </c>
      <c r="M112" s="232">
        <f>G112*(1+L112/100)</f>
        <v>0</v>
      </c>
      <c r="N112" s="231">
        <v>0</v>
      </c>
      <c r="O112" s="231">
        <f>ROUND(E112*N112,2)</f>
        <v>0</v>
      </c>
      <c r="P112" s="231">
        <v>0</v>
      </c>
      <c r="Q112" s="231">
        <f>ROUND(E112*P112,2)</f>
        <v>0</v>
      </c>
      <c r="R112" s="232"/>
      <c r="S112" s="232" t="s">
        <v>115</v>
      </c>
      <c r="T112" s="232" t="s">
        <v>116</v>
      </c>
      <c r="U112" s="232">
        <v>0</v>
      </c>
      <c r="V112" s="232">
        <f>ROUND(E112*U112,2)</f>
        <v>0</v>
      </c>
      <c r="W112" s="232"/>
      <c r="X112" s="232" t="s">
        <v>117</v>
      </c>
      <c r="Y112" s="232" t="s">
        <v>118</v>
      </c>
      <c r="Z112" s="211"/>
      <c r="AA112" s="211"/>
      <c r="AB112" s="211"/>
      <c r="AC112" s="211"/>
      <c r="AD112" s="211"/>
      <c r="AE112" s="211"/>
      <c r="AF112" s="211"/>
      <c r="AG112" s="211" t="s">
        <v>119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ht="22.5" outlineLevel="1" x14ac:dyDescent="0.2">
      <c r="A113" s="251">
        <v>49</v>
      </c>
      <c r="B113" s="252" t="s">
        <v>270</v>
      </c>
      <c r="C113" s="259" t="s">
        <v>271</v>
      </c>
      <c r="D113" s="253" t="s">
        <v>262</v>
      </c>
      <c r="E113" s="254">
        <v>315</v>
      </c>
      <c r="F113" s="255"/>
      <c r="G113" s="256">
        <f>ROUND(E113*F113,2)</f>
        <v>0</v>
      </c>
      <c r="H113" s="233"/>
      <c r="I113" s="232">
        <f>ROUND(E113*H113,2)</f>
        <v>0</v>
      </c>
      <c r="J113" s="233"/>
      <c r="K113" s="232">
        <f>ROUND(E113*J113,2)</f>
        <v>0</v>
      </c>
      <c r="L113" s="232">
        <v>21</v>
      </c>
      <c r="M113" s="232">
        <f>G113*(1+L113/100)</f>
        <v>0</v>
      </c>
      <c r="N113" s="231">
        <v>0</v>
      </c>
      <c r="O113" s="231">
        <f>ROUND(E113*N113,2)</f>
        <v>0</v>
      </c>
      <c r="P113" s="231">
        <v>0</v>
      </c>
      <c r="Q113" s="231">
        <f>ROUND(E113*P113,2)</f>
        <v>0</v>
      </c>
      <c r="R113" s="232"/>
      <c r="S113" s="232" t="s">
        <v>115</v>
      </c>
      <c r="T113" s="232" t="s">
        <v>116</v>
      </c>
      <c r="U113" s="232">
        <v>0</v>
      </c>
      <c r="V113" s="232">
        <f>ROUND(E113*U113,2)</f>
        <v>0</v>
      </c>
      <c r="W113" s="232"/>
      <c r="X113" s="232" t="s">
        <v>117</v>
      </c>
      <c r="Y113" s="232" t="s">
        <v>118</v>
      </c>
      <c r="Z113" s="211"/>
      <c r="AA113" s="211"/>
      <c r="AB113" s="211"/>
      <c r="AC113" s="211"/>
      <c r="AD113" s="211"/>
      <c r="AE113" s="211"/>
      <c r="AF113" s="211"/>
      <c r="AG113" s="211" t="s">
        <v>119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ht="22.5" outlineLevel="1" x14ac:dyDescent="0.2">
      <c r="A114" s="251">
        <v>50</v>
      </c>
      <c r="B114" s="252" t="s">
        <v>272</v>
      </c>
      <c r="C114" s="259" t="s">
        <v>273</v>
      </c>
      <c r="D114" s="253" t="s">
        <v>262</v>
      </c>
      <c r="E114" s="254">
        <v>490</v>
      </c>
      <c r="F114" s="255"/>
      <c r="G114" s="256">
        <f>ROUND(E114*F114,2)</f>
        <v>0</v>
      </c>
      <c r="H114" s="233"/>
      <c r="I114" s="232">
        <f>ROUND(E114*H114,2)</f>
        <v>0</v>
      </c>
      <c r="J114" s="233"/>
      <c r="K114" s="232">
        <f>ROUND(E114*J114,2)</f>
        <v>0</v>
      </c>
      <c r="L114" s="232">
        <v>21</v>
      </c>
      <c r="M114" s="232">
        <f>G114*(1+L114/100)</f>
        <v>0</v>
      </c>
      <c r="N114" s="231">
        <v>0</v>
      </c>
      <c r="O114" s="231">
        <f>ROUND(E114*N114,2)</f>
        <v>0</v>
      </c>
      <c r="P114" s="231">
        <v>0</v>
      </c>
      <c r="Q114" s="231">
        <f>ROUND(E114*P114,2)</f>
        <v>0</v>
      </c>
      <c r="R114" s="232"/>
      <c r="S114" s="232" t="s">
        <v>115</v>
      </c>
      <c r="T114" s="232" t="s">
        <v>116</v>
      </c>
      <c r="U114" s="232">
        <v>0</v>
      </c>
      <c r="V114" s="232">
        <f>ROUND(E114*U114,2)</f>
        <v>0</v>
      </c>
      <c r="W114" s="232"/>
      <c r="X114" s="232" t="s">
        <v>117</v>
      </c>
      <c r="Y114" s="232" t="s">
        <v>118</v>
      </c>
      <c r="Z114" s="211"/>
      <c r="AA114" s="211"/>
      <c r="AB114" s="211"/>
      <c r="AC114" s="211"/>
      <c r="AD114" s="211"/>
      <c r="AE114" s="211"/>
      <c r="AF114" s="211"/>
      <c r="AG114" s="211" t="s">
        <v>119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ht="22.5" outlineLevel="1" x14ac:dyDescent="0.2">
      <c r="A115" s="245">
        <v>51</v>
      </c>
      <c r="B115" s="246" t="s">
        <v>274</v>
      </c>
      <c r="C115" s="260" t="s">
        <v>275</v>
      </c>
      <c r="D115" s="247" t="s">
        <v>262</v>
      </c>
      <c r="E115" s="248">
        <v>470</v>
      </c>
      <c r="F115" s="249"/>
      <c r="G115" s="250">
        <f>ROUND(E115*F115,2)</f>
        <v>0</v>
      </c>
      <c r="H115" s="233"/>
      <c r="I115" s="232">
        <f>ROUND(E115*H115,2)</f>
        <v>0</v>
      </c>
      <c r="J115" s="233"/>
      <c r="K115" s="232">
        <f>ROUND(E115*J115,2)</f>
        <v>0</v>
      </c>
      <c r="L115" s="232">
        <v>21</v>
      </c>
      <c r="M115" s="232">
        <f>G115*(1+L115/100)</f>
        <v>0</v>
      </c>
      <c r="N115" s="231">
        <v>0</v>
      </c>
      <c r="O115" s="231">
        <f>ROUND(E115*N115,2)</f>
        <v>0</v>
      </c>
      <c r="P115" s="231">
        <v>0</v>
      </c>
      <c r="Q115" s="231">
        <f>ROUND(E115*P115,2)</f>
        <v>0</v>
      </c>
      <c r="R115" s="232"/>
      <c r="S115" s="232" t="s">
        <v>115</v>
      </c>
      <c r="T115" s="232" t="s">
        <v>116</v>
      </c>
      <c r="U115" s="232">
        <v>0</v>
      </c>
      <c r="V115" s="232">
        <f>ROUND(E115*U115,2)</f>
        <v>0</v>
      </c>
      <c r="W115" s="232"/>
      <c r="X115" s="232" t="s">
        <v>117</v>
      </c>
      <c r="Y115" s="232" t="s">
        <v>118</v>
      </c>
      <c r="Z115" s="211"/>
      <c r="AA115" s="211"/>
      <c r="AB115" s="211"/>
      <c r="AC115" s="211"/>
      <c r="AD115" s="211"/>
      <c r="AE115" s="211"/>
      <c r="AF115" s="211"/>
      <c r="AG115" s="211" t="s">
        <v>119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28">
        <v>52</v>
      </c>
      <c r="B116" s="229" t="s">
        <v>276</v>
      </c>
      <c r="C116" s="262" t="s">
        <v>277</v>
      </c>
      <c r="D116" s="230" t="s">
        <v>0</v>
      </c>
      <c r="E116" s="257"/>
      <c r="F116" s="233"/>
      <c r="G116" s="232">
        <f>ROUND(E116*F116,2)</f>
        <v>0</v>
      </c>
      <c r="H116" s="233"/>
      <c r="I116" s="232">
        <f>ROUND(E116*H116,2)</f>
        <v>0</v>
      </c>
      <c r="J116" s="233"/>
      <c r="K116" s="232">
        <f>ROUND(E116*J116,2)</f>
        <v>0</v>
      </c>
      <c r="L116" s="232">
        <v>21</v>
      </c>
      <c r="M116" s="232">
        <f>G116*(1+L116/100)</f>
        <v>0</v>
      </c>
      <c r="N116" s="231">
        <v>0</v>
      </c>
      <c r="O116" s="231">
        <f>ROUND(E116*N116,2)</f>
        <v>0</v>
      </c>
      <c r="P116" s="231">
        <v>0</v>
      </c>
      <c r="Q116" s="231">
        <f>ROUND(E116*P116,2)</f>
        <v>0</v>
      </c>
      <c r="R116" s="232"/>
      <c r="S116" s="232" t="s">
        <v>128</v>
      </c>
      <c r="T116" s="232" t="s">
        <v>129</v>
      </c>
      <c r="U116" s="232">
        <v>0</v>
      </c>
      <c r="V116" s="232">
        <f>ROUND(E116*U116,2)</f>
        <v>0</v>
      </c>
      <c r="W116" s="232"/>
      <c r="X116" s="232" t="s">
        <v>243</v>
      </c>
      <c r="Y116" s="232" t="s">
        <v>118</v>
      </c>
      <c r="Z116" s="211"/>
      <c r="AA116" s="211"/>
      <c r="AB116" s="211"/>
      <c r="AC116" s="211"/>
      <c r="AD116" s="211"/>
      <c r="AE116" s="211"/>
      <c r="AF116" s="211"/>
      <c r="AG116" s="211" t="s">
        <v>244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x14ac:dyDescent="0.2">
      <c r="A117" s="238" t="s">
        <v>110</v>
      </c>
      <c r="B117" s="239" t="s">
        <v>75</v>
      </c>
      <c r="C117" s="258" t="s">
        <v>76</v>
      </c>
      <c r="D117" s="240"/>
      <c r="E117" s="241"/>
      <c r="F117" s="242"/>
      <c r="G117" s="243">
        <f>SUMIF(AG118:AG119,"&lt;&gt;NOR",G118:G119)</f>
        <v>0</v>
      </c>
      <c r="H117" s="237"/>
      <c r="I117" s="237">
        <f>SUM(I118:I119)</f>
        <v>0</v>
      </c>
      <c r="J117" s="237"/>
      <c r="K117" s="237">
        <f>SUM(K118:K119)</f>
        <v>0</v>
      </c>
      <c r="L117" s="237"/>
      <c r="M117" s="237">
        <f>SUM(M118:M119)</f>
        <v>0</v>
      </c>
      <c r="N117" s="236"/>
      <c r="O117" s="236">
        <f>SUM(O118:O119)</f>
        <v>0</v>
      </c>
      <c r="P117" s="236"/>
      <c r="Q117" s="236">
        <f>SUM(Q118:Q119)</f>
        <v>0</v>
      </c>
      <c r="R117" s="237"/>
      <c r="S117" s="237"/>
      <c r="T117" s="237"/>
      <c r="U117" s="237"/>
      <c r="V117" s="237">
        <f>SUM(V118:V119)</f>
        <v>2.81</v>
      </c>
      <c r="W117" s="237"/>
      <c r="X117" s="237"/>
      <c r="Y117" s="237"/>
      <c r="AG117" t="s">
        <v>111</v>
      </c>
    </row>
    <row r="118" spans="1:60" outlineLevel="1" x14ac:dyDescent="0.2">
      <c r="A118" s="245">
        <v>53</v>
      </c>
      <c r="B118" s="246" t="s">
        <v>278</v>
      </c>
      <c r="C118" s="260" t="s">
        <v>279</v>
      </c>
      <c r="D118" s="247" t="s">
        <v>127</v>
      </c>
      <c r="E118" s="248">
        <v>7.02</v>
      </c>
      <c r="F118" s="249"/>
      <c r="G118" s="250">
        <f>ROUND(E118*F118,2)</f>
        <v>0</v>
      </c>
      <c r="H118" s="233"/>
      <c r="I118" s="232">
        <f>ROUND(E118*H118,2)</f>
        <v>0</v>
      </c>
      <c r="J118" s="233"/>
      <c r="K118" s="232">
        <f>ROUND(E118*J118,2)</f>
        <v>0</v>
      </c>
      <c r="L118" s="232">
        <v>21</v>
      </c>
      <c r="M118" s="232">
        <f>G118*(1+L118/100)</f>
        <v>0</v>
      </c>
      <c r="N118" s="231">
        <v>3.1E-4</v>
      </c>
      <c r="O118" s="231">
        <f>ROUND(E118*N118,2)</f>
        <v>0</v>
      </c>
      <c r="P118" s="231">
        <v>0</v>
      </c>
      <c r="Q118" s="231">
        <f>ROUND(E118*P118,2)</f>
        <v>0</v>
      </c>
      <c r="R118" s="232"/>
      <c r="S118" s="232" t="s">
        <v>128</v>
      </c>
      <c r="T118" s="232" t="s">
        <v>129</v>
      </c>
      <c r="U118" s="232">
        <v>0.4</v>
      </c>
      <c r="V118" s="232">
        <f>ROUND(E118*U118,2)</f>
        <v>2.81</v>
      </c>
      <c r="W118" s="232"/>
      <c r="X118" s="232" t="s">
        <v>117</v>
      </c>
      <c r="Y118" s="232" t="s">
        <v>118</v>
      </c>
      <c r="Z118" s="211"/>
      <c r="AA118" s="211"/>
      <c r="AB118" s="211"/>
      <c r="AC118" s="211"/>
      <c r="AD118" s="211"/>
      <c r="AE118" s="211"/>
      <c r="AF118" s="211"/>
      <c r="AG118" s="211" t="s">
        <v>122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2" x14ac:dyDescent="0.2">
      <c r="A119" s="228"/>
      <c r="B119" s="229"/>
      <c r="C119" s="261" t="s">
        <v>280</v>
      </c>
      <c r="D119" s="234"/>
      <c r="E119" s="235">
        <v>7.02</v>
      </c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1"/>
      <c r="AA119" s="211"/>
      <c r="AB119" s="211"/>
      <c r="AC119" s="211"/>
      <c r="AD119" s="211"/>
      <c r="AE119" s="211"/>
      <c r="AF119" s="211"/>
      <c r="AG119" s="211" t="s">
        <v>134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x14ac:dyDescent="0.2">
      <c r="A120" s="238" t="s">
        <v>110</v>
      </c>
      <c r="B120" s="239" t="s">
        <v>77</v>
      </c>
      <c r="C120" s="258" t="s">
        <v>78</v>
      </c>
      <c r="D120" s="240"/>
      <c r="E120" s="241"/>
      <c r="F120" s="242"/>
      <c r="G120" s="243">
        <f>SUMIF(AG121:AG123,"&lt;&gt;NOR",G121:G123)</f>
        <v>0</v>
      </c>
      <c r="H120" s="237"/>
      <c r="I120" s="237">
        <f>SUM(I121:I123)</f>
        <v>0</v>
      </c>
      <c r="J120" s="237"/>
      <c r="K120" s="237">
        <f>SUM(K121:K123)</f>
        <v>0</v>
      </c>
      <c r="L120" s="237"/>
      <c r="M120" s="237">
        <f>SUM(M121:M123)</f>
        <v>0</v>
      </c>
      <c r="N120" s="236"/>
      <c r="O120" s="236">
        <f>SUM(O121:O123)</f>
        <v>0.01</v>
      </c>
      <c r="P120" s="236"/>
      <c r="Q120" s="236">
        <f>SUM(Q121:Q123)</f>
        <v>0</v>
      </c>
      <c r="R120" s="237"/>
      <c r="S120" s="237"/>
      <c r="T120" s="237"/>
      <c r="U120" s="237"/>
      <c r="V120" s="237">
        <f>SUM(V121:V123)</f>
        <v>3.3</v>
      </c>
      <c r="W120" s="237"/>
      <c r="X120" s="237"/>
      <c r="Y120" s="237"/>
      <c r="AG120" t="s">
        <v>111</v>
      </c>
    </row>
    <row r="121" spans="1:60" outlineLevel="1" x14ac:dyDescent="0.2">
      <c r="A121" s="251">
        <v>54</v>
      </c>
      <c r="B121" s="252" t="s">
        <v>281</v>
      </c>
      <c r="C121" s="259" t="s">
        <v>282</v>
      </c>
      <c r="D121" s="253" t="s">
        <v>127</v>
      </c>
      <c r="E121" s="254">
        <v>24.52</v>
      </c>
      <c r="F121" s="255"/>
      <c r="G121" s="256">
        <f>ROUND(E121*F121,2)</f>
        <v>0</v>
      </c>
      <c r="H121" s="233"/>
      <c r="I121" s="232">
        <f>ROUND(E121*H121,2)</f>
        <v>0</v>
      </c>
      <c r="J121" s="233"/>
      <c r="K121" s="232">
        <f>ROUND(E121*J121,2)</f>
        <v>0</v>
      </c>
      <c r="L121" s="232">
        <v>21</v>
      </c>
      <c r="M121" s="232">
        <f>G121*(1+L121/100)</f>
        <v>0</v>
      </c>
      <c r="N121" s="231">
        <v>6.9999999999999994E-5</v>
      </c>
      <c r="O121" s="231">
        <f>ROUND(E121*N121,2)</f>
        <v>0</v>
      </c>
      <c r="P121" s="231">
        <v>0</v>
      </c>
      <c r="Q121" s="231">
        <f>ROUND(E121*P121,2)</f>
        <v>0</v>
      </c>
      <c r="R121" s="232"/>
      <c r="S121" s="232" t="s">
        <v>128</v>
      </c>
      <c r="T121" s="232" t="s">
        <v>129</v>
      </c>
      <c r="U121" s="232">
        <v>3.2480000000000002E-2</v>
      </c>
      <c r="V121" s="232">
        <f>ROUND(E121*U121,2)</f>
        <v>0.8</v>
      </c>
      <c r="W121" s="232"/>
      <c r="X121" s="232" t="s">
        <v>117</v>
      </c>
      <c r="Y121" s="232" t="s">
        <v>118</v>
      </c>
      <c r="Z121" s="211"/>
      <c r="AA121" s="211"/>
      <c r="AB121" s="211"/>
      <c r="AC121" s="211"/>
      <c r="AD121" s="211"/>
      <c r="AE121" s="211"/>
      <c r="AF121" s="211"/>
      <c r="AG121" s="211" t="s">
        <v>283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45">
        <v>55</v>
      </c>
      <c r="B122" s="246" t="s">
        <v>284</v>
      </c>
      <c r="C122" s="260" t="s">
        <v>285</v>
      </c>
      <c r="D122" s="247" t="s">
        <v>127</v>
      </c>
      <c r="E122" s="248">
        <v>24.52</v>
      </c>
      <c r="F122" s="249"/>
      <c r="G122" s="250">
        <f>ROUND(E122*F122,2)</f>
        <v>0</v>
      </c>
      <c r="H122" s="233"/>
      <c r="I122" s="232">
        <f>ROUND(E122*H122,2)</f>
        <v>0</v>
      </c>
      <c r="J122" s="233"/>
      <c r="K122" s="232">
        <f>ROUND(E122*J122,2)</f>
        <v>0</v>
      </c>
      <c r="L122" s="232">
        <v>21</v>
      </c>
      <c r="M122" s="232">
        <f>G122*(1+L122/100)</f>
        <v>0</v>
      </c>
      <c r="N122" s="231">
        <v>2.9E-4</v>
      </c>
      <c r="O122" s="231">
        <f>ROUND(E122*N122,2)</f>
        <v>0.01</v>
      </c>
      <c r="P122" s="231">
        <v>0</v>
      </c>
      <c r="Q122" s="231">
        <f>ROUND(E122*P122,2)</f>
        <v>0</v>
      </c>
      <c r="R122" s="232"/>
      <c r="S122" s="232" t="s">
        <v>128</v>
      </c>
      <c r="T122" s="232" t="s">
        <v>129</v>
      </c>
      <c r="U122" s="232">
        <v>0.10191</v>
      </c>
      <c r="V122" s="232">
        <f>ROUND(E122*U122,2)</f>
        <v>2.5</v>
      </c>
      <c r="W122" s="232"/>
      <c r="X122" s="232" t="s">
        <v>117</v>
      </c>
      <c r="Y122" s="232" t="s">
        <v>118</v>
      </c>
      <c r="Z122" s="211"/>
      <c r="AA122" s="211"/>
      <c r="AB122" s="211"/>
      <c r="AC122" s="211"/>
      <c r="AD122" s="211"/>
      <c r="AE122" s="211"/>
      <c r="AF122" s="211"/>
      <c r="AG122" s="211" t="s">
        <v>283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2" x14ac:dyDescent="0.2">
      <c r="A123" s="228"/>
      <c r="B123" s="229"/>
      <c r="C123" s="261" t="s">
        <v>286</v>
      </c>
      <c r="D123" s="234"/>
      <c r="E123" s="235">
        <v>24.52</v>
      </c>
      <c r="F123" s="232"/>
      <c r="G123" s="232"/>
      <c r="H123" s="232"/>
      <c r="I123" s="232"/>
      <c r="J123" s="232"/>
      <c r="K123" s="232"/>
      <c r="L123" s="232"/>
      <c r="M123" s="232"/>
      <c r="N123" s="231"/>
      <c r="O123" s="231"/>
      <c r="P123" s="231"/>
      <c r="Q123" s="231"/>
      <c r="R123" s="232"/>
      <c r="S123" s="232"/>
      <c r="T123" s="232"/>
      <c r="U123" s="232"/>
      <c r="V123" s="232"/>
      <c r="W123" s="232"/>
      <c r="X123" s="232"/>
      <c r="Y123" s="232"/>
      <c r="Z123" s="211"/>
      <c r="AA123" s="211"/>
      <c r="AB123" s="211"/>
      <c r="AC123" s="211"/>
      <c r="AD123" s="211"/>
      <c r="AE123" s="211"/>
      <c r="AF123" s="211"/>
      <c r="AG123" s="211" t="s">
        <v>134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x14ac:dyDescent="0.2">
      <c r="A124" s="238" t="s">
        <v>110</v>
      </c>
      <c r="B124" s="239" t="s">
        <v>79</v>
      </c>
      <c r="C124" s="258" t="s">
        <v>80</v>
      </c>
      <c r="D124" s="240"/>
      <c r="E124" s="241"/>
      <c r="F124" s="242"/>
      <c r="G124" s="243">
        <f>SUMIF(AG125:AG132,"&lt;&gt;NOR",G125:G132)</f>
        <v>0</v>
      </c>
      <c r="H124" s="237"/>
      <c r="I124" s="237">
        <f>SUM(I125:I132)</f>
        <v>0</v>
      </c>
      <c r="J124" s="237"/>
      <c r="K124" s="237">
        <f>SUM(K125:K132)</f>
        <v>0</v>
      </c>
      <c r="L124" s="237"/>
      <c r="M124" s="237">
        <f>SUM(M125:M132)</f>
        <v>0</v>
      </c>
      <c r="N124" s="236"/>
      <c r="O124" s="236">
        <f>SUM(O125:O132)</f>
        <v>0</v>
      </c>
      <c r="P124" s="236"/>
      <c r="Q124" s="236">
        <f>SUM(Q125:Q132)</f>
        <v>0</v>
      </c>
      <c r="R124" s="237"/>
      <c r="S124" s="237"/>
      <c r="T124" s="237"/>
      <c r="U124" s="237"/>
      <c r="V124" s="237">
        <f>SUM(V125:V132)</f>
        <v>45.98</v>
      </c>
      <c r="W124" s="237"/>
      <c r="X124" s="237"/>
      <c r="Y124" s="237"/>
      <c r="AG124" t="s">
        <v>111</v>
      </c>
    </row>
    <row r="125" spans="1:60" outlineLevel="1" x14ac:dyDescent="0.2">
      <c r="A125" s="245">
        <v>56</v>
      </c>
      <c r="B125" s="246" t="s">
        <v>287</v>
      </c>
      <c r="C125" s="260" t="s">
        <v>288</v>
      </c>
      <c r="D125" s="247" t="s">
        <v>160</v>
      </c>
      <c r="E125" s="248">
        <v>1</v>
      </c>
      <c r="F125" s="249"/>
      <c r="G125" s="250">
        <f>ROUND(E125*F125,2)</f>
        <v>0</v>
      </c>
      <c r="H125" s="233"/>
      <c r="I125" s="232">
        <f>ROUND(E125*H125,2)</f>
        <v>0</v>
      </c>
      <c r="J125" s="233"/>
      <c r="K125" s="232">
        <f>ROUND(E125*J125,2)</f>
        <v>0</v>
      </c>
      <c r="L125" s="232">
        <v>21</v>
      </c>
      <c r="M125" s="232">
        <f>G125*(1+L125/100)</f>
        <v>0</v>
      </c>
      <c r="N125" s="231">
        <v>0</v>
      </c>
      <c r="O125" s="231">
        <f>ROUND(E125*N125,2)</f>
        <v>0</v>
      </c>
      <c r="P125" s="231">
        <v>0</v>
      </c>
      <c r="Q125" s="231">
        <f>ROUND(E125*P125,2)</f>
        <v>0</v>
      </c>
      <c r="R125" s="232"/>
      <c r="S125" s="232" t="s">
        <v>128</v>
      </c>
      <c r="T125" s="232" t="s">
        <v>129</v>
      </c>
      <c r="U125" s="232">
        <v>0</v>
      </c>
      <c r="V125" s="232">
        <f>ROUND(E125*U125,2)</f>
        <v>0</v>
      </c>
      <c r="W125" s="232"/>
      <c r="X125" s="232" t="s">
        <v>117</v>
      </c>
      <c r="Y125" s="232" t="s">
        <v>118</v>
      </c>
      <c r="Z125" s="211"/>
      <c r="AA125" s="211"/>
      <c r="AB125" s="211"/>
      <c r="AC125" s="211"/>
      <c r="AD125" s="211"/>
      <c r="AE125" s="211"/>
      <c r="AF125" s="211"/>
      <c r="AG125" s="211" t="s">
        <v>119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2" x14ac:dyDescent="0.2">
      <c r="A126" s="228"/>
      <c r="B126" s="229"/>
      <c r="C126" s="261" t="s">
        <v>289</v>
      </c>
      <c r="D126" s="234"/>
      <c r="E126" s="235">
        <v>1</v>
      </c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1"/>
      <c r="AA126" s="211"/>
      <c r="AB126" s="211"/>
      <c r="AC126" s="211"/>
      <c r="AD126" s="211"/>
      <c r="AE126" s="211"/>
      <c r="AF126" s="211"/>
      <c r="AG126" s="211" t="s">
        <v>134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51">
        <v>57</v>
      </c>
      <c r="B127" s="252" t="s">
        <v>290</v>
      </c>
      <c r="C127" s="259" t="s">
        <v>291</v>
      </c>
      <c r="D127" s="253" t="s">
        <v>160</v>
      </c>
      <c r="E127" s="254">
        <v>24.745640000000002</v>
      </c>
      <c r="F127" s="255"/>
      <c r="G127" s="256">
        <f>ROUND(E127*F127,2)</f>
        <v>0</v>
      </c>
      <c r="H127" s="233"/>
      <c r="I127" s="232">
        <f>ROUND(E127*H127,2)</f>
        <v>0</v>
      </c>
      <c r="J127" s="233"/>
      <c r="K127" s="232">
        <f>ROUND(E127*J127,2)</f>
        <v>0</v>
      </c>
      <c r="L127" s="232">
        <v>21</v>
      </c>
      <c r="M127" s="232">
        <f>G127*(1+L127/100)</f>
        <v>0</v>
      </c>
      <c r="N127" s="231">
        <v>0</v>
      </c>
      <c r="O127" s="231">
        <f>ROUND(E127*N127,2)</f>
        <v>0</v>
      </c>
      <c r="P127" s="231">
        <v>0</v>
      </c>
      <c r="Q127" s="231">
        <f>ROUND(E127*P127,2)</f>
        <v>0</v>
      </c>
      <c r="R127" s="232"/>
      <c r="S127" s="232" t="s">
        <v>128</v>
      </c>
      <c r="T127" s="232" t="s">
        <v>129</v>
      </c>
      <c r="U127" s="232">
        <v>0.49</v>
      </c>
      <c r="V127" s="232">
        <f>ROUND(E127*U127,2)</f>
        <v>12.13</v>
      </c>
      <c r="W127" s="232"/>
      <c r="X127" s="232" t="s">
        <v>292</v>
      </c>
      <c r="Y127" s="232" t="s">
        <v>118</v>
      </c>
      <c r="Z127" s="211"/>
      <c r="AA127" s="211"/>
      <c r="AB127" s="211"/>
      <c r="AC127" s="211"/>
      <c r="AD127" s="211"/>
      <c r="AE127" s="211"/>
      <c r="AF127" s="211"/>
      <c r="AG127" s="211" t="s">
        <v>293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51">
        <v>58</v>
      </c>
      <c r="B128" s="252" t="s">
        <v>294</v>
      </c>
      <c r="C128" s="259" t="s">
        <v>295</v>
      </c>
      <c r="D128" s="253" t="s">
        <v>160</v>
      </c>
      <c r="E128" s="254">
        <v>247.45641000000001</v>
      </c>
      <c r="F128" s="255"/>
      <c r="G128" s="256">
        <f>ROUND(E128*F128,2)</f>
        <v>0</v>
      </c>
      <c r="H128" s="233"/>
      <c r="I128" s="232">
        <f>ROUND(E128*H128,2)</f>
        <v>0</v>
      </c>
      <c r="J128" s="233"/>
      <c r="K128" s="232">
        <f>ROUND(E128*J128,2)</f>
        <v>0</v>
      </c>
      <c r="L128" s="232">
        <v>21</v>
      </c>
      <c r="M128" s="232">
        <f>G128*(1+L128/100)</f>
        <v>0</v>
      </c>
      <c r="N128" s="231">
        <v>0</v>
      </c>
      <c r="O128" s="231">
        <f>ROUND(E128*N128,2)</f>
        <v>0</v>
      </c>
      <c r="P128" s="231">
        <v>0</v>
      </c>
      <c r="Q128" s="231">
        <f>ROUND(E128*P128,2)</f>
        <v>0</v>
      </c>
      <c r="R128" s="232"/>
      <c r="S128" s="232" t="s">
        <v>128</v>
      </c>
      <c r="T128" s="232" t="s">
        <v>129</v>
      </c>
      <c r="U128" s="232">
        <v>0</v>
      </c>
      <c r="V128" s="232">
        <f>ROUND(E128*U128,2)</f>
        <v>0</v>
      </c>
      <c r="W128" s="232"/>
      <c r="X128" s="232" t="s">
        <v>292</v>
      </c>
      <c r="Y128" s="232" t="s">
        <v>118</v>
      </c>
      <c r="Z128" s="211"/>
      <c r="AA128" s="211"/>
      <c r="AB128" s="211"/>
      <c r="AC128" s="211"/>
      <c r="AD128" s="211"/>
      <c r="AE128" s="211"/>
      <c r="AF128" s="211"/>
      <c r="AG128" s="211" t="s">
        <v>293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51">
        <v>59</v>
      </c>
      <c r="B129" s="252" t="s">
        <v>296</v>
      </c>
      <c r="C129" s="259" t="s">
        <v>297</v>
      </c>
      <c r="D129" s="253" t="s">
        <v>160</v>
      </c>
      <c r="E129" s="254">
        <v>24.745640000000002</v>
      </c>
      <c r="F129" s="255"/>
      <c r="G129" s="256">
        <f>ROUND(E129*F129,2)</f>
        <v>0</v>
      </c>
      <c r="H129" s="233"/>
      <c r="I129" s="232">
        <f>ROUND(E129*H129,2)</f>
        <v>0</v>
      </c>
      <c r="J129" s="233"/>
      <c r="K129" s="232">
        <f>ROUND(E129*J129,2)</f>
        <v>0</v>
      </c>
      <c r="L129" s="232">
        <v>21</v>
      </c>
      <c r="M129" s="232">
        <f>G129*(1+L129/100)</f>
        <v>0</v>
      </c>
      <c r="N129" s="231">
        <v>0</v>
      </c>
      <c r="O129" s="231">
        <f>ROUND(E129*N129,2)</f>
        <v>0</v>
      </c>
      <c r="P129" s="231">
        <v>0</v>
      </c>
      <c r="Q129" s="231">
        <f>ROUND(E129*P129,2)</f>
        <v>0</v>
      </c>
      <c r="R129" s="232"/>
      <c r="S129" s="232" t="s">
        <v>128</v>
      </c>
      <c r="T129" s="232" t="s">
        <v>129</v>
      </c>
      <c r="U129" s="232">
        <v>0.94199999999999995</v>
      </c>
      <c r="V129" s="232">
        <f>ROUND(E129*U129,2)</f>
        <v>23.31</v>
      </c>
      <c r="W129" s="232"/>
      <c r="X129" s="232" t="s">
        <v>292</v>
      </c>
      <c r="Y129" s="232" t="s">
        <v>118</v>
      </c>
      <c r="Z129" s="211"/>
      <c r="AA129" s="211"/>
      <c r="AB129" s="211"/>
      <c r="AC129" s="211"/>
      <c r="AD129" s="211"/>
      <c r="AE129" s="211"/>
      <c r="AF129" s="211"/>
      <c r="AG129" s="211" t="s">
        <v>293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51">
        <v>60</v>
      </c>
      <c r="B130" s="252" t="s">
        <v>298</v>
      </c>
      <c r="C130" s="259" t="s">
        <v>299</v>
      </c>
      <c r="D130" s="253" t="s">
        <v>160</v>
      </c>
      <c r="E130" s="254">
        <v>98.982569999999996</v>
      </c>
      <c r="F130" s="255"/>
      <c r="G130" s="256">
        <f>ROUND(E130*F130,2)</f>
        <v>0</v>
      </c>
      <c r="H130" s="233"/>
      <c r="I130" s="232">
        <f>ROUND(E130*H130,2)</f>
        <v>0</v>
      </c>
      <c r="J130" s="233"/>
      <c r="K130" s="232">
        <f>ROUND(E130*J130,2)</f>
        <v>0</v>
      </c>
      <c r="L130" s="232">
        <v>21</v>
      </c>
      <c r="M130" s="232">
        <f>G130*(1+L130/100)</f>
        <v>0</v>
      </c>
      <c r="N130" s="231">
        <v>0</v>
      </c>
      <c r="O130" s="231">
        <f>ROUND(E130*N130,2)</f>
        <v>0</v>
      </c>
      <c r="P130" s="231">
        <v>0</v>
      </c>
      <c r="Q130" s="231">
        <f>ROUND(E130*P130,2)</f>
        <v>0</v>
      </c>
      <c r="R130" s="232"/>
      <c r="S130" s="232" t="s">
        <v>128</v>
      </c>
      <c r="T130" s="232" t="s">
        <v>129</v>
      </c>
      <c r="U130" s="232">
        <v>0.105</v>
      </c>
      <c r="V130" s="232">
        <f>ROUND(E130*U130,2)</f>
        <v>10.39</v>
      </c>
      <c r="W130" s="232"/>
      <c r="X130" s="232" t="s">
        <v>292</v>
      </c>
      <c r="Y130" s="232" t="s">
        <v>118</v>
      </c>
      <c r="Z130" s="211"/>
      <c r="AA130" s="211"/>
      <c r="AB130" s="211"/>
      <c r="AC130" s="211"/>
      <c r="AD130" s="211"/>
      <c r="AE130" s="211"/>
      <c r="AF130" s="211"/>
      <c r="AG130" s="211" t="s">
        <v>293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51">
        <v>61</v>
      </c>
      <c r="B131" s="252" t="s">
        <v>300</v>
      </c>
      <c r="C131" s="259" t="s">
        <v>301</v>
      </c>
      <c r="D131" s="253" t="s">
        <v>160</v>
      </c>
      <c r="E131" s="254">
        <v>24.745640000000002</v>
      </c>
      <c r="F131" s="255"/>
      <c r="G131" s="256">
        <f>ROUND(E131*F131,2)</f>
        <v>0</v>
      </c>
      <c r="H131" s="233"/>
      <c r="I131" s="232">
        <f>ROUND(E131*H131,2)</f>
        <v>0</v>
      </c>
      <c r="J131" s="233"/>
      <c r="K131" s="232">
        <f>ROUND(E131*J131,2)</f>
        <v>0</v>
      </c>
      <c r="L131" s="232">
        <v>21</v>
      </c>
      <c r="M131" s="232">
        <f>G131*(1+L131/100)</f>
        <v>0</v>
      </c>
      <c r="N131" s="231">
        <v>0</v>
      </c>
      <c r="O131" s="231">
        <f>ROUND(E131*N131,2)</f>
        <v>0</v>
      </c>
      <c r="P131" s="231">
        <v>0</v>
      </c>
      <c r="Q131" s="231">
        <f>ROUND(E131*P131,2)</f>
        <v>0</v>
      </c>
      <c r="R131" s="232"/>
      <c r="S131" s="232" t="s">
        <v>128</v>
      </c>
      <c r="T131" s="232" t="s">
        <v>302</v>
      </c>
      <c r="U131" s="232">
        <v>0</v>
      </c>
      <c r="V131" s="232">
        <f>ROUND(E131*U131,2)</f>
        <v>0</v>
      </c>
      <c r="W131" s="232"/>
      <c r="X131" s="232" t="s">
        <v>292</v>
      </c>
      <c r="Y131" s="232" t="s">
        <v>118</v>
      </c>
      <c r="Z131" s="211"/>
      <c r="AA131" s="211"/>
      <c r="AB131" s="211"/>
      <c r="AC131" s="211"/>
      <c r="AD131" s="211"/>
      <c r="AE131" s="211"/>
      <c r="AF131" s="211"/>
      <c r="AG131" s="211" t="s">
        <v>293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45">
        <v>62</v>
      </c>
      <c r="B132" s="246" t="s">
        <v>303</v>
      </c>
      <c r="C132" s="260" t="s">
        <v>304</v>
      </c>
      <c r="D132" s="247" t="s">
        <v>160</v>
      </c>
      <c r="E132" s="248">
        <v>24.745640000000002</v>
      </c>
      <c r="F132" s="249"/>
      <c r="G132" s="250">
        <f>ROUND(E132*F132,2)</f>
        <v>0</v>
      </c>
      <c r="H132" s="233"/>
      <c r="I132" s="232">
        <f>ROUND(E132*H132,2)</f>
        <v>0</v>
      </c>
      <c r="J132" s="233"/>
      <c r="K132" s="232">
        <f>ROUND(E132*J132,2)</f>
        <v>0</v>
      </c>
      <c r="L132" s="232">
        <v>21</v>
      </c>
      <c r="M132" s="232">
        <f>G132*(1+L132/100)</f>
        <v>0</v>
      </c>
      <c r="N132" s="231">
        <v>0</v>
      </c>
      <c r="O132" s="231">
        <f>ROUND(E132*N132,2)</f>
        <v>0</v>
      </c>
      <c r="P132" s="231">
        <v>0</v>
      </c>
      <c r="Q132" s="231">
        <f>ROUND(E132*P132,2)</f>
        <v>0</v>
      </c>
      <c r="R132" s="232"/>
      <c r="S132" s="232" t="s">
        <v>128</v>
      </c>
      <c r="T132" s="232" t="s">
        <v>129</v>
      </c>
      <c r="U132" s="232">
        <v>6.0000000000000001E-3</v>
      </c>
      <c r="V132" s="232">
        <f>ROUND(E132*U132,2)</f>
        <v>0.15</v>
      </c>
      <c r="W132" s="232"/>
      <c r="X132" s="232" t="s">
        <v>292</v>
      </c>
      <c r="Y132" s="232" t="s">
        <v>118</v>
      </c>
      <c r="Z132" s="211"/>
      <c r="AA132" s="211"/>
      <c r="AB132" s="211"/>
      <c r="AC132" s="211"/>
      <c r="AD132" s="211"/>
      <c r="AE132" s="211"/>
      <c r="AF132" s="211"/>
      <c r="AG132" s="211" t="s">
        <v>293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x14ac:dyDescent="0.2">
      <c r="A133" s="3"/>
      <c r="B133" s="4"/>
      <c r="C133" s="26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v>15</v>
      </c>
      <c r="AF133">
        <v>21</v>
      </c>
      <c r="AG133" t="s">
        <v>96</v>
      </c>
    </row>
    <row r="134" spans="1:60" x14ac:dyDescent="0.2">
      <c r="A134" s="214"/>
      <c r="B134" s="215" t="s">
        <v>31</v>
      </c>
      <c r="C134" s="264"/>
      <c r="D134" s="216"/>
      <c r="E134" s="217"/>
      <c r="F134" s="217"/>
      <c r="G134" s="244">
        <f>G8+G12+G17+G27+G45+G49+G57+G61+G68+G93+G95+G107+G117+G120+G124</f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E134">
        <f>SUMIF(L7:L132,AE133,G7:G132)</f>
        <v>0</v>
      </c>
      <c r="AF134">
        <f>SUMIF(L7:L132,AF133,G7:G132)</f>
        <v>0</v>
      </c>
      <c r="AG134" t="s">
        <v>305</v>
      </c>
    </row>
    <row r="135" spans="1:60" x14ac:dyDescent="0.2">
      <c r="A135" s="3"/>
      <c r="B135" s="4"/>
      <c r="C135" s="26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60" x14ac:dyDescent="0.2">
      <c r="A136" s="3"/>
      <c r="B136" s="4"/>
      <c r="C136" s="26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60" x14ac:dyDescent="0.2">
      <c r="A137" s="218" t="s">
        <v>306</v>
      </c>
      <c r="B137" s="218"/>
      <c r="C137" s="265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">
      <c r="A138" s="219"/>
      <c r="B138" s="220"/>
      <c r="C138" s="266"/>
      <c r="D138" s="220"/>
      <c r="E138" s="220"/>
      <c r="F138" s="220"/>
      <c r="G138" s="22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G138" t="s">
        <v>307</v>
      </c>
    </row>
    <row r="139" spans="1:60" x14ac:dyDescent="0.2">
      <c r="A139" s="222"/>
      <c r="B139" s="223"/>
      <c r="C139" s="267"/>
      <c r="D139" s="223"/>
      <c r="E139" s="223"/>
      <c r="F139" s="223"/>
      <c r="G139" s="22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22"/>
      <c r="B140" s="223"/>
      <c r="C140" s="267"/>
      <c r="D140" s="223"/>
      <c r="E140" s="223"/>
      <c r="F140" s="223"/>
      <c r="G140" s="22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">
      <c r="A141" s="222"/>
      <c r="B141" s="223"/>
      <c r="C141" s="267"/>
      <c r="D141" s="223"/>
      <c r="E141" s="223"/>
      <c r="F141" s="223"/>
      <c r="G141" s="22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A142" s="225"/>
      <c r="B142" s="226"/>
      <c r="C142" s="268"/>
      <c r="D142" s="226"/>
      <c r="E142" s="226"/>
      <c r="F142" s="226"/>
      <c r="G142" s="22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3"/>
      <c r="B143" s="4"/>
      <c r="C143" s="26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C144" s="269"/>
      <c r="D144" s="10"/>
      <c r="AG144" t="s">
        <v>308</v>
      </c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37:C137"/>
    <mergeCell ref="A138:G14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karel.sojka</dc:creator>
  <cp:lastModifiedBy>karel.sojka</cp:lastModifiedBy>
  <cp:lastPrinted>2019-03-19T12:27:02Z</cp:lastPrinted>
  <dcterms:created xsi:type="dcterms:W3CDTF">2009-04-08T07:15:50Z</dcterms:created>
  <dcterms:modified xsi:type="dcterms:W3CDTF">2022-10-02T16:49:11Z</dcterms:modified>
</cp:coreProperties>
</file>