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3\080_2023 OPRAVA INSTALAČNÍCH JADER A ROZVODŮ V UBYTOVACÍCH BUŇKÁCH VŠ KOLEJÍ V LEDNICI NA MORAVĚ\Rozpočty_export\Export_19_05_2023\"/>
    </mc:Choice>
  </mc:AlternateContent>
  <xr:revisionPtr revIDLastSave="0" documentId="8_{0C9659FF-DEF4-4A85-9746-8A9350B98574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99 01 Naklady" sheetId="12" r:id="rId4"/>
    <sheet name="01 01 Pol" sheetId="13" r:id="rId5"/>
    <sheet name="01 02 Pol" sheetId="14" r:id="rId6"/>
    <sheet name="01 03 Pol" sheetId="15" r:id="rId7"/>
    <sheet name="01 0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3">'SO 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Pol'!$A$1:$Y$469</definedName>
    <definedName name="_xlnm.Print_Area" localSheetId="5">'01 02 Pol'!$A$1:$Y$56</definedName>
    <definedName name="_xlnm.Print_Area" localSheetId="6">'01 03 Pol'!$A$1:$Y$247</definedName>
    <definedName name="_xlnm.Print_Area" localSheetId="7">'01 04 Pol'!$A$1:$Y$33</definedName>
    <definedName name="_xlnm.Print_Area" localSheetId="3">'SO 99 01 Naklady'!$A$1:$Y$26</definedName>
    <definedName name="_xlnm.Print_Area" localSheetId="1">Stavba!$A$1:$J$102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G23" i="16" s="1"/>
  <c r="I24" i="16"/>
  <c r="I23" i="16" s="1"/>
  <c r="K24" i="16"/>
  <c r="K23" i="16" s="1"/>
  <c r="O24" i="16"/>
  <c r="O23" i="16" s="1"/>
  <c r="Q24" i="16"/>
  <c r="Q23" i="16" s="1"/>
  <c r="V24" i="16"/>
  <c r="V23" i="16" s="1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AE32" i="16"/>
  <c r="AF32" i="16"/>
  <c r="G246" i="15"/>
  <c r="BA243" i="15"/>
  <c r="BA240" i="15"/>
  <c r="BA81" i="15"/>
  <c r="BA79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K10" i="15" s="1"/>
  <c r="M11" i="15"/>
  <c r="O11" i="15"/>
  <c r="Q11" i="15"/>
  <c r="V11" i="15"/>
  <c r="V10" i="15" s="1"/>
  <c r="G14" i="15"/>
  <c r="G10" i="15" s="1"/>
  <c r="I14" i="15"/>
  <c r="K14" i="15"/>
  <c r="M14" i="15"/>
  <c r="O14" i="15"/>
  <c r="O10" i="15" s="1"/>
  <c r="Q14" i="15"/>
  <c r="V14" i="15"/>
  <c r="G19" i="15"/>
  <c r="M19" i="15" s="1"/>
  <c r="I19" i="15"/>
  <c r="K19" i="15"/>
  <c r="O19" i="15"/>
  <c r="Q19" i="15"/>
  <c r="V19" i="15"/>
  <c r="G20" i="15"/>
  <c r="M20" i="15" s="1"/>
  <c r="I20" i="15"/>
  <c r="I10" i="15" s="1"/>
  <c r="K20" i="15"/>
  <c r="O20" i="15"/>
  <c r="Q20" i="15"/>
  <c r="Q10" i="15" s="1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8" i="15"/>
  <c r="G29" i="15"/>
  <c r="M29" i="15" s="1"/>
  <c r="I29" i="15"/>
  <c r="I28" i="15" s="1"/>
  <c r="K29" i="15"/>
  <c r="K28" i="15" s="1"/>
  <c r="O29" i="15"/>
  <c r="Q29" i="15"/>
  <c r="Q28" i="15" s="1"/>
  <c r="V29" i="15"/>
  <c r="V28" i="15" s="1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8" i="15"/>
  <c r="M38" i="15" s="1"/>
  <c r="I38" i="15"/>
  <c r="K38" i="15"/>
  <c r="O38" i="15"/>
  <c r="O28" i="15" s="1"/>
  <c r="Q38" i="15"/>
  <c r="V38" i="15"/>
  <c r="G40" i="15"/>
  <c r="M40" i="15" s="1"/>
  <c r="I40" i="15"/>
  <c r="K40" i="15"/>
  <c r="O40" i="15"/>
  <c r="Q40" i="15"/>
  <c r="V40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3" i="15"/>
  <c r="G62" i="15" s="1"/>
  <c r="I63" i="15"/>
  <c r="I62" i="15" s="1"/>
  <c r="K63" i="15"/>
  <c r="O63" i="15"/>
  <c r="O62" i="15" s="1"/>
  <c r="Q63" i="15"/>
  <c r="Q62" i="15" s="1"/>
  <c r="V63" i="15"/>
  <c r="G65" i="15"/>
  <c r="M65" i="15" s="1"/>
  <c r="I65" i="15"/>
  <c r="K65" i="15"/>
  <c r="K62" i="15" s="1"/>
  <c r="O65" i="15"/>
  <c r="Q65" i="15"/>
  <c r="V65" i="15"/>
  <c r="V62" i="15" s="1"/>
  <c r="G67" i="15"/>
  <c r="I67" i="15"/>
  <c r="K67" i="15"/>
  <c r="M67" i="15"/>
  <c r="O67" i="15"/>
  <c r="Q67" i="15"/>
  <c r="V67" i="15"/>
  <c r="G69" i="15"/>
  <c r="I69" i="15"/>
  <c r="K69" i="15"/>
  <c r="M69" i="15"/>
  <c r="O69" i="15"/>
  <c r="Q69" i="15"/>
  <c r="V69" i="15"/>
  <c r="G72" i="15"/>
  <c r="M72" i="15" s="1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K77" i="15"/>
  <c r="V77" i="15"/>
  <c r="G78" i="15"/>
  <c r="G77" i="15" s="1"/>
  <c r="I78" i="15"/>
  <c r="I77" i="15" s="1"/>
  <c r="K78" i="15"/>
  <c r="M78" i="15"/>
  <c r="O78" i="15"/>
  <c r="O77" i="15" s="1"/>
  <c r="Q78" i="15"/>
  <c r="Q77" i="15" s="1"/>
  <c r="V78" i="15"/>
  <c r="G80" i="15"/>
  <c r="M80" i="15" s="1"/>
  <c r="I80" i="15"/>
  <c r="K80" i="15"/>
  <c r="O80" i="15"/>
  <c r="Q80" i="15"/>
  <c r="V80" i="15"/>
  <c r="G83" i="15"/>
  <c r="I83" i="15"/>
  <c r="K83" i="15"/>
  <c r="M83" i="15"/>
  <c r="O83" i="15"/>
  <c r="Q83" i="15"/>
  <c r="V83" i="15"/>
  <c r="G86" i="15"/>
  <c r="G85" i="15" s="1"/>
  <c r="I86" i="15"/>
  <c r="I85" i="15" s="1"/>
  <c r="K86" i="15"/>
  <c r="M86" i="15"/>
  <c r="O86" i="15"/>
  <c r="O85" i="15" s="1"/>
  <c r="Q86" i="15"/>
  <c r="Q85" i="15" s="1"/>
  <c r="V86" i="15"/>
  <c r="G89" i="15"/>
  <c r="M89" i="15" s="1"/>
  <c r="I89" i="15"/>
  <c r="K89" i="15"/>
  <c r="O89" i="15"/>
  <c r="Q89" i="15"/>
  <c r="V89" i="15"/>
  <c r="G92" i="15"/>
  <c r="I92" i="15"/>
  <c r="K92" i="15"/>
  <c r="M92" i="15"/>
  <c r="O92" i="15"/>
  <c r="Q92" i="15"/>
  <c r="V92" i="15"/>
  <c r="G96" i="15"/>
  <c r="I96" i="15"/>
  <c r="K96" i="15"/>
  <c r="K85" i="15" s="1"/>
  <c r="M96" i="15"/>
  <c r="O96" i="15"/>
  <c r="Q96" i="15"/>
  <c r="V96" i="15"/>
  <c r="V85" i="15" s="1"/>
  <c r="G100" i="15"/>
  <c r="I100" i="15"/>
  <c r="K100" i="15"/>
  <c r="M100" i="15"/>
  <c r="O100" i="15"/>
  <c r="Q100" i="15"/>
  <c r="V100" i="15"/>
  <c r="G104" i="15"/>
  <c r="M104" i="15" s="1"/>
  <c r="I104" i="15"/>
  <c r="K104" i="15"/>
  <c r="O104" i="15"/>
  <c r="Q104" i="15"/>
  <c r="V104" i="15"/>
  <c r="G109" i="15"/>
  <c r="I109" i="15"/>
  <c r="K109" i="15"/>
  <c r="M109" i="15"/>
  <c r="O109" i="15"/>
  <c r="Q109" i="15"/>
  <c r="V109" i="15"/>
  <c r="G111" i="15"/>
  <c r="I111" i="15"/>
  <c r="K111" i="15"/>
  <c r="M111" i="15"/>
  <c r="O111" i="15"/>
  <c r="Q111" i="15"/>
  <c r="V111" i="15"/>
  <c r="G114" i="15"/>
  <c r="I114" i="15"/>
  <c r="K114" i="15"/>
  <c r="M114" i="15"/>
  <c r="O114" i="15"/>
  <c r="Q114" i="15"/>
  <c r="V114" i="15"/>
  <c r="G117" i="15"/>
  <c r="M117" i="15" s="1"/>
  <c r="I117" i="15"/>
  <c r="K117" i="15"/>
  <c r="O117" i="15"/>
  <c r="Q117" i="15"/>
  <c r="V117" i="15"/>
  <c r="G123" i="15"/>
  <c r="I123" i="15"/>
  <c r="K123" i="15"/>
  <c r="M123" i="15"/>
  <c r="O123" i="15"/>
  <c r="Q123" i="15"/>
  <c r="V123" i="15"/>
  <c r="G126" i="15"/>
  <c r="I126" i="15"/>
  <c r="K126" i="15"/>
  <c r="M126" i="15"/>
  <c r="O126" i="15"/>
  <c r="Q126" i="15"/>
  <c r="V126" i="15"/>
  <c r="G127" i="15"/>
  <c r="I127" i="15"/>
  <c r="K127" i="15"/>
  <c r="M127" i="15"/>
  <c r="O127" i="15"/>
  <c r="Q127" i="15"/>
  <c r="V127" i="15"/>
  <c r="G129" i="15"/>
  <c r="G130" i="15"/>
  <c r="I130" i="15"/>
  <c r="I129" i="15" s="1"/>
  <c r="K130" i="15"/>
  <c r="K129" i="15" s="1"/>
  <c r="M130" i="15"/>
  <c r="O130" i="15"/>
  <c r="Q130" i="15"/>
  <c r="Q129" i="15" s="1"/>
  <c r="V130" i="15"/>
  <c r="V129" i="15" s="1"/>
  <c r="G131" i="15"/>
  <c r="I131" i="15"/>
  <c r="K131" i="15"/>
  <c r="M131" i="15"/>
  <c r="O131" i="15"/>
  <c r="Q131" i="15"/>
  <c r="V131" i="15"/>
  <c r="G132" i="15"/>
  <c r="I132" i="15"/>
  <c r="K132" i="15"/>
  <c r="M132" i="15"/>
  <c r="O132" i="15"/>
  <c r="Q132" i="15"/>
  <c r="V132" i="15"/>
  <c r="G135" i="15"/>
  <c r="M135" i="15" s="1"/>
  <c r="I135" i="15"/>
  <c r="K135" i="15"/>
  <c r="O135" i="15"/>
  <c r="O129" i="15" s="1"/>
  <c r="Q135" i="15"/>
  <c r="V135" i="15"/>
  <c r="G138" i="15"/>
  <c r="I138" i="15"/>
  <c r="K138" i="15"/>
  <c r="M138" i="15"/>
  <c r="O138" i="15"/>
  <c r="Q138" i="15"/>
  <c r="V138" i="15"/>
  <c r="G143" i="15"/>
  <c r="I143" i="15"/>
  <c r="K143" i="15"/>
  <c r="M143" i="15"/>
  <c r="O143" i="15"/>
  <c r="Q143" i="15"/>
  <c r="V143" i="15"/>
  <c r="G149" i="15"/>
  <c r="I149" i="15"/>
  <c r="K149" i="15"/>
  <c r="M149" i="15"/>
  <c r="O149" i="15"/>
  <c r="Q149" i="15"/>
  <c r="V149" i="15"/>
  <c r="G154" i="15"/>
  <c r="M154" i="15" s="1"/>
  <c r="I154" i="15"/>
  <c r="K154" i="15"/>
  <c r="O154" i="15"/>
  <c r="Q154" i="15"/>
  <c r="V154" i="15"/>
  <c r="G156" i="15"/>
  <c r="I156" i="15"/>
  <c r="K156" i="15"/>
  <c r="M156" i="15"/>
  <c r="O156" i="15"/>
  <c r="Q156" i="15"/>
  <c r="V156" i="15"/>
  <c r="G159" i="15"/>
  <c r="I159" i="15"/>
  <c r="K159" i="15"/>
  <c r="M159" i="15"/>
  <c r="O159" i="15"/>
  <c r="Q159" i="15"/>
  <c r="V159" i="15"/>
  <c r="G160" i="15"/>
  <c r="I160" i="15"/>
  <c r="K160" i="15"/>
  <c r="M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I162" i="15"/>
  <c r="K162" i="15"/>
  <c r="M162" i="15"/>
  <c r="O162" i="15"/>
  <c r="Q162" i="15"/>
  <c r="V162" i="15"/>
  <c r="G163" i="15"/>
  <c r="I163" i="15"/>
  <c r="K163" i="15"/>
  <c r="M163" i="15"/>
  <c r="O163" i="15"/>
  <c r="Q163" i="15"/>
  <c r="V163" i="15"/>
  <c r="G168" i="15"/>
  <c r="I168" i="15"/>
  <c r="K168" i="15"/>
  <c r="M168" i="15"/>
  <c r="O168" i="15"/>
  <c r="Q168" i="15"/>
  <c r="V168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73" i="15"/>
  <c r="I173" i="15"/>
  <c r="K173" i="15"/>
  <c r="M173" i="15"/>
  <c r="O173" i="15"/>
  <c r="Q173" i="15"/>
  <c r="V173" i="15"/>
  <c r="G174" i="15"/>
  <c r="I174" i="15"/>
  <c r="K174" i="15"/>
  <c r="M174" i="15"/>
  <c r="O174" i="15"/>
  <c r="Q174" i="15"/>
  <c r="V174" i="15"/>
  <c r="G177" i="15"/>
  <c r="I177" i="15"/>
  <c r="I176" i="15" s="1"/>
  <c r="K177" i="15"/>
  <c r="K176" i="15" s="1"/>
  <c r="M177" i="15"/>
  <c r="O177" i="15"/>
  <c r="Q177" i="15"/>
  <c r="Q176" i="15" s="1"/>
  <c r="V177" i="15"/>
  <c r="V176" i="15" s="1"/>
  <c r="G178" i="15"/>
  <c r="I178" i="15"/>
  <c r="K178" i="15"/>
  <c r="M178" i="15"/>
  <c r="O178" i="15"/>
  <c r="Q178" i="15"/>
  <c r="V178" i="15"/>
  <c r="G180" i="15"/>
  <c r="I180" i="15"/>
  <c r="K180" i="15"/>
  <c r="M180" i="15"/>
  <c r="O180" i="15"/>
  <c r="Q180" i="15"/>
  <c r="V180" i="15"/>
  <c r="G181" i="15"/>
  <c r="M181" i="15" s="1"/>
  <c r="I181" i="15"/>
  <c r="K181" i="15"/>
  <c r="O181" i="15"/>
  <c r="O176" i="15" s="1"/>
  <c r="Q181" i="15"/>
  <c r="V181" i="15"/>
  <c r="G182" i="15"/>
  <c r="I182" i="15"/>
  <c r="K182" i="15"/>
  <c r="M182" i="15"/>
  <c r="O182" i="15"/>
  <c r="Q182" i="15"/>
  <c r="V182" i="15"/>
  <c r="G183" i="15"/>
  <c r="I183" i="15"/>
  <c r="K183" i="15"/>
  <c r="M183" i="15"/>
  <c r="O183" i="15"/>
  <c r="Q183" i="15"/>
  <c r="V183" i="15"/>
  <c r="G184" i="15"/>
  <c r="I184" i="15"/>
  <c r="K184" i="15"/>
  <c r="M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88" i="15"/>
  <c r="I188" i="15"/>
  <c r="K188" i="15"/>
  <c r="M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I190" i="15"/>
  <c r="K190" i="15"/>
  <c r="M190" i="15"/>
  <c r="O190" i="15"/>
  <c r="Q190" i="15"/>
  <c r="V190" i="15"/>
  <c r="G191" i="15"/>
  <c r="I191" i="15"/>
  <c r="K191" i="15"/>
  <c r="M191" i="15"/>
  <c r="O191" i="15"/>
  <c r="Q191" i="15"/>
  <c r="V191" i="15"/>
  <c r="G192" i="15"/>
  <c r="I192" i="15"/>
  <c r="K192" i="15"/>
  <c r="M192" i="15"/>
  <c r="O192" i="15"/>
  <c r="Q192" i="15"/>
  <c r="V192" i="15"/>
  <c r="G193" i="15"/>
  <c r="O193" i="15"/>
  <c r="G194" i="15"/>
  <c r="I194" i="15"/>
  <c r="I193" i="15" s="1"/>
  <c r="K194" i="15"/>
  <c r="K193" i="15" s="1"/>
  <c r="M194" i="15"/>
  <c r="M193" i="15" s="1"/>
  <c r="O194" i="15"/>
  <c r="Q194" i="15"/>
  <c r="Q193" i="15" s="1"/>
  <c r="V194" i="15"/>
  <c r="V193" i="15" s="1"/>
  <c r="K195" i="15"/>
  <c r="V195" i="15"/>
  <c r="G196" i="15"/>
  <c r="G195" i="15" s="1"/>
  <c r="I196" i="15"/>
  <c r="I195" i="15" s="1"/>
  <c r="K196" i="15"/>
  <c r="M196" i="15"/>
  <c r="O196" i="15"/>
  <c r="O195" i="15" s="1"/>
  <c r="Q196" i="15"/>
  <c r="Q195" i="15" s="1"/>
  <c r="V196" i="15"/>
  <c r="G197" i="15"/>
  <c r="M197" i="15" s="1"/>
  <c r="I197" i="15"/>
  <c r="K197" i="15"/>
  <c r="O197" i="15"/>
  <c r="Q197" i="15"/>
  <c r="V197" i="15"/>
  <c r="I199" i="15"/>
  <c r="Q199" i="15"/>
  <c r="G200" i="15"/>
  <c r="G199" i="15" s="1"/>
  <c r="I200" i="15"/>
  <c r="K200" i="15"/>
  <c r="K199" i="15" s="1"/>
  <c r="M200" i="15"/>
  <c r="M199" i="15" s="1"/>
  <c r="O200" i="15"/>
  <c r="O199" i="15" s="1"/>
  <c r="Q200" i="15"/>
  <c r="V200" i="15"/>
  <c r="V199" i="15" s="1"/>
  <c r="G202" i="15"/>
  <c r="I202" i="15"/>
  <c r="K202" i="15"/>
  <c r="M202" i="15"/>
  <c r="O202" i="15"/>
  <c r="Q202" i="15"/>
  <c r="V202" i="15"/>
  <c r="G203" i="15"/>
  <c r="O203" i="15"/>
  <c r="G204" i="15"/>
  <c r="I204" i="15"/>
  <c r="I203" i="15" s="1"/>
  <c r="K204" i="15"/>
  <c r="K203" i="15" s="1"/>
  <c r="M204" i="15"/>
  <c r="M203" i="15" s="1"/>
  <c r="O204" i="15"/>
  <c r="Q204" i="15"/>
  <c r="Q203" i="15" s="1"/>
  <c r="V204" i="15"/>
  <c r="V203" i="15" s="1"/>
  <c r="G206" i="15"/>
  <c r="K206" i="15"/>
  <c r="O206" i="15"/>
  <c r="V206" i="15"/>
  <c r="G207" i="15"/>
  <c r="I207" i="15"/>
  <c r="I206" i="15" s="1"/>
  <c r="K207" i="15"/>
  <c r="M207" i="15"/>
  <c r="M206" i="15" s="1"/>
  <c r="O207" i="15"/>
  <c r="Q207" i="15"/>
  <c r="Q206" i="15" s="1"/>
  <c r="V207" i="15"/>
  <c r="G209" i="15"/>
  <c r="K209" i="15"/>
  <c r="O209" i="15"/>
  <c r="V209" i="15"/>
  <c r="G210" i="15"/>
  <c r="I210" i="15"/>
  <c r="I209" i="15" s="1"/>
  <c r="K210" i="15"/>
  <c r="M210" i="15"/>
  <c r="M209" i="15" s="1"/>
  <c r="O210" i="15"/>
  <c r="Q210" i="15"/>
  <c r="Q209" i="15" s="1"/>
  <c r="V210" i="15"/>
  <c r="G212" i="15"/>
  <c r="I212" i="15"/>
  <c r="I211" i="15" s="1"/>
  <c r="K212" i="15"/>
  <c r="M212" i="15"/>
  <c r="O212" i="15"/>
  <c r="Q212" i="15"/>
  <c r="Q211" i="15" s="1"/>
  <c r="V212" i="15"/>
  <c r="G213" i="15"/>
  <c r="G211" i="15" s="1"/>
  <c r="I213" i="15"/>
  <c r="K213" i="15"/>
  <c r="O213" i="15"/>
  <c r="O211" i="15" s="1"/>
  <c r="Q213" i="15"/>
  <c r="V213" i="15"/>
  <c r="G214" i="15"/>
  <c r="I214" i="15"/>
  <c r="K214" i="15"/>
  <c r="M214" i="15"/>
  <c r="O214" i="15"/>
  <c r="Q214" i="15"/>
  <c r="V214" i="15"/>
  <c r="G215" i="15"/>
  <c r="M215" i="15" s="1"/>
  <c r="I215" i="15"/>
  <c r="K215" i="15"/>
  <c r="K211" i="15" s="1"/>
  <c r="O215" i="15"/>
  <c r="Q215" i="15"/>
  <c r="V215" i="15"/>
  <c r="V211" i="15" s="1"/>
  <c r="I216" i="15"/>
  <c r="Q216" i="15"/>
  <c r="G217" i="15"/>
  <c r="G216" i="15" s="1"/>
  <c r="I217" i="15"/>
  <c r="K217" i="15"/>
  <c r="K216" i="15" s="1"/>
  <c r="O217" i="15"/>
  <c r="O216" i="15" s="1"/>
  <c r="Q217" i="15"/>
  <c r="V217" i="15"/>
  <c r="V216" i="15" s="1"/>
  <c r="G220" i="15"/>
  <c r="M220" i="15" s="1"/>
  <c r="M219" i="15" s="1"/>
  <c r="I220" i="15"/>
  <c r="K220" i="15"/>
  <c r="K219" i="15" s="1"/>
  <c r="O220" i="15"/>
  <c r="O219" i="15" s="1"/>
  <c r="Q220" i="15"/>
  <c r="V220" i="15"/>
  <c r="V219" i="15" s="1"/>
  <c r="G221" i="15"/>
  <c r="I221" i="15"/>
  <c r="K221" i="15"/>
  <c r="M221" i="15"/>
  <c r="O221" i="15"/>
  <c r="Q221" i="15"/>
  <c r="V221" i="15"/>
  <c r="G223" i="15"/>
  <c r="M223" i="15" s="1"/>
  <c r="I223" i="15"/>
  <c r="K223" i="15"/>
  <c r="O223" i="15"/>
  <c r="Q223" i="15"/>
  <c r="V223" i="15"/>
  <c r="G224" i="15"/>
  <c r="I224" i="15"/>
  <c r="I219" i="15" s="1"/>
  <c r="K224" i="15"/>
  <c r="M224" i="15"/>
  <c r="O224" i="15"/>
  <c r="Q224" i="15"/>
  <c r="Q219" i="15" s="1"/>
  <c r="V224" i="15"/>
  <c r="G225" i="15"/>
  <c r="M225" i="15" s="1"/>
  <c r="I225" i="15"/>
  <c r="K225" i="15"/>
  <c r="O225" i="15"/>
  <c r="Q225" i="15"/>
  <c r="V225" i="15"/>
  <c r="G226" i="15"/>
  <c r="I226" i="15"/>
  <c r="K226" i="15"/>
  <c r="M226" i="15"/>
  <c r="O226" i="15"/>
  <c r="Q226" i="15"/>
  <c r="V226" i="15"/>
  <c r="G227" i="15"/>
  <c r="G228" i="15"/>
  <c r="I228" i="15"/>
  <c r="I227" i="15" s="1"/>
  <c r="K228" i="15"/>
  <c r="M228" i="15"/>
  <c r="O228" i="15"/>
  <c r="Q228" i="15"/>
  <c r="Q227" i="15" s="1"/>
  <c r="V228" i="15"/>
  <c r="G230" i="15"/>
  <c r="M230" i="15" s="1"/>
  <c r="I230" i="15"/>
  <c r="K230" i="15"/>
  <c r="K227" i="15" s="1"/>
  <c r="O230" i="15"/>
  <c r="Q230" i="15"/>
  <c r="V230" i="15"/>
  <c r="V227" i="15" s="1"/>
  <c r="G232" i="15"/>
  <c r="I232" i="15"/>
  <c r="K232" i="15"/>
  <c r="M232" i="15"/>
  <c r="O232" i="15"/>
  <c r="Q232" i="15"/>
  <c r="V232" i="15"/>
  <c r="G234" i="15"/>
  <c r="M234" i="15" s="1"/>
  <c r="I234" i="15"/>
  <c r="K234" i="15"/>
  <c r="O234" i="15"/>
  <c r="O227" i="15" s="1"/>
  <c r="Q234" i="15"/>
  <c r="V234" i="15"/>
  <c r="G236" i="15"/>
  <c r="I236" i="15"/>
  <c r="K236" i="15"/>
  <c r="M236" i="15"/>
  <c r="O236" i="15"/>
  <c r="Q236" i="15"/>
  <c r="V236" i="15"/>
  <c r="K238" i="15"/>
  <c r="V238" i="15"/>
  <c r="G239" i="15"/>
  <c r="I239" i="15"/>
  <c r="I238" i="15" s="1"/>
  <c r="K239" i="15"/>
  <c r="M239" i="15"/>
  <c r="O239" i="15"/>
  <c r="Q239" i="15"/>
  <c r="Q238" i="15" s="1"/>
  <c r="V239" i="15"/>
  <c r="G242" i="15"/>
  <c r="G238" i="15" s="1"/>
  <c r="I242" i="15"/>
  <c r="K242" i="15"/>
  <c r="O242" i="15"/>
  <c r="O238" i="15" s="1"/>
  <c r="Q242" i="15"/>
  <c r="V242" i="15"/>
  <c r="AF246" i="15"/>
  <c r="G55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3" i="14"/>
  <c r="M13" i="14" s="1"/>
  <c r="I13" i="14"/>
  <c r="I12" i="14" s="1"/>
  <c r="K13" i="14"/>
  <c r="K12" i="14" s="1"/>
  <c r="O13" i="14"/>
  <c r="Q13" i="14"/>
  <c r="Q12" i="14" s="1"/>
  <c r="V13" i="14"/>
  <c r="V12" i="14" s="1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17" i="14"/>
  <c r="G12" i="14" s="1"/>
  <c r="I17" i="14"/>
  <c r="K17" i="14"/>
  <c r="O17" i="14"/>
  <c r="O12" i="14" s="1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G28" i="14" s="1"/>
  <c r="I29" i="14"/>
  <c r="I28" i="14" s="1"/>
  <c r="K29" i="14"/>
  <c r="K28" i="14" s="1"/>
  <c r="O29" i="14"/>
  <c r="O28" i="14" s="1"/>
  <c r="Q29" i="14"/>
  <c r="Q28" i="14" s="1"/>
  <c r="V29" i="14"/>
  <c r="V28" i="14" s="1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4" i="14"/>
  <c r="M34" i="14" s="1"/>
  <c r="I34" i="14"/>
  <c r="I33" i="14" s="1"/>
  <c r="K34" i="14"/>
  <c r="K33" i="14" s="1"/>
  <c r="O34" i="14"/>
  <c r="Q34" i="14"/>
  <c r="Q33" i="14" s="1"/>
  <c r="V34" i="14"/>
  <c r="V33" i="14" s="1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G33" i="14" s="1"/>
  <c r="I37" i="14"/>
  <c r="K37" i="14"/>
  <c r="O37" i="14"/>
  <c r="O33" i="14" s="1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2" i="14"/>
  <c r="I42" i="14"/>
  <c r="I41" i="14" s="1"/>
  <c r="K42" i="14"/>
  <c r="K41" i="14" s="1"/>
  <c r="M42" i="14"/>
  <c r="O42" i="14"/>
  <c r="Q42" i="14"/>
  <c r="Q41" i="14" s="1"/>
  <c r="V42" i="14"/>
  <c r="V41" i="14" s="1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G41" i="14" s="1"/>
  <c r="I45" i="14"/>
  <c r="K45" i="14"/>
  <c r="O45" i="14"/>
  <c r="O41" i="14" s="1"/>
  <c r="Q45" i="14"/>
  <c r="V45" i="14"/>
  <c r="G46" i="14"/>
  <c r="I46" i="14"/>
  <c r="K46" i="14"/>
  <c r="M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AF55" i="14"/>
  <c r="G468" i="13"/>
  <c r="BA167" i="13"/>
  <c r="BA153" i="13"/>
  <c r="BA112" i="13"/>
  <c r="BA98" i="13"/>
  <c r="BA55" i="13"/>
  <c r="BA51" i="13"/>
  <c r="BA46" i="13"/>
  <c r="BA41" i="13"/>
  <c r="BA36" i="13"/>
  <c r="BA2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9" i="13"/>
  <c r="M19" i="13" s="1"/>
  <c r="I19" i="13"/>
  <c r="K19" i="13"/>
  <c r="O19" i="13"/>
  <c r="O8" i="13" s="1"/>
  <c r="Q19" i="13"/>
  <c r="V19" i="13"/>
  <c r="G22" i="13"/>
  <c r="M22" i="13" s="1"/>
  <c r="I22" i="13"/>
  <c r="K22" i="13"/>
  <c r="O22" i="13"/>
  <c r="Q22" i="13"/>
  <c r="V22" i="13"/>
  <c r="K23" i="13"/>
  <c r="V23" i="13"/>
  <c r="G24" i="13"/>
  <c r="I24" i="13"/>
  <c r="I23" i="13" s="1"/>
  <c r="K24" i="13"/>
  <c r="M24" i="13"/>
  <c r="O24" i="13"/>
  <c r="Q24" i="13"/>
  <c r="Q23" i="13" s="1"/>
  <c r="V24" i="13"/>
  <c r="G32" i="13"/>
  <c r="G23" i="13" s="1"/>
  <c r="I32" i="13"/>
  <c r="K32" i="13"/>
  <c r="O32" i="13"/>
  <c r="O23" i="13" s="1"/>
  <c r="Q32" i="13"/>
  <c r="V32" i="13"/>
  <c r="G40" i="13"/>
  <c r="G39" i="13" s="1"/>
  <c r="I40" i="13"/>
  <c r="K40" i="13"/>
  <c r="K39" i="13" s="1"/>
  <c r="O40" i="13"/>
  <c r="O39" i="13" s="1"/>
  <c r="Q40" i="13"/>
  <c r="V40" i="13"/>
  <c r="V39" i="13" s="1"/>
  <c r="G45" i="13"/>
  <c r="I45" i="13"/>
  <c r="K45" i="13"/>
  <c r="M45" i="13"/>
  <c r="O45" i="13"/>
  <c r="Q45" i="13"/>
  <c r="V45" i="13"/>
  <c r="G50" i="13"/>
  <c r="M50" i="13" s="1"/>
  <c r="I50" i="13"/>
  <c r="K50" i="13"/>
  <c r="O50" i="13"/>
  <c r="Q50" i="13"/>
  <c r="V50" i="13"/>
  <c r="G54" i="13"/>
  <c r="I54" i="13"/>
  <c r="I39" i="13" s="1"/>
  <c r="K54" i="13"/>
  <c r="M54" i="13"/>
  <c r="O54" i="13"/>
  <c r="Q54" i="13"/>
  <c r="Q39" i="13" s="1"/>
  <c r="V54" i="13"/>
  <c r="K59" i="13"/>
  <c r="G60" i="13"/>
  <c r="I60" i="13"/>
  <c r="I59" i="13" s="1"/>
  <c r="K60" i="13"/>
  <c r="M60" i="13"/>
  <c r="O60" i="13"/>
  <c r="Q60" i="13"/>
  <c r="Q59" i="13" s="1"/>
  <c r="V60" i="13"/>
  <c r="G65" i="13"/>
  <c r="G59" i="13" s="1"/>
  <c r="I65" i="13"/>
  <c r="K65" i="13"/>
  <c r="O65" i="13"/>
  <c r="O59" i="13" s="1"/>
  <c r="Q65" i="13"/>
  <c r="V65" i="13"/>
  <c r="V59" i="13" s="1"/>
  <c r="G71" i="13"/>
  <c r="G70" i="13" s="1"/>
  <c r="I71" i="13"/>
  <c r="K71" i="13"/>
  <c r="K70" i="13" s="1"/>
  <c r="O71" i="13"/>
  <c r="O70" i="13" s="1"/>
  <c r="Q71" i="13"/>
  <c r="V71" i="13"/>
  <c r="V70" i="13" s="1"/>
  <c r="G75" i="13"/>
  <c r="I75" i="13"/>
  <c r="I70" i="13" s="1"/>
  <c r="K75" i="13"/>
  <c r="M75" i="13"/>
  <c r="O75" i="13"/>
  <c r="Q75" i="13"/>
  <c r="Q70" i="13" s="1"/>
  <c r="V75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92" i="13"/>
  <c r="M92" i="13" s="1"/>
  <c r="I92" i="13"/>
  <c r="K92" i="13"/>
  <c r="O92" i="13"/>
  <c r="Q92" i="13"/>
  <c r="V92" i="13"/>
  <c r="G97" i="13"/>
  <c r="I97" i="13"/>
  <c r="K97" i="13"/>
  <c r="M97" i="13"/>
  <c r="O97" i="13"/>
  <c r="Q97" i="13"/>
  <c r="V97" i="13"/>
  <c r="G100" i="13"/>
  <c r="M100" i="13" s="1"/>
  <c r="I100" i="13"/>
  <c r="K100" i="13"/>
  <c r="O100" i="13"/>
  <c r="Q100" i="13"/>
  <c r="V100" i="13"/>
  <c r="G106" i="13"/>
  <c r="I106" i="13"/>
  <c r="K106" i="13"/>
  <c r="M106" i="13"/>
  <c r="O106" i="13"/>
  <c r="Q106" i="13"/>
  <c r="V106" i="13"/>
  <c r="G111" i="13"/>
  <c r="M111" i="13" s="1"/>
  <c r="I111" i="13"/>
  <c r="K111" i="13"/>
  <c r="O111" i="13"/>
  <c r="Q111" i="13"/>
  <c r="V111" i="13"/>
  <c r="I117" i="13"/>
  <c r="Q117" i="13"/>
  <c r="G118" i="13"/>
  <c r="M118" i="13" s="1"/>
  <c r="M117" i="13" s="1"/>
  <c r="I118" i="13"/>
  <c r="K118" i="13"/>
  <c r="K117" i="13" s="1"/>
  <c r="O118" i="13"/>
  <c r="O117" i="13" s="1"/>
  <c r="Q118" i="13"/>
  <c r="V118" i="13"/>
  <c r="V117" i="13" s="1"/>
  <c r="I125" i="13"/>
  <c r="Q125" i="13"/>
  <c r="G126" i="13"/>
  <c r="G125" i="13" s="1"/>
  <c r="I126" i="13"/>
  <c r="K126" i="13"/>
  <c r="K125" i="13" s="1"/>
  <c r="O126" i="13"/>
  <c r="O125" i="13" s="1"/>
  <c r="Q126" i="13"/>
  <c r="V126" i="13"/>
  <c r="V125" i="13" s="1"/>
  <c r="I129" i="13"/>
  <c r="Q129" i="13"/>
  <c r="G130" i="13"/>
  <c r="M130" i="13" s="1"/>
  <c r="M129" i="13" s="1"/>
  <c r="I130" i="13"/>
  <c r="K130" i="13"/>
  <c r="K129" i="13" s="1"/>
  <c r="O130" i="13"/>
  <c r="O129" i="13" s="1"/>
  <c r="Q130" i="13"/>
  <c r="V130" i="13"/>
  <c r="V129" i="13" s="1"/>
  <c r="I134" i="13"/>
  <c r="Q134" i="13"/>
  <c r="G135" i="13"/>
  <c r="G134" i="13" s="1"/>
  <c r="I135" i="13"/>
  <c r="K135" i="13"/>
  <c r="K134" i="13" s="1"/>
  <c r="O135" i="13"/>
  <c r="O134" i="13" s="1"/>
  <c r="Q135" i="13"/>
  <c r="V135" i="13"/>
  <c r="V134" i="13" s="1"/>
  <c r="I148" i="13"/>
  <c r="Q148" i="13"/>
  <c r="G149" i="13"/>
  <c r="M149" i="13" s="1"/>
  <c r="M148" i="13" s="1"/>
  <c r="I149" i="13"/>
  <c r="K149" i="13"/>
  <c r="K148" i="13" s="1"/>
  <c r="O149" i="13"/>
  <c r="O148" i="13" s="1"/>
  <c r="Q149" i="13"/>
  <c r="V149" i="13"/>
  <c r="V148" i="13" s="1"/>
  <c r="G157" i="13"/>
  <c r="G156" i="13" s="1"/>
  <c r="I157" i="13"/>
  <c r="K157" i="13"/>
  <c r="K156" i="13" s="1"/>
  <c r="O157" i="13"/>
  <c r="O156" i="13" s="1"/>
  <c r="Q157" i="13"/>
  <c r="V157" i="13"/>
  <c r="V156" i="13" s="1"/>
  <c r="G166" i="13"/>
  <c r="I166" i="13"/>
  <c r="I156" i="13" s="1"/>
  <c r="K166" i="13"/>
  <c r="M166" i="13"/>
  <c r="O166" i="13"/>
  <c r="Q166" i="13"/>
  <c r="Q156" i="13" s="1"/>
  <c r="V166" i="13"/>
  <c r="G172" i="13"/>
  <c r="M172" i="13" s="1"/>
  <c r="I172" i="13"/>
  <c r="K172" i="13"/>
  <c r="O172" i="13"/>
  <c r="Q172" i="13"/>
  <c r="V172" i="13"/>
  <c r="G180" i="13"/>
  <c r="I180" i="13"/>
  <c r="K180" i="13"/>
  <c r="M180" i="13"/>
  <c r="O180" i="13"/>
  <c r="Q180" i="13"/>
  <c r="V180" i="13"/>
  <c r="G183" i="13"/>
  <c r="M183" i="13" s="1"/>
  <c r="I183" i="13"/>
  <c r="K183" i="13"/>
  <c r="O183" i="13"/>
  <c r="Q183" i="13"/>
  <c r="V183" i="13"/>
  <c r="G187" i="13"/>
  <c r="I187" i="13"/>
  <c r="K187" i="13"/>
  <c r="M187" i="13"/>
  <c r="O187" i="13"/>
  <c r="Q187" i="13"/>
  <c r="V187" i="13"/>
  <c r="G190" i="13"/>
  <c r="M190" i="13" s="1"/>
  <c r="I190" i="13"/>
  <c r="K190" i="13"/>
  <c r="O190" i="13"/>
  <c r="Q190" i="13"/>
  <c r="V190" i="13"/>
  <c r="G194" i="13"/>
  <c r="I194" i="13"/>
  <c r="K194" i="13"/>
  <c r="M194" i="13"/>
  <c r="O194" i="13"/>
  <c r="Q194" i="13"/>
  <c r="V194" i="13"/>
  <c r="G198" i="13"/>
  <c r="M198" i="13" s="1"/>
  <c r="I198" i="13"/>
  <c r="K198" i="13"/>
  <c r="O198" i="13"/>
  <c r="Q198" i="13"/>
  <c r="V198" i="13"/>
  <c r="G202" i="13"/>
  <c r="I202" i="13"/>
  <c r="K202" i="13"/>
  <c r="M202" i="13"/>
  <c r="O202" i="13"/>
  <c r="Q202" i="13"/>
  <c r="V202" i="13"/>
  <c r="G205" i="13"/>
  <c r="M205" i="13" s="1"/>
  <c r="I205" i="13"/>
  <c r="K205" i="13"/>
  <c r="O205" i="13"/>
  <c r="Q205" i="13"/>
  <c r="V205" i="13"/>
  <c r="G220" i="13"/>
  <c r="I220" i="13"/>
  <c r="K220" i="13"/>
  <c r="M220" i="13"/>
  <c r="O220" i="13"/>
  <c r="Q220" i="13"/>
  <c r="V220" i="13"/>
  <c r="G236" i="13"/>
  <c r="K236" i="13"/>
  <c r="O236" i="13"/>
  <c r="V236" i="13"/>
  <c r="G237" i="13"/>
  <c r="I237" i="13"/>
  <c r="I236" i="13" s="1"/>
  <c r="K237" i="13"/>
  <c r="M237" i="13"/>
  <c r="M236" i="13" s="1"/>
  <c r="O237" i="13"/>
  <c r="Q237" i="13"/>
  <c r="Q236" i="13" s="1"/>
  <c r="V237" i="13"/>
  <c r="G243" i="13"/>
  <c r="I243" i="13"/>
  <c r="I242" i="13" s="1"/>
  <c r="K243" i="13"/>
  <c r="M243" i="13"/>
  <c r="O243" i="13"/>
  <c r="Q243" i="13"/>
  <c r="Q242" i="13" s="1"/>
  <c r="V243" i="13"/>
  <c r="G246" i="13"/>
  <c r="G242" i="13" s="1"/>
  <c r="I246" i="13"/>
  <c r="K246" i="13"/>
  <c r="K242" i="13" s="1"/>
  <c r="O246" i="13"/>
  <c r="O242" i="13" s="1"/>
  <c r="Q246" i="13"/>
  <c r="V246" i="13"/>
  <c r="V242" i="13" s="1"/>
  <c r="G248" i="13"/>
  <c r="I248" i="13"/>
  <c r="K248" i="13"/>
  <c r="M248" i="13"/>
  <c r="O248" i="13"/>
  <c r="Q248" i="13"/>
  <c r="V248" i="13"/>
  <c r="G258" i="13"/>
  <c r="M258" i="13" s="1"/>
  <c r="I258" i="13"/>
  <c r="K258" i="13"/>
  <c r="O258" i="13"/>
  <c r="Q258" i="13"/>
  <c r="V258" i="13"/>
  <c r="G263" i="13"/>
  <c r="I263" i="13"/>
  <c r="K263" i="13"/>
  <c r="M263" i="13"/>
  <c r="O263" i="13"/>
  <c r="Q263" i="13"/>
  <c r="V263" i="13"/>
  <c r="G268" i="13"/>
  <c r="M268" i="13" s="1"/>
  <c r="I268" i="13"/>
  <c r="K268" i="13"/>
  <c r="O268" i="13"/>
  <c r="Q268" i="13"/>
  <c r="V268" i="13"/>
  <c r="G274" i="13"/>
  <c r="M274" i="13" s="1"/>
  <c r="M273" i="13" s="1"/>
  <c r="I274" i="13"/>
  <c r="K274" i="13"/>
  <c r="K273" i="13" s="1"/>
  <c r="O274" i="13"/>
  <c r="O273" i="13" s="1"/>
  <c r="Q274" i="13"/>
  <c r="V274" i="13"/>
  <c r="V273" i="13" s="1"/>
  <c r="G276" i="13"/>
  <c r="I276" i="13"/>
  <c r="I273" i="13" s="1"/>
  <c r="K276" i="13"/>
  <c r="M276" i="13"/>
  <c r="O276" i="13"/>
  <c r="Q276" i="13"/>
  <c r="Q273" i="13" s="1"/>
  <c r="V276" i="13"/>
  <c r="G282" i="13"/>
  <c r="I282" i="13"/>
  <c r="I281" i="13" s="1"/>
  <c r="K282" i="13"/>
  <c r="M282" i="13"/>
  <c r="O282" i="13"/>
  <c r="Q282" i="13"/>
  <c r="Q281" i="13" s="1"/>
  <c r="V282" i="13"/>
  <c r="G291" i="13"/>
  <c r="M291" i="13" s="1"/>
  <c r="I291" i="13"/>
  <c r="K291" i="13"/>
  <c r="K281" i="13" s="1"/>
  <c r="O291" i="13"/>
  <c r="Q291" i="13"/>
  <c r="V291" i="13"/>
  <c r="V281" i="13" s="1"/>
  <c r="G293" i="13"/>
  <c r="I293" i="13"/>
  <c r="K293" i="13"/>
  <c r="M293" i="13"/>
  <c r="O293" i="13"/>
  <c r="Q293" i="13"/>
  <c r="V293" i="13"/>
  <c r="G296" i="13"/>
  <c r="G281" i="13" s="1"/>
  <c r="I296" i="13"/>
  <c r="K296" i="13"/>
  <c r="O296" i="13"/>
  <c r="O281" i="13" s="1"/>
  <c r="Q296" i="13"/>
  <c r="V296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I302" i="13"/>
  <c r="K302" i="13"/>
  <c r="M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I306" i="13"/>
  <c r="K306" i="13"/>
  <c r="M306" i="13"/>
  <c r="O306" i="13"/>
  <c r="Q306" i="13"/>
  <c r="V306" i="13"/>
  <c r="G308" i="13"/>
  <c r="M308" i="13" s="1"/>
  <c r="I308" i="13"/>
  <c r="K308" i="13"/>
  <c r="O308" i="13"/>
  <c r="Q308" i="13"/>
  <c r="V308" i="13"/>
  <c r="G314" i="13"/>
  <c r="G313" i="13" s="1"/>
  <c r="I314" i="13"/>
  <c r="K314" i="13"/>
  <c r="K313" i="13" s="1"/>
  <c r="O314" i="13"/>
  <c r="O313" i="13" s="1"/>
  <c r="Q314" i="13"/>
  <c r="V314" i="13"/>
  <c r="V313" i="13" s="1"/>
  <c r="G316" i="13"/>
  <c r="I316" i="13"/>
  <c r="I313" i="13" s="1"/>
  <c r="K316" i="13"/>
  <c r="M316" i="13"/>
  <c r="O316" i="13"/>
  <c r="Q316" i="13"/>
  <c r="Q313" i="13" s="1"/>
  <c r="V316" i="13"/>
  <c r="G320" i="13"/>
  <c r="M320" i="13" s="1"/>
  <c r="I320" i="13"/>
  <c r="K320" i="13"/>
  <c r="O320" i="13"/>
  <c r="Q320" i="13"/>
  <c r="V320" i="13"/>
  <c r="G326" i="13"/>
  <c r="I326" i="13"/>
  <c r="K326" i="13"/>
  <c r="M326" i="13"/>
  <c r="O326" i="13"/>
  <c r="Q326" i="13"/>
  <c r="V326" i="13"/>
  <c r="G329" i="13"/>
  <c r="M329" i="13" s="1"/>
  <c r="I329" i="13"/>
  <c r="K329" i="13"/>
  <c r="O329" i="13"/>
  <c r="Q329" i="13"/>
  <c r="V329" i="13"/>
  <c r="G335" i="13"/>
  <c r="M335" i="13" s="1"/>
  <c r="M334" i="13" s="1"/>
  <c r="I335" i="13"/>
  <c r="K335" i="13"/>
  <c r="K334" i="13" s="1"/>
  <c r="O335" i="13"/>
  <c r="O334" i="13" s="1"/>
  <c r="Q335" i="13"/>
  <c r="V335" i="13"/>
  <c r="V334" i="13" s="1"/>
  <c r="G338" i="13"/>
  <c r="I338" i="13"/>
  <c r="K338" i="13"/>
  <c r="M338" i="13"/>
  <c r="O338" i="13"/>
  <c r="Q338" i="13"/>
  <c r="V338" i="13"/>
  <c r="G340" i="13"/>
  <c r="M340" i="13" s="1"/>
  <c r="I340" i="13"/>
  <c r="K340" i="13"/>
  <c r="O340" i="13"/>
  <c r="Q340" i="13"/>
  <c r="V340" i="13"/>
  <c r="G344" i="13"/>
  <c r="I344" i="13"/>
  <c r="I334" i="13" s="1"/>
  <c r="K344" i="13"/>
  <c r="M344" i="13"/>
  <c r="O344" i="13"/>
  <c r="Q344" i="13"/>
  <c r="Q334" i="13" s="1"/>
  <c r="V344" i="13"/>
  <c r="G350" i="13"/>
  <c r="I350" i="13"/>
  <c r="I349" i="13" s="1"/>
  <c r="K350" i="13"/>
  <c r="M350" i="13"/>
  <c r="O350" i="13"/>
  <c r="Q350" i="13"/>
  <c r="Q349" i="13" s="1"/>
  <c r="V350" i="13"/>
  <c r="G357" i="13"/>
  <c r="G349" i="13" s="1"/>
  <c r="I357" i="13"/>
  <c r="K357" i="13"/>
  <c r="K349" i="13" s="1"/>
  <c r="O357" i="13"/>
  <c r="O349" i="13" s="1"/>
  <c r="Q357" i="13"/>
  <c r="V357" i="13"/>
  <c r="V349" i="13" s="1"/>
  <c r="G360" i="13"/>
  <c r="I360" i="13"/>
  <c r="K360" i="13"/>
  <c r="M360" i="13"/>
  <c r="O360" i="13"/>
  <c r="Q360" i="13"/>
  <c r="V360" i="13"/>
  <c r="G369" i="13"/>
  <c r="M369" i="13" s="1"/>
  <c r="I369" i="13"/>
  <c r="K369" i="13"/>
  <c r="O369" i="13"/>
  <c r="Q369" i="13"/>
  <c r="V369" i="13"/>
  <c r="G374" i="13"/>
  <c r="I374" i="13"/>
  <c r="K374" i="13"/>
  <c r="M374" i="13"/>
  <c r="O374" i="13"/>
  <c r="Q374" i="13"/>
  <c r="V374" i="13"/>
  <c r="G377" i="13"/>
  <c r="M377" i="13" s="1"/>
  <c r="I377" i="13"/>
  <c r="K377" i="13"/>
  <c r="O377" i="13"/>
  <c r="Q377" i="13"/>
  <c r="V377" i="13"/>
  <c r="G382" i="13"/>
  <c r="M382" i="13" s="1"/>
  <c r="I382" i="13"/>
  <c r="K382" i="13"/>
  <c r="K381" i="13" s="1"/>
  <c r="O382" i="13"/>
  <c r="O381" i="13" s="1"/>
  <c r="Q382" i="13"/>
  <c r="V382" i="13"/>
  <c r="V381" i="13" s="1"/>
  <c r="G385" i="13"/>
  <c r="I385" i="13"/>
  <c r="I381" i="13" s="1"/>
  <c r="K385" i="13"/>
  <c r="M385" i="13"/>
  <c r="O385" i="13"/>
  <c r="Q385" i="13"/>
  <c r="Q381" i="13" s="1"/>
  <c r="V385" i="13"/>
  <c r="G389" i="13"/>
  <c r="M389" i="13" s="1"/>
  <c r="I389" i="13"/>
  <c r="K389" i="13"/>
  <c r="O389" i="13"/>
  <c r="Q389" i="13"/>
  <c r="V389" i="13"/>
  <c r="G392" i="13"/>
  <c r="I392" i="13"/>
  <c r="K392" i="13"/>
  <c r="M392" i="13"/>
  <c r="O392" i="13"/>
  <c r="Q392" i="13"/>
  <c r="V392" i="13"/>
  <c r="G396" i="13"/>
  <c r="I396" i="13"/>
  <c r="I395" i="13" s="1"/>
  <c r="K396" i="13"/>
  <c r="M396" i="13"/>
  <c r="O396" i="13"/>
  <c r="Q396" i="13"/>
  <c r="Q395" i="13" s="1"/>
  <c r="V396" i="13"/>
  <c r="G401" i="13"/>
  <c r="M401" i="13" s="1"/>
  <c r="I401" i="13"/>
  <c r="K401" i="13"/>
  <c r="K395" i="13" s="1"/>
  <c r="O401" i="13"/>
  <c r="Q401" i="13"/>
  <c r="V401" i="13"/>
  <c r="V395" i="13" s="1"/>
  <c r="G403" i="13"/>
  <c r="I403" i="13"/>
  <c r="K403" i="13"/>
  <c r="M403" i="13"/>
  <c r="O403" i="13"/>
  <c r="Q403" i="13"/>
  <c r="V403" i="13"/>
  <c r="G420" i="13"/>
  <c r="M420" i="13" s="1"/>
  <c r="I420" i="13"/>
  <c r="K420" i="13"/>
  <c r="O420" i="13"/>
  <c r="O395" i="13" s="1"/>
  <c r="Q420" i="13"/>
  <c r="V420" i="13"/>
  <c r="G426" i="13"/>
  <c r="G425" i="13" s="1"/>
  <c r="I426" i="13"/>
  <c r="K426" i="13"/>
  <c r="K425" i="13" s="1"/>
  <c r="O426" i="13"/>
  <c r="O425" i="13" s="1"/>
  <c r="Q426" i="13"/>
  <c r="V426" i="13"/>
  <c r="V425" i="13" s="1"/>
  <c r="G432" i="13"/>
  <c r="I432" i="13"/>
  <c r="K432" i="13"/>
  <c r="M432" i="13"/>
  <c r="O432" i="13"/>
  <c r="Q432" i="13"/>
  <c r="V432" i="13"/>
  <c r="G434" i="13"/>
  <c r="M434" i="13" s="1"/>
  <c r="I434" i="13"/>
  <c r="K434" i="13"/>
  <c r="O434" i="13"/>
  <c r="Q434" i="13"/>
  <c r="V434" i="13"/>
  <c r="G440" i="13"/>
  <c r="I440" i="13"/>
  <c r="I425" i="13" s="1"/>
  <c r="K440" i="13"/>
  <c r="M440" i="13"/>
  <c r="O440" i="13"/>
  <c r="Q440" i="13"/>
  <c r="Q425" i="13" s="1"/>
  <c r="V440" i="13"/>
  <c r="G442" i="13"/>
  <c r="M442" i="13" s="1"/>
  <c r="I442" i="13"/>
  <c r="K442" i="13"/>
  <c r="O442" i="13"/>
  <c r="Q442" i="13"/>
  <c r="V442" i="13"/>
  <c r="G446" i="13"/>
  <c r="I446" i="13"/>
  <c r="K446" i="13"/>
  <c r="M446" i="13"/>
  <c r="O446" i="13"/>
  <c r="Q446" i="13"/>
  <c r="V446" i="13"/>
  <c r="G450" i="13"/>
  <c r="M450" i="13" s="1"/>
  <c r="I450" i="13"/>
  <c r="K450" i="13"/>
  <c r="O450" i="13"/>
  <c r="Q450" i="13"/>
  <c r="V450" i="13"/>
  <c r="G455" i="13"/>
  <c r="I455" i="13"/>
  <c r="K455" i="13"/>
  <c r="M455" i="13"/>
  <c r="O455" i="13"/>
  <c r="Q455" i="13"/>
  <c r="V455" i="13"/>
  <c r="G459" i="13"/>
  <c r="M459" i="13" s="1"/>
  <c r="I459" i="13"/>
  <c r="K459" i="13"/>
  <c r="O459" i="13"/>
  <c r="Q459" i="13"/>
  <c r="V459" i="13"/>
  <c r="G463" i="13"/>
  <c r="I463" i="13"/>
  <c r="K463" i="13"/>
  <c r="M463" i="13"/>
  <c r="O463" i="13"/>
  <c r="Q463" i="13"/>
  <c r="V463" i="13"/>
  <c r="AE468" i="13"/>
  <c r="AF468" i="13"/>
  <c r="G25" i="12"/>
  <c r="BA19" i="12"/>
  <c r="BA14" i="12"/>
  <c r="BA12" i="12"/>
  <c r="BA10" i="12"/>
  <c r="G9" i="12"/>
  <c r="I9" i="12"/>
  <c r="I8" i="12" s="1"/>
  <c r="K9" i="12"/>
  <c r="K8" i="12" s="1"/>
  <c r="M9" i="12"/>
  <c r="O9" i="12"/>
  <c r="Q9" i="12"/>
  <c r="Q8" i="12" s="1"/>
  <c r="V9" i="12"/>
  <c r="G11" i="12"/>
  <c r="M11" i="12" s="1"/>
  <c r="I11" i="12"/>
  <c r="K11" i="12"/>
  <c r="O11" i="12"/>
  <c r="Q11" i="12"/>
  <c r="V11" i="12"/>
  <c r="V8" i="12" s="1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I17" i="12"/>
  <c r="Q17" i="12"/>
  <c r="G18" i="12"/>
  <c r="M18" i="12" s="1"/>
  <c r="M17" i="12" s="1"/>
  <c r="I18" i="12"/>
  <c r="K18" i="12"/>
  <c r="K17" i="12" s="1"/>
  <c r="O18" i="12"/>
  <c r="Q18" i="12"/>
  <c r="V18" i="12"/>
  <c r="V17" i="12" s="1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O17" i="12" s="1"/>
  <c r="Q22" i="12"/>
  <c r="V22" i="12"/>
  <c r="AF25" i="12"/>
  <c r="I20" i="1"/>
  <c r="I19" i="1"/>
  <c r="I18" i="1"/>
  <c r="I17" i="1"/>
  <c r="I16" i="1"/>
  <c r="I102" i="1"/>
  <c r="J101" i="1" s="1"/>
  <c r="F48" i="1"/>
  <c r="G23" i="1" s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8" i="1" s="1"/>
  <c r="J28" i="1"/>
  <c r="J26" i="1"/>
  <c r="G38" i="1"/>
  <c r="F38" i="1"/>
  <c r="J23" i="1"/>
  <c r="J24" i="1"/>
  <c r="J25" i="1"/>
  <c r="J27" i="1"/>
  <c r="E24" i="1"/>
  <c r="E26" i="1"/>
  <c r="J69" i="1" l="1"/>
  <c r="J77" i="1"/>
  <c r="J65" i="1"/>
  <c r="J81" i="1"/>
  <c r="J87" i="1"/>
  <c r="J93" i="1"/>
  <c r="J73" i="1"/>
  <c r="J99" i="1"/>
  <c r="J67" i="1"/>
  <c r="J79" i="1"/>
  <c r="J85" i="1"/>
  <c r="J91" i="1"/>
  <c r="J97" i="1"/>
  <c r="J63" i="1"/>
  <c r="J71" i="1"/>
  <c r="J75" i="1"/>
  <c r="J83" i="1"/>
  <c r="J89" i="1"/>
  <c r="J95" i="1"/>
  <c r="J64" i="1"/>
  <c r="J66" i="1"/>
  <c r="J72" i="1"/>
  <c r="J80" i="1"/>
  <c r="J100" i="1"/>
  <c r="J68" i="1"/>
  <c r="J70" i="1"/>
  <c r="J74" i="1"/>
  <c r="J76" i="1"/>
  <c r="J78" i="1"/>
  <c r="J82" i="1"/>
  <c r="J84" i="1"/>
  <c r="J86" i="1"/>
  <c r="J88" i="1"/>
  <c r="J90" i="1"/>
  <c r="J92" i="1"/>
  <c r="J94" i="1"/>
  <c r="J96" i="1"/>
  <c r="J98" i="1"/>
  <c r="G26" i="1"/>
  <c r="A26" i="1"/>
  <c r="A23" i="1"/>
  <c r="G28" i="1"/>
  <c r="M24" i="16"/>
  <c r="M23" i="16" s="1"/>
  <c r="M12" i="16"/>
  <c r="M8" i="16" s="1"/>
  <c r="M227" i="15"/>
  <c r="M129" i="15"/>
  <c r="M176" i="15"/>
  <c r="M238" i="15"/>
  <c r="M85" i="15"/>
  <c r="M77" i="15"/>
  <c r="M28" i="15"/>
  <c r="M10" i="15"/>
  <c r="M195" i="15"/>
  <c r="G176" i="15"/>
  <c r="AE246" i="15"/>
  <c r="M242" i="15"/>
  <c r="G219" i="15"/>
  <c r="M217" i="15"/>
  <c r="M216" i="15" s="1"/>
  <c r="M213" i="15"/>
  <c r="M211" i="15" s="1"/>
  <c r="M63" i="15"/>
  <c r="M62" i="15" s="1"/>
  <c r="M9" i="15"/>
  <c r="M8" i="15" s="1"/>
  <c r="AE55" i="14"/>
  <c r="M45" i="14"/>
  <c r="M41" i="14" s="1"/>
  <c r="M37" i="14"/>
  <c r="M33" i="14" s="1"/>
  <c r="M29" i="14"/>
  <c r="M28" i="14" s="1"/>
  <c r="M17" i="14"/>
  <c r="M12" i="14" s="1"/>
  <c r="M395" i="13"/>
  <c r="M381" i="13"/>
  <c r="M8" i="13"/>
  <c r="M426" i="13"/>
  <c r="M425" i="13" s="1"/>
  <c r="G381" i="13"/>
  <c r="M357" i="13"/>
  <c r="M349" i="13" s="1"/>
  <c r="G334" i="13"/>
  <c r="M314" i="13"/>
  <c r="M313" i="13" s="1"/>
  <c r="M296" i="13"/>
  <c r="M281" i="13" s="1"/>
  <c r="G273" i="13"/>
  <c r="M246" i="13"/>
  <c r="M242" i="13" s="1"/>
  <c r="M157" i="13"/>
  <c r="M156" i="13" s="1"/>
  <c r="G148" i="13"/>
  <c r="M135" i="13"/>
  <c r="M134" i="13" s="1"/>
  <c r="G129" i="13"/>
  <c r="M126" i="13"/>
  <c r="M125" i="13" s="1"/>
  <c r="G117" i="13"/>
  <c r="M71" i="13"/>
  <c r="M70" i="13" s="1"/>
  <c r="M40" i="13"/>
  <c r="M39" i="13" s="1"/>
  <c r="G395" i="13"/>
  <c r="G8" i="13"/>
  <c r="M65" i="13"/>
  <c r="M59" i="13" s="1"/>
  <c r="M32" i="13"/>
  <c r="M23" i="13" s="1"/>
  <c r="G17" i="12"/>
  <c r="M15" i="12"/>
  <c r="M8" i="12" s="1"/>
  <c r="AE25" i="12"/>
  <c r="I21" i="1"/>
  <c r="J46" i="1"/>
  <c r="J40" i="1"/>
  <c r="J45" i="1"/>
  <c r="J39" i="1"/>
  <c r="J48" i="1" s="1"/>
  <c r="J47" i="1"/>
  <c r="J43" i="1"/>
  <c r="J41" i="1"/>
  <c r="J44" i="1"/>
  <c r="H48" i="1"/>
  <c r="J102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2CB6897C-3963-41C1-A988-B8EFEBFEEF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68DDED-B45D-4107-A39E-42E92B29EE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4D695978-116F-4D8B-AE81-DC55084869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9E83D5-818E-4FA8-BA37-0FB9621D79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5BEC28AC-E565-4504-B9D9-CC4B74380D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40CA8C-8B9B-4C62-8397-BBC1B649B9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362B04A5-89D3-4F27-85A4-970455FEA0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7B3E11-232A-4283-8511-0CB09997D2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3096E2F2-DDFC-4228-ADA6-AB1458E9E6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B6ADE0-FEB6-4867-9CEE-9CEA00CB80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<sst xmlns="http://schemas.openxmlformats.org/spreadsheetml/2006/main" count="3897" uniqueCount="1090">
  <si>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</si>
  <si>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</si>
  <si>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</si>
  <si>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</si>
  <si>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</si>
  <si>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</si>
  <si>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</si>
  <si>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</si>
  <si>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</si>
  <si>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</si>
  <si>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</si>
  <si>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</si>
  <si>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</si>
  <si>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</si>
  <si>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</si>
  <si>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</si>
  <si>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</si>
  <si>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</si>
  <si>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</si>
  <si>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</si>
  <si>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</si>
  <si>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</si>
  <si>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</si>
  <si>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</si>
  <si>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</si>
  <si>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</si>
  <si>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</si>
  <si>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</si>
  <si>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</si>
  <si>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</si>
  <si>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</si>
  <si>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</si>
  <si>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</si>
  <si>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</si>
  <si>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</si>
  <si>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</si>
  <si>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</si>
  <si>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</si>
  <si>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</si>
  <si>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</si>
  <si>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</si>
  <si>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</si>
  <si>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</si>
  <si>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</si>
  <si>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080_2023</t>
  </si>
  <si>
    <t>OPRAVA INSTALAČNÍCH JADER A ROZVODŮ V UBYTOVACÍCH BUŇKÁCH VŠ KOLEJÍ V LEDNICI NA MORAVĚ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</si>
  <si>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</si>
  <si>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</si>
  <si>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</si>
  <si>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</si>
  <si>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</si>
  <si>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</si>
  <si>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</si>
  <si>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Ostatní a vedlejší náklady</t>
  </si>
  <si>
    <t>01</t>
  </si>
  <si>
    <t>ON, VN</t>
  </si>
  <si>
    <t>Stavební objekt</t>
  </si>
  <si>
    <t>Ubytovací jednotky</t>
  </si>
  <si>
    <t>ASŘ</t>
  </si>
  <si>
    <t>02</t>
  </si>
  <si>
    <t>Elektroinstalace</t>
  </si>
  <si>
    <t>03</t>
  </si>
  <si>
    <t>Zdravotechnické instalace</t>
  </si>
  <si>
    <t>04</t>
  </si>
  <si>
    <t>Vzduchotechnika</t>
  </si>
  <si>
    <t>Celkem za stavbu</t>
  </si>
  <si>
    <t>CZK</t>
  </si>
  <si>
    <t>#POPS</t>
  </si>
  <si>
    <t>Popis stavby: 080_2023 - OPRAVA INSTALAČNÍCH JADER A ROZVODŮ V UBYTOVACÍCH BUŇKÁCH VŠ KOLEJÍ V LEDNICI NA MORAVĚ</t>
  </si>
  <si>
    <t>#POPO</t>
  </si>
  <si>
    <t>Popis objektu: 01 - Ubytovací jednotky</t>
  </si>
  <si>
    <t>#POPR</t>
  </si>
  <si>
    <t>Popis rozpočtu: 01 - ASŘ</t>
  </si>
  <si>
    <t>Popis rozpočtu: 02 - Elektroinstalace</t>
  </si>
  <si>
    <t>Popis rozpočtu: 03 - Zdravotechnické instalace</t>
  </si>
  <si>
    <t>Popis rozpočtu: 04 - Vzduchotechnika</t>
  </si>
  <si>
    <t>Popis objektu: SO 99 - Ostatní a vedlejší náklady</t>
  </si>
  <si>
    <t>Popis rozpočtu: 01 - ON, VN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</si>
  <si>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</si>
  <si>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</si>
  <si>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</si>
  <si>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</si>
  <si>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</si>
  <si>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</si>
  <si>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</si>
  <si>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</si>
  <si>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</si>
  <si>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</si>
  <si>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</si>
  <si>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</si>
  <si>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</si>
  <si>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</si>
  <si>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</si>
  <si>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</si>
  <si>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</si>
  <si>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</si>
  <si>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</si>
  <si>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</si>
  <si>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</si>
  <si>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</si>
  <si>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</si>
  <si>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</si>
  <si>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</si>
  <si>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</si>
  <si>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</si>
  <si>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</si>
  <si>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700B</t>
  </si>
  <si>
    <t>Demontáže</t>
  </si>
  <si>
    <t>711</t>
  </si>
  <si>
    <t>Izolace proti vodě</t>
  </si>
  <si>
    <t>715</t>
  </si>
  <si>
    <t>Izolace chemické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</si>
  <si>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</si>
  <si>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</si>
  <si>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</si>
  <si>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</si>
  <si>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</si>
  <si>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</si>
  <si>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</si>
  <si>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</si>
  <si>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728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</si>
  <si>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</si>
  <si>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</si>
  <si>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</si>
  <si>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</si>
  <si>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</si>
  <si>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</si>
  <si>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</si>
  <si>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</si>
  <si>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</si>
  <si>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</si>
  <si>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</si>
  <si>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</si>
  <si>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</si>
  <si>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</si>
  <si>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</si>
  <si>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</si>
  <si>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</si>
  <si>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</si>
  <si>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</si>
  <si>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</si>
  <si>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Rozváděčová technika</t>
  </si>
  <si>
    <t>Elektroinstalační materiál, el. přístroje</t>
  </si>
  <si>
    <t>Svítidla a světelné zdroje</t>
  </si>
  <si>
    <t>Vodiče a kabely</t>
  </si>
  <si>
    <t>05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</si>
  <si>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</si>
  <si>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</si>
  <si>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</si>
  <si>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</si>
  <si>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</si>
  <si>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</si>
  <si>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</si>
  <si>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</si>
  <si>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</si>
  <si>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</si>
  <si>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</si>
  <si>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</si>
  <si>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</si>
  <si>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</si>
  <si>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</si>
  <si>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</si>
  <si>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</si>
  <si>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</si>
  <si>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</si>
  <si>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</si>
  <si>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</si>
  <si>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</si>
  <si>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</si>
  <si>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</si>
  <si>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</si>
  <si>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</si>
  <si>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</si>
  <si>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</si>
  <si>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</si>
  <si>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</si>
  <si>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</si>
  <si>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</si>
  <si>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</si>
  <si>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</si>
  <si>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</si>
  <si>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</si>
  <si>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</si>
  <si>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</si>
  <si>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</si>
  <si>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</si>
  <si>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</si>
  <si>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</si>
  <si>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</si>
  <si>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</si>
  <si>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</si>
  <si>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</si>
  <si>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</si>
  <si>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</si>
  <si>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</si>
  <si>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</si>
  <si>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</si>
  <si>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</si>
  <si>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</si>
  <si>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</si>
  <si>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</si>
  <si>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</si>
  <si>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</si>
  <si>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</si>
  <si>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</si>
  <si>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0050001</t>
  </si>
  <si>
    <t>Vzorkování - odstíny nových povrchů, zařizovací předměty, výrobky</t>
  </si>
  <si>
    <t>ks</t>
  </si>
  <si>
    <t>Vlastní</t>
  </si>
  <si>
    <t>odstíny nových povrchů, zařizovací předměty, výrobky : 1</t>
  </si>
  <si>
    <t>VV</t>
  </si>
  <si>
    <t>0050002</t>
  </si>
  <si>
    <t>Dokumentace výrobní a dílenská</t>
  </si>
  <si>
    <t>SUM</t>
  </si>
  <si>
    <t>END</t>
  </si>
  <si>
    <t>Položkový soupis prací a dodávek</t>
  </si>
  <si>
    <t>342255022R00</t>
  </si>
  <si>
    <t>Příčky z cihel a tvárnic nepálených příčky z příčkovek pórobetonových tloušťky 75 mm</t>
  </si>
  <si>
    <t>m2</t>
  </si>
  <si>
    <t>801-1</t>
  </si>
  <si>
    <t>Práce</t>
  </si>
  <si>
    <t>POL1_</t>
  </si>
  <si>
    <t>včetně pomocného lešení</t>
  </si>
  <si>
    <t>SPI</t>
  </si>
  <si>
    <t>8x jádro : 2,65*(1,2+0,85)*8</t>
  </si>
  <si>
    <t>342668111R00</t>
  </si>
  <si>
    <t>Těsnění styku příčky se stávající stěnou PU pěnou</t>
  </si>
  <si>
    <t>m</t>
  </si>
  <si>
    <t>801-4</t>
  </si>
  <si>
    <t xml:space="preserve">styk příčky se stropem : </t>
  </si>
  <si>
    <t>8x jádro : (1,2+0,85)*8</t>
  </si>
  <si>
    <t>342941111R00</t>
  </si>
  <si>
    <t>Kotvení příček ke konstrukci kotvami na hmoždinky</t>
  </si>
  <si>
    <t>Včetně dodávky kotev a spojovacího materiálu.</t>
  </si>
  <si>
    <t>Včetně dodávky kotev i spojovacího materiálu.</t>
  </si>
  <si>
    <t>8x jádro : 2,65*4*8</t>
  </si>
  <si>
    <t>346244311R00</t>
  </si>
  <si>
    <t>Obezdívka van a WC modulů z pórobetonu tloušťky 50 mm</t>
  </si>
  <si>
    <t xml:space="preserve">8x jádro : </t>
  </si>
  <si>
    <t>podezdívka mramorových vaniček sprch. koutů : 0,2*(1,2+0,9)*2*8</t>
  </si>
  <si>
    <t>3000001</t>
  </si>
  <si>
    <t>Dotěsnění prostupů VZT potrubí a zapravení otvorů</t>
  </si>
  <si>
    <t>347013111RZ1</t>
  </si>
  <si>
    <t xml:space="preserve">Předstěny opláštěné sádrokartonovými deskami předsazené stěny spřažené  1 x ocelová konstrukce CD, tloušťka desky 12,5 mm, standard, tloušťka předstěny 55 mm, bez izolace,  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</si>
  <si>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</si>
  <si>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</si>
  <si>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</si>
  <si>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1 PP : </t>
  </si>
  <si>
    <t>S08 : 2,2*(0,3+0,35+0,3)</t>
  </si>
  <si>
    <t>S09 : 2,2*(0,3+0,35+0,3)</t>
  </si>
  <si>
    <t>347016213R00</t>
  </si>
  <si>
    <t>Předstěny opláštěné sádrokartonovými deskami volně stojící, bez izolace 1x nosná ocelová konstrukce CW 50, dvojité opláštění, desky impregnované, tloušťky 12,5 mm, tloušťka stěny 75 mm, požární odolnost EI 45</t>
  </si>
  <si>
    <t xml:space="preserve">opláštění modulu WC : </t>
  </si>
  <si>
    <t>8x jádro - 109 : (1,5+0,22)*0,82*8</t>
  </si>
  <si>
    <t>380932115R00</t>
  </si>
  <si>
    <t>Vlepení výztuže do vrtu v betonu průměr výztuže 12 mm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</si>
  <si>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</si>
  <si>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 xml:space="preserve">N9 - doplnění stropu ve stoupačce - 8x : </t>
  </si>
  <si>
    <t xml:space="preserve">do čel stáv. otvoru po 150 mm, hloubka kotvení min. 80 mm - roxor D12 / 200 mm : </t>
  </si>
  <si>
    <t>850 x 450 mm : 0,1*20*8</t>
  </si>
  <si>
    <t>411361821R00</t>
  </si>
  <si>
    <t>Výztuž stropů z betonářské oceli 10 505(R)</t>
  </si>
  <si>
    <t>t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</si>
  <si>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</si>
  <si>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850 x 450 mm : 0,2*0,888*20*8/1000</t>
  </si>
  <si>
    <t>411361921RT4</t>
  </si>
  <si>
    <t>Výztuž stropů ze svařovaných sítí průměr drátu 6 mm, velikost oka 100 / 100 mm</t>
  </si>
  <si>
    <t xml:space="preserve">N9 - doplnění stropu ve stoupačce - 8x ( 2 vrstvy sítě ) : </t>
  </si>
  <si>
    <t>850 x 450 mm : 0,85*0,45*4,44*2*1,2*8/1000</t>
  </si>
  <si>
    <t>411388531R00</t>
  </si>
  <si>
    <t>Zabetonování otvorů do 1 m2 ve stropech železobetonových, tvárnicových a prefabrikátových</t>
  </si>
  <si>
    <t>m3</t>
  </si>
  <si>
    <t>včetně bednění, odbednění a výztuže (s dodáním hmot), z pomocného pracovního lešení o výšce podlahy do 1900 mm a pro zatížení do 1,5 kPa,</t>
  </si>
  <si>
    <t>beton 20/25-XC1</t>
  </si>
  <si>
    <t xml:space="preserve">N9 - doplnění stropu ve stoupačce - 8x ( tl. 120 mm ) : </t>
  </si>
  <si>
    <t>850 x 450 mm : 0,85*0,45*0,12*8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</si>
  <si>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</si>
  <si>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</si>
  <si>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</si>
  <si>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S08 : 1,0*0,9</t>
  </si>
  <si>
    <t>S09 : 1,0*0,9</t>
  </si>
  <si>
    <t>416093121R00</t>
  </si>
  <si>
    <t>Doplňkové práce čelo podhledu SDK výšky od 200 do 500 mm, z desek standard, tloušťky 12,5 mm</t>
  </si>
  <si>
    <t>bez dodávky izolace</t>
  </si>
  <si>
    <t>S08 : 0,4*(1,0+0,9+0,9)</t>
  </si>
  <si>
    <t>S09 : 0,4*(1,0+0,9+0,9)</t>
  </si>
  <si>
    <t>601016141R00</t>
  </si>
  <si>
    <t xml:space="preserve">Omítka stropů a podhledů z hotových směsí vrstva štuková, vápenocementová,  , tloušťka vrstvy 3 mm,  </t>
  </si>
  <si>
    <t>po jednotlivých vrstvách</t>
  </si>
  <si>
    <t>Včetně pomocného lešení.</t>
  </si>
  <si>
    <t>Odkaz na mn. položky pořadí 20 : 33,52000</t>
  </si>
  <si>
    <t>601016191R00</t>
  </si>
  <si>
    <t>Omítka stropů a podhledů z hotových směsí Doplňkové práce pro omítky stropů z hotových směsí penetrační natěr stropů akrylátový</t>
  </si>
  <si>
    <t xml:space="preserve">před lepidlem s perlinkou : </t>
  </si>
  <si>
    <t xml:space="preserve">před štukem : </t>
  </si>
  <si>
    <t>Odkaz na mn. položky pořadí 14 : 33,52000</t>
  </si>
  <si>
    <t>602016101R00</t>
  </si>
  <si>
    <t xml:space="preserve">Omítka stěn z hotových směsí postřik, báze, cementová,  ,  ,  </t>
  </si>
  <si>
    <t>Odkaz na mn. položky pořadí 17 : 337,15200</t>
  </si>
  <si>
    <t>602016112RT5</t>
  </si>
  <si>
    <t xml:space="preserve">Omítka stěn z hotových směsí vrstva jádrová, vápenocementová,  , tloušťka vrstvy 20 mm,  </t>
  </si>
  <si>
    <t>108 : 2,65*(2,48+1,76)*2*8</t>
  </si>
  <si>
    <t xml:space="preserve"> - otvory : -0,7*2,0*8</t>
  </si>
  <si>
    <t>109 : 2,65*(0,82+1,2)*2*8</t>
  </si>
  <si>
    <t>102 : 2,65*(0,08+0,22+0,85+0,22+0,08+0,75+1,55+0,69)*8</t>
  </si>
  <si>
    <t>602016141R00</t>
  </si>
  <si>
    <t xml:space="preserve">Omítka stěn z hotových směsí vrstva štuková, vápenocementová,  , tloušťka vrstvy 3 mm,  </t>
  </si>
  <si>
    <t xml:space="preserve"> - obklady : </t>
  </si>
  <si>
    <t>Odkaz na mn. položky pořadí 70 : 235,25920*-1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</si>
  <si>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</si>
  <si>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</si>
  <si>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</si>
  <si>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zakrytí dveří do pokojů 107 a 116 : 0,9*2,1*2*4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</si>
  <si>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</si>
  <si>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</si>
  <si>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</si>
  <si>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nová omítka stropů : </t>
  </si>
  <si>
    <t>108 : 3,2*8</t>
  </si>
  <si>
    <t>109 : 0,99*8</t>
  </si>
  <si>
    <t>612403386R00</t>
  </si>
  <si>
    <t>Hrubá výplň rýh ve stěnách, jakoukoliv maltou maltou ze suchých směsí  100 x 100 mm</t>
  </si>
  <si>
    <t>jakékoliv šířky rýhy,</t>
  </si>
  <si>
    <t>108 - rýha pro kanalizaci od umývadla : 1,0</t>
  </si>
  <si>
    <t>108 - rýha pro vodu k umývadu : 1,0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</si>
  <si>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</si>
  <si>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</si>
  <si>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</si>
  <si>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 xml:space="preserve">omítka nad obkladem : </t>
  </si>
  <si>
    <t>108 : 0,2*1</t>
  </si>
  <si>
    <t>102 : 1,1*4</t>
  </si>
  <si>
    <t>632421160RU1</t>
  </si>
  <si>
    <t>Potěr ze suchých směsí cementová vyrovnávací podlahová hmota, tloušťky 50 mm, včetně penetrace</t>
  </si>
  <si>
    <t>s rozprostřením a uhlazením</t>
  </si>
  <si>
    <t>včetně penetrace podkladu.</t>
  </si>
  <si>
    <t>Potěr s vlákny</t>
  </si>
  <si>
    <t>109 : 1,04*8</t>
  </si>
  <si>
    <t>OV01</t>
  </si>
  <si>
    <t>Dvířka revizní do zdiva 600x600 mm, hliníkový rám + sdk tl.12,5 mm impreg., tlačný zámek, D+M, dle výpisu ostatních výrobků a doplňků</t>
  </si>
  <si>
    <t>kus</t>
  </si>
  <si>
    <t xml:space="preserve">dle výpisu ostatních výrobků : </t>
  </si>
  <si>
    <t>OV01 : 8</t>
  </si>
  <si>
    <t>941955001R00</t>
  </si>
  <si>
    <t>Lešení lehké pracovní pomocné pomocné, o výšce lešeňové podlahy do 1,2 m</t>
  </si>
  <si>
    <t>800-3</t>
  </si>
  <si>
    <t>koupelna : 3,2*8</t>
  </si>
  <si>
    <t>WC : 0,99*8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</si>
  <si>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</si>
  <si>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</si>
  <si>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4x NP : </t>
  </si>
  <si>
    <t>101 : 16,69*4</t>
  </si>
  <si>
    <t>102 : 12,95*4</t>
  </si>
  <si>
    <t>108 : 3,2*4</t>
  </si>
  <si>
    <t>109 : 0,99*4</t>
  </si>
  <si>
    <t>110 : 14,96*4</t>
  </si>
  <si>
    <t>117 : 3,2*4</t>
  </si>
  <si>
    <t>118 : 0,99*4</t>
  </si>
  <si>
    <t xml:space="preserve">1. PP : </t>
  </si>
  <si>
    <t>S08 : 15,82</t>
  </si>
  <si>
    <t>S09 : 15,82</t>
  </si>
  <si>
    <t>část chodby S03 : 1,2*11,6</t>
  </si>
  <si>
    <t>954312203R00</t>
  </si>
  <si>
    <t>Obklady konstrukcí sádrokartonovými deskami opláštění vodorovných konstrukcí dvoustranné od 200x200 mm do 500x500 mm, deskami impregnovanými proti vlhkosti tl. 12,5 mm</t>
  </si>
  <si>
    <t>- nezbytné úpravy desek na příslušný rozměr,</t>
  </si>
  <si>
    <t>- úpravy rohů, koutů a hran konstrukcí ze sádrokartonu,</t>
  </si>
  <si>
    <t>N8 - kastlík pro VZT potrubí : 1,2*8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</si>
  <si>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</si>
  <si>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</si>
  <si>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</si>
  <si>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</si>
  <si>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B5 - betonová kapotáž potrubí : </t>
  </si>
  <si>
    <t xml:space="preserve">jádro s vaničkou a zástěnou ( 3x ) : </t>
  </si>
  <si>
    <t>108 : 0,16*0,16*0,3*3</t>
  </si>
  <si>
    <t>109 : 0,16*0,16*0,83*3</t>
  </si>
  <si>
    <t xml:space="preserve">jádro se zděným sprchovým koutem ( 5x ) : </t>
  </si>
  <si>
    <t>109 : 0,16*0,16*0,83*5</t>
  </si>
  <si>
    <t>B4 - betonová podezdívka a stěna ( 5x ) : 0,99*0,17*5</t>
  </si>
  <si>
    <t>962031142R00</t>
  </si>
  <si>
    <t>Bourání příček z tvárnic pórobetonových, tloušťky 75 mm</t>
  </si>
  <si>
    <t>nebo vybourání otvorů průřezové plochy přes 4 m2 v příčkách, včetně pomocného lešení o výšce podlahy do 1900 mm a pro zatížení do 1,5 kPa  (150 kg/m2),</t>
  </si>
  <si>
    <t>jádro s vaničkou a zástěnou ( 3x ) : 2,65*(1,2+0,85)*3</t>
  </si>
  <si>
    <t/>
  </si>
  <si>
    <t>jádro se zděným sprchovým koutem ( 5x ) : 2,65*(1,2+0,85+0,37)*5</t>
  </si>
  <si>
    <t xml:space="preserve"> + pod shrn. dveřmi do sprch. koutu : 0,3*0,84*5</t>
  </si>
  <si>
    <t>965042141R00</t>
  </si>
  <si>
    <t>Bourání podkladů pod dlažby nebo litých celistvých dlažeb a mazanin  betonových nebo z litého asfaltu, tloušťky do 100 mm, plochy přes 4 m2</t>
  </si>
  <si>
    <t xml:space="preserve">B6 - vybourání dlažby vč. mazaniny ( celkem 50 mm ) : </t>
  </si>
  <si>
    <t>108 : 3,2*0,05*3</t>
  </si>
  <si>
    <t>109 : 1,04*0,05*3</t>
  </si>
  <si>
    <t>108 : 3,2*0,05*5</t>
  </si>
  <si>
    <t>109 : 1,04*0,05*5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</si>
  <si>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</si>
  <si>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</si>
  <si>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</si>
  <si>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B10 - vybourání stáv. revizních dvířek : 2*4</t>
  </si>
  <si>
    <t>968061125R00</t>
  </si>
  <si>
    <t>Vyvěšení nebo zavěšení dřevěných křídel dveří, plochy do 2 m2</t>
  </si>
  <si>
    <t xml:space="preserve">B8 - dmtž dveřního křídla : </t>
  </si>
  <si>
    <t>1 jádro x 8 : 2*8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</si>
  <si>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</si>
  <si>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</si>
  <si>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</si>
  <si>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B10 - vybourání stáv. revizních dvířek : 0,6*0,9*2*4</t>
  </si>
  <si>
    <t>970241100R00</t>
  </si>
  <si>
    <t>Řezání prostého betonu hloubka řezu 100 mm</t>
  </si>
  <si>
    <t xml:space="preserve">řezání bourané mazaniny s dlažbou u dveří tl. 50 mm : </t>
  </si>
  <si>
    <t>108 : 0,7*4</t>
  </si>
  <si>
    <t>109 : 0,7*4</t>
  </si>
  <si>
    <t>971033231R00</t>
  </si>
  <si>
    <t>Vybourání otvorů ve zdivu cihelném z jakýchkoliv cihel pálených  na jakoukoliv maltu vápenou nebo vápenocementovou, plochy do 0,0225 m2, tloušťky do 150 mm</t>
  </si>
  <si>
    <t>základovém nebo nadzákladovém,</t>
  </si>
  <si>
    <t xml:space="preserve">požadavek VZT : </t>
  </si>
  <si>
    <t>zvětšení stávajícíh otvoru 150/150 mm pro VZT potrubí na 250/150 mm : 8</t>
  </si>
  <si>
    <t>972054411R00</t>
  </si>
  <si>
    <t>Vybourání otvorů ve stropech nebo klenbách železobetonových plochy do 1 m2, tloušťky do 80 mm</t>
  </si>
  <si>
    <t>bez odstranění podlahy a násypu,</t>
  </si>
  <si>
    <t xml:space="preserve">B11 - vybourání požárního předělu tl. 80 mm - stoupačky : </t>
  </si>
  <si>
    <t>typ. patro x 4 : 0,85*0,45*2*4*0,08</t>
  </si>
  <si>
    <t>976042221R00</t>
  </si>
  <si>
    <t>Vybourání betonových  nebo ŽB dvířek, obrub zdiva, desek vybourání betonových nebo železobetonových dvířek, ventilací apod.  plochy do 0,1 m2, ze zdiva cihelného nebo kamenného</t>
  </si>
  <si>
    <t>komínových a topných dvířek, ventilací apod. plochy do 0,10 m2</t>
  </si>
  <si>
    <t>B10 - vybourání dvířek : 2*4</t>
  </si>
  <si>
    <t>978013191R00</t>
  </si>
  <si>
    <t>Otlučení omítek vápenných nebo vápenocementových vnitřních s vyškrabáním spár, s očištěním zdiva stěn, v rozsahu do 100 %</t>
  </si>
  <si>
    <t xml:space="preserve">otlučení omítek nad obklady : </t>
  </si>
  <si>
    <t>108 : 0,8*(0,86+2,48+1,76+0,9+1,28)*3</t>
  </si>
  <si>
    <t xml:space="preserve"> - otvory : -0,7*0,2*3</t>
  </si>
  <si>
    <t>109 : 1,3*(0,82+1,2+0,82+0,35)*3</t>
  </si>
  <si>
    <t xml:space="preserve"> - otvory : -0,7*0,7*3</t>
  </si>
  <si>
    <t>102 : 1,1*(0,08+0,22+0,85+0,22+0,08+0,75+0,35+0,69)*3</t>
  </si>
  <si>
    <t>108 : 0,8*(0,86+2,48+0,86+1,28)*5</t>
  </si>
  <si>
    <t>0,3*(0,82+0,9)*5</t>
  </si>
  <si>
    <t xml:space="preserve"> - otvory : -0,7*0,2*5</t>
  </si>
  <si>
    <t>109 : 1,3*(0,82+1,2+0,82+0,35)*5</t>
  </si>
  <si>
    <t xml:space="preserve"> - otvory : -0,7*0,7*5</t>
  </si>
  <si>
    <t>110 : 1,1*(0,08+0,22+0,85+0,22+0,08+0,75+0,35+0,69)*5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</si>
  <si>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</si>
  <si>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</si>
  <si>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</si>
  <si>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B9 - otlučení obkladu : </t>
  </si>
  <si>
    <t>108 : 1,8*(0,86+2,48+1,76+0,9+1,28)*3</t>
  </si>
  <si>
    <t xml:space="preserve"> - otvory : -0,7*1,8*3</t>
  </si>
  <si>
    <t xml:space="preserve"> - otvory : -0,7*1,3*3</t>
  </si>
  <si>
    <t>102 : 1,5*(0,08+0,22+0,85+0,22+0,08+0,75+0,35+0,69)*3</t>
  </si>
  <si>
    <t>108 : 1,8*(0,86+2,48+0,86+1,28)*5</t>
  </si>
  <si>
    <t>2,3*(0,82+0,9)*5</t>
  </si>
  <si>
    <t xml:space="preserve"> - otvory : -0,7*1,8*5</t>
  </si>
  <si>
    <t xml:space="preserve"> - otvory : -0,7*1,3*5</t>
  </si>
  <si>
    <t>110 : 1,5*(0,08+0,22+0,85+0,22+0,08+0,75+0,35+0,69)*5</t>
  </si>
  <si>
    <t>999281148R00</t>
  </si>
  <si>
    <t>Přesun hmot pro opravy a údržbu objektů pro opravy a údržbu dosavadních objektů včetně vnějších plášťů  výšky do 12 m, nošením</t>
  </si>
  <si>
    <t>Přesun hmot</t>
  </si>
  <si>
    <t>POL7_</t>
  </si>
  <si>
    <t>oborů 801, 803, 811 a 812</t>
  </si>
  <si>
    <t xml:space="preserve">Hmotnosti z položek s pořadovými čísly: : </t>
  </si>
  <si>
    <t xml:space="preserve">1,2,3,4,6,7,8,9,10,11,12,13,14,15,16,17,18,19,20,21,22,23,24,25,26,27,29,33, : </t>
  </si>
  <si>
    <t>Součet: : 20,34920</t>
  </si>
  <si>
    <t>711140201R00</t>
  </si>
  <si>
    <t>Odstranění izolace proti vodě - pásy přitavením svislé, 1 vrstva</t>
  </si>
  <si>
    <t>800-711</t>
  </si>
  <si>
    <t>dle TZ - asf. lepenka kolem sprch. koutů : 1,8*(1,0+1,0)*3</t>
  </si>
  <si>
    <t>2,3*(0,9+1,2+0,9)*5</t>
  </si>
  <si>
    <t>711212000RU1</t>
  </si>
  <si>
    <t>Izolace proti vodě nátěr podkladní pod hydroizolační stěrky</t>
  </si>
  <si>
    <t>Odkaz na mn. položky pořadí 43 : 133,15200</t>
  </si>
  <si>
    <t>711212002RT3</t>
  </si>
  <si>
    <t>Izolace proti vodě stěrka hydroizolační  proti zemní vlhkosti</t>
  </si>
  <si>
    <t>jednovrstvá</t>
  </si>
  <si>
    <t xml:space="preserve">108 : </t>
  </si>
  <si>
    <t>podlaha v koupelně : 2,2*8</t>
  </si>
  <si>
    <t>stěny u sprch. koutů : 2,4*(0,9+1,2+0,9)*8</t>
  </si>
  <si>
    <t>dle TZ všechny stěny do výšky 0,8 m : 0,8*(0,08+2,48+0,86+1,28+0,08)*8</t>
  </si>
  <si>
    <t>0,2*1,2*8</t>
  </si>
  <si>
    <t>109 : 0,86*8</t>
  </si>
  <si>
    <t>dle TZ všechny stěny do výšky 0,8 m : 0,8*(0,06+0,98+0,82+0,98+0,06)*8</t>
  </si>
  <si>
    <t>711212601RT2</t>
  </si>
  <si>
    <t>Izolace proti vodě doplňky  těsnicí pás š.100 mm do spoje podlaha-stěna</t>
  </si>
  <si>
    <t>108 : (0,86+2,48)*2*8</t>
  </si>
  <si>
    <t>- 0,7*8</t>
  </si>
  <si>
    <t>109 : (0,06+0,98+0,82+0,98+0,06)*8</t>
  </si>
  <si>
    <t>711212611RT2</t>
  </si>
  <si>
    <t>Izolace proti vodě doplňky  těsnicí pás šířky 100 mm do svislých koutů</t>
  </si>
  <si>
    <t>108 : 2,4*2*8</t>
  </si>
  <si>
    <t>0,8*3*8</t>
  </si>
  <si>
    <t>109 : 0,8*4*8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</si>
  <si>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</si>
  <si>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</si>
  <si>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</si>
  <si>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42,43,44,45, : </t>
  </si>
  <si>
    <t>Součet: : 0,52541</t>
  </si>
  <si>
    <t>OV02</t>
  </si>
  <si>
    <t>Posuvné sprchové dveře do niky šířky 1200 mm, výška 1950 mm, D+M</t>
  </si>
  <si>
    <t>OV02 : 8</t>
  </si>
  <si>
    <t>998725102R00</t>
  </si>
  <si>
    <t>Přesun hmot pro zařizovací předměty v objektech výšky do 12 m</t>
  </si>
  <si>
    <t>800-721</t>
  </si>
  <si>
    <t>vodorovně do 50 m</t>
  </si>
  <si>
    <t xml:space="preserve">47, : </t>
  </si>
  <si>
    <t>Součet: : 0,28000</t>
  </si>
  <si>
    <t>766111820R00</t>
  </si>
  <si>
    <t>Demontáž dřevěných stěn plných</t>
  </si>
  <si>
    <t>800-766</t>
  </si>
  <si>
    <t>včetně demontáže lišt a vysklení,</t>
  </si>
  <si>
    <t xml:space="preserve">B12 - dmtž a likvidace opláštění rozvodů ZTI dřevotřískovou deskou vč. podhledu : </t>
  </si>
  <si>
    <t>S08 : 2,0*(0,3+0,35+0,3)</t>
  </si>
  <si>
    <t>0,6*(0,9+1,0+0,9)</t>
  </si>
  <si>
    <t>1,0*0,9-0,3*0,35</t>
  </si>
  <si>
    <t>S09 : 2,0*(0,3+0,35+0,3)</t>
  </si>
  <si>
    <t>766661112R00</t>
  </si>
  <si>
    <t>Montáž dveřních křídel kompletizovaných otevíravých ,  , do ocelové nebo fošnové zárubně, jednokřídlových, šířky do 800 mm</t>
  </si>
  <si>
    <t>T01 : 2*8</t>
  </si>
  <si>
    <t>766662811R00</t>
  </si>
  <si>
    <t>Demontáž dveřních křídel prahů dveří  jednokřídlových</t>
  </si>
  <si>
    <t xml:space="preserve">B8 - dmtž prahu : </t>
  </si>
  <si>
    <t>766664915R00</t>
  </si>
  <si>
    <t>Oprava dveřních křídel doplňkové práce pro opravu dveřních křídel  seříznutí dveřních křídel, kompletizovaných</t>
  </si>
  <si>
    <t>nové dveře - požadavek VZT : 16</t>
  </si>
  <si>
    <t>766670021R00</t>
  </si>
  <si>
    <t xml:space="preserve">Montáž kliky a štítku </t>
  </si>
  <si>
    <t>Odkaz na mn. položky pořadí 50 : 16,00000</t>
  </si>
  <si>
    <t>766812820R00</t>
  </si>
  <si>
    <t>Demontáž kuchyňských linek délky do 1500 mm</t>
  </si>
  <si>
    <t>B2 - dmtř KL : 8</t>
  </si>
  <si>
    <t>766001</t>
  </si>
  <si>
    <t>Dveřní zarážka, techn. specifikace dle výpisu truhl. výrobků, D+ M, včetně spoj mater.</t>
  </si>
  <si>
    <t xml:space="preserve">ks    </t>
  </si>
  <si>
    <t>54900001</t>
  </si>
  <si>
    <t>kování stavební - prvek: dveřní kování se zajištěním; provedení nerez; pro dveře WC, koupelen</t>
  </si>
  <si>
    <t>Specifikace</t>
  </si>
  <si>
    <t>POL3_</t>
  </si>
  <si>
    <t>611601201R</t>
  </si>
  <si>
    <t>Dveře vnitřní jednostranně otevíravé; funkce: klasické; šířka = 600 mm; výška = 1 970 mm; počet křídel: 1; materiál rámu křídla: MDF; materiál výplně: voština; materiál pláště: MDF; povrchová úprava: CPL; struktura povrchu: oboustranně hladká; míra zasklení: plné křídlo; barva: dekor dle vzorníku</t>
  </si>
  <si>
    <t>SPCM</t>
  </si>
  <si>
    <t>998766102R00</t>
  </si>
  <si>
    <t>Přesun hmot pro konstrukce truhlářské v objektech výšky do 12 m</t>
  </si>
  <si>
    <t>50 m vodorovně</t>
  </si>
  <si>
    <t xml:space="preserve">55,56,57, : </t>
  </si>
  <si>
    <t>Součet: : 0,25360</t>
  </si>
  <si>
    <t>771101210R00</t>
  </si>
  <si>
    <t>Příprava podkladu pod dlažby penetrace podkladu pod dlažby</t>
  </si>
  <si>
    <t>800-771</t>
  </si>
  <si>
    <t>Odkaz na mn. položky pořadí 60 : 24,48000</t>
  </si>
  <si>
    <t>771575118RU1</t>
  </si>
  <si>
    <t>Montáž podlah vnitřních z dlaždic keramických 600 x 600 mm, režných nebo glazovaných, hladkých, kladených do flexibilního tmele</t>
  </si>
  <si>
    <t>108 : 2,2*8</t>
  </si>
  <si>
    <t>771578011R00</t>
  </si>
  <si>
    <t>Montáž podlah vnitřních z dlaždic keramických Zvláštní úpravy spár spára podlaha-stěna silikonem</t>
  </si>
  <si>
    <t>vč. dodávky a montáže silikonu.</t>
  </si>
  <si>
    <t>108 : (0,08+2,47+0,86+2,48+0,08)*8</t>
  </si>
  <si>
    <t>102 : (0,08+0,22+0,85+0,22+0,08+0,75+0,69)*8</t>
  </si>
  <si>
    <t>59761005x</t>
  </si>
  <si>
    <t>Dlažba keramická s glazurou; tl. = 10,0 mm; a = 598 mm; b = 598 mm; povrch: hladký, matný, rektifikovaná, protiskluznost R9</t>
  </si>
  <si>
    <t>Koeficient prořez: 0,1</t>
  </si>
  <si>
    <t>998771102R00</t>
  </si>
  <si>
    <t>Přesun hmot pro podlahy z dlaždic v objektech výšky do 12 m</t>
  </si>
  <si>
    <t xml:space="preserve">59,60,61,62, : </t>
  </si>
  <si>
    <t>Součet: : 0,74232</t>
  </si>
  <si>
    <t>776401800R00</t>
  </si>
  <si>
    <t>Demontáž soklíků nebo lišt pryžových nebo PVC odstranění a uložení na hromady</t>
  </si>
  <si>
    <t>800-775</t>
  </si>
  <si>
    <t>v místě odstraňovaných obkladů u KL : (0,22+0,22+0,85+0,22+0,08+0,75+1,55+0,69)*8</t>
  </si>
  <si>
    <t>776421100R00</t>
  </si>
  <si>
    <t>Lepení soklíků PVC a napojení krytiny na stěnu lepení podlahových soklíků z PVC a vinylu</t>
  </si>
  <si>
    <t>Odkaz na mn. položky pořadí 64 : 36,64000</t>
  </si>
  <si>
    <t>28342401.AR</t>
  </si>
  <si>
    <t>lišta soklová; podlahová; materiál PVC; tl. 1,50 mm; š = 64,0 mm</t>
  </si>
  <si>
    <t xml:space="preserve">dle stávajícího : </t>
  </si>
  <si>
    <t>Odkaz na mn. položky pořadí 65 : 36,64000</t>
  </si>
  <si>
    <t>998776102R00</t>
  </si>
  <si>
    <t>Přesun hmot pro podlahy povlakové v objektech výšky do 12 m</t>
  </si>
  <si>
    <t xml:space="preserve">65,66, : </t>
  </si>
  <si>
    <t>Součet: : 0,00594</t>
  </si>
  <si>
    <t xml:space="preserve">svislé vnitřní rohy KO : </t>
  </si>
  <si>
    <t>108 : 2,4*5*8</t>
  </si>
  <si>
    <t>109 : (1,5*4+0,82)*8</t>
  </si>
  <si>
    <t>102 : 1,5*4*8</t>
  </si>
  <si>
    <t>781101210R00</t>
  </si>
  <si>
    <t>Příprava podkladu pod obklady penetrace podkladu pod obklady</t>
  </si>
  <si>
    <t>včetně dodávky materiálu.</t>
  </si>
  <si>
    <t>Odkaz na mn. položky pořadí 70 : 235,25920</t>
  </si>
  <si>
    <t>781475120RU3</t>
  </si>
  <si>
    <t>Montáž obkladů vnitřních z dlaždic keramických 300 x 600 mm,  , kladených do flexibilního tmele</t>
  </si>
  <si>
    <t>108 : 2,4*(2,48+1,76)*2*8</t>
  </si>
  <si>
    <t>109 : 1,5*(0,82+1,2)*2*8</t>
  </si>
  <si>
    <t>+ vodorovná plocha opláštění WC : 0,22*0,82*8</t>
  </si>
  <si>
    <t xml:space="preserve"> - otvory : -0,7*1,5*8</t>
  </si>
  <si>
    <t>102 : 1,5*(0,08+0,22+0,85+0,22+0,08+0,75+0,69)*8</t>
  </si>
  <si>
    <t>0,6*1,55*8</t>
  </si>
  <si>
    <t>781497121RS3</t>
  </si>
  <si>
    <t xml:space="preserve">Lišty k obkladům profil rohový eloxovaný hliník, uložení do tmele,  , výška profilu 10 mm,  </t>
  </si>
  <si>
    <t>108 : 2,4*8</t>
  </si>
  <si>
    <t>109 - opláštění WC : 0,82*8</t>
  </si>
  <si>
    <t>102 : 1,5*4</t>
  </si>
  <si>
    <t>597813748x</t>
  </si>
  <si>
    <t>Obklad keramický typ: běžný; s glazurou; tl. = 10,0 mm; a = 298 mm; b = 598 mm; povrch: hladký, mat</t>
  </si>
  <si>
    <t>998781102R00</t>
  </si>
  <si>
    <t>Přesun hmot pro obklady keramické v objektech výšky do 12 m</t>
  </si>
  <si>
    <t xml:space="preserve">68,69,70,71,72, : </t>
  </si>
  <si>
    <t>Součet: : 5,85553</t>
  </si>
  <si>
    <t>783201821R00</t>
  </si>
  <si>
    <t>Odstranění nátěrů z kovových doplňk.konstrukcí opálením nebo oklepáním</t>
  </si>
  <si>
    <t>800-783</t>
  </si>
  <si>
    <t xml:space="preserve">B8 - stávající zárubně - odstranění nátěrů : </t>
  </si>
  <si>
    <t>1 jádro x 8 : (0,05+0,08+0,05)*(0,6+2,1+2,1)*2*8</t>
  </si>
  <si>
    <t>783225600R00</t>
  </si>
  <si>
    <t xml:space="preserve">Nátěry kov.stavebních doplňk.konstrukcí syntetické 2x email,  </t>
  </si>
  <si>
    <t>včetně pomocného lešení.</t>
  </si>
  <si>
    <t xml:space="preserve">N7 : </t>
  </si>
  <si>
    <t>Odkaz na mn. položky pořadí 74 : 13,82400</t>
  </si>
  <si>
    <t>783226100R00</t>
  </si>
  <si>
    <t xml:space="preserve">Nátěry kov.stavebních doplňk.konstrukcí syntetické základní,  </t>
  </si>
  <si>
    <t>783903811R00</t>
  </si>
  <si>
    <t>Ostatní práce odmaštění chemickými rozpuštědly</t>
  </si>
  <si>
    <t>784402801R00</t>
  </si>
  <si>
    <t>Odstranění maleb oškrabáním, v místnostech do 3,8 m</t>
  </si>
  <si>
    <t>800-784</t>
  </si>
  <si>
    <t xml:space="preserve">odstranění malby ze stropů : </t>
  </si>
  <si>
    <t>784191201R00</t>
  </si>
  <si>
    <t>Příprava povrchu Penetrace (napouštění) podkladu disperzní, jednonásobná</t>
  </si>
  <si>
    <t>Odkaz na mn. položky pořadí 80 : 639,95280</t>
  </si>
  <si>
    <t>784195212R00</t>
  </si>
  <si>
    <t>Malby z malířských směsí otěruvzdorných,  , bělost 82 %, dvojnásobné</t>
  </si>
  <si>
    <t xml:space="preserve">STĚNY : </t>
  </si>
  <si>
    <t>108 : 2,6*(2,48+1,76)*2*8</t>
  </si>
  <si>
    <t>109 : 2,6*(0,82+1,2)*2*8</t>
  </si>
  <si>
    <t>102 : 2,6*(0,08+0,22+0,85+0,22+0,08+0,75+1,55+1,62+2,56)*8</t>
  </si>
  <si>
    <t>102 - ostatní chodba celá ( 8x ) : 2,6*(5,26+2,06)*2*8</t>
  </si>
  <si>
    <t xml:space="preserve"> - keram. obklady : </t>
  </si>
  <si>
    <t xml:space="preserve">STROPY : </t>
  </si>
  <si>
    <t>102/110 - celá chodba : 12,95*8</t>
  </si>
  <si>
    <t xml:space="preserve"> + 1. PP : </t>
  </si>
  <si>
    <t>Odkaz na mn. položky pořadí 6 : 4,18000</t>
  </si>
  <si>
    <t>Odkaz na mn. položky pořadí 12 : 1,80000</t>
  </si>
  <si>
    <t>Odkaz na mn. položky pořadí 13 : 2,24000</t>
  </si>
  <si>
    <t>784011222RT2</t>
  </si>
  <si>
    <t>Ostatní práce zakrytí podlah,  , včetně papírové lepenky</t>
  </si>
  <si>
    <t>ochrana stávajícího lina ve 102 ( bourání obkladů, omítek, ... ) : 3,7*8</t>
  </si>
  <si>
    <t>čísti podlahy S08 + S09 : 1,5*3,46*2</t>
  </si>
  <si>
    <t>979990001R00</t>
  </si>
  <si>
    <t>Poplatek za skládku stavební suti, skupina 17 09 04 z Katalogu odpadů</t>
  </si>
  <si>
    <t>RTS 20/ I</t>
  </si>
  <si>
    <t>suť celkem : 29,17629</t>
  </si>
  <si>
    <t xml:space="preserve"> - ostatní sutě : </t>
  </si>
  <si>
    <t>Odkaz na mn. položky pořadí 83 : 0,23737*-1</t>
  </si>
  <si>
    <t>Odkaz na mn. položky pořadí 84 : 2,05647*-1</t>
  </si>
  <si>
    <t>Odkaz na mn. položky pořadí 85 : 0,00293*-1</t>
  </si>
  <si>
    <t>979990121R00</t>
  </si>
  <si>
    <t>Poplatek za skládku za uložení, asfaltové pásy,  , skupina 17 03 02 z Katalogu odpadů</t>
  </si>
  <si>
    <t>Odkaz na dem. hmot. položky pořadí 41 : 0,23737</t>
  </si>
  <si>
    <t>979990161R00</t>
  </si>
  <si>
    <t>Poplatek za skládku za uložení, dřevo,  , skupina 17 02 01 z Katalogu odpadů</t>
  </si>
  <si>
    <t>Odkaz na dem. hmot. položky pořadí 31 : 0,09600</t>
  </si>
  <si>
    <t>Odkaz na dem. hmot. položky pořadí 32 : 0,38400</t>
  </si>
  <si>
    <t>Odkaz na dem. hmot. položky pořadí 33 : 0,38016</t>
  </si>
  <si>
    <t>Odkaz na dem. hmot. položky pořadí 49 : 0,14831</t>
  </si>
  <si>
    <t>Odkaz na dem. hmot. položky pořadí 54 : 1,04800</t>
  </si>
  <si>
    <t>979990181R00</t>
  </si>
  <si>
    <t>Poplatek za skládku za uložení, PVC podlahová krytina,  , skupina 20 03 07 z Katalogu odpadů</t>
  </si>
  <si>
    <t>Odkaz na dem. hmot. položky pořadí 64 : 0,00293</t>
  </si>
  <si>
    <t>979011211R00</t>
  </si>
  <si>
    <t>Svislá doprava suti a vybouraných hmot nošením za prvé podlaží nad základním podlažím</t>
  </si>
  <si>
    <t>Přesun suti</t>
  </si>
  <si>
    <t>POL8_</t>
  </si>
  <si>
    <t xml:space="preserve">Demontážní hmotnosti z položek s pořadovými čísly: : </t>
  </si>
  <si>
    <t xml:space="preserve">28,29,30,31,32,33,34,35,36,37,38,39,41,49,51,54,64, : </t>
  </si>
  <si>
    <t>Součet: : 29,17629</t>
  </si>
  <si>
    <t>979011219R00</t>
  </si>
  <si>
    <t>Svislá doprava suti a vybouraných hmot nošením příplatek zakaždé další podlaží nad prvním základním podlažím</t>
  </si>
  <si>
    <t>Součet: : 58,35258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</si>
  <si>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</si>
  <si>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</si>
  <si>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</si>
  <si>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</si>
  <si>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</si>
  <si>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320,93920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</si>
  <si>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</si>
  <si>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</si>
  <si>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</si>
  <si>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</si>
  <si>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116,70516</t>
  </si>
  <si>
    <t>Včetně:</t>
  </si>
  <si>
    <t>včetně:</t>
  </si>
  <si>
    <t>1.1</t>
  </si>
  <si>
    <t>Rozvaděč HRC, stávající, úprava a doplnění pro napojení PA, CYA 16</t>
  </si>
  <si>
    <t>POL3_0</t>
  </si>
  <si>
    <t>1.2</t>
  </si>
  <si>
    <t>Rozvaděč patrový, stávající, úprava a doplnění, popis a schéma rozvaděčů</t>
  </si>
  <si>
    <t>1.3</t>
  </si>
  <si>
    <t>Montážní a odborné práce</t>
  </si>
  <si>
    <t>kpl</t>
  </si>
  <si>
    <t>2.1</t>
  </si>
  <si>
    <t>Spínač č.1, 250/10, IP20, barva dle uživatele, zapuštěný, kompletní sestava, vč.instalační krabice</t>
  </si>
  <si>
    <t>2.10</t>
  </si>
  <si>
    <t>Spotřební instalační a podružný materiál (krabice KU68, A8, přisazené panelové, víčka 68, svorky,, oka, izolace, stah.,pás, svorky, sádra, tmely, barvy, víčka, příchytky, kotvení, kabelové příchytky,</t>
  </si>
  <si>
    <t>sonap, koncovky atd.)</t>
  </si>
  <si>
    <t>2.11</t>
  </si>
  <si>
    <t>Trubka ohebná PVC prům.16-23mm vč. příslušenství</t>
  </si>
  <si>
    <t>2.12</t>
  </si>
  <si>
    <t>Vkládací lišta PVC, profil 24x22 vč. příslušenství</t>
  </si>
  <si>
    <t>2.13</t>
  </si>
  <si>
    <t>Vkládací lišta PVC, profil 18x13 vč. příslušenství</t>
  </si>
  <si>
    <t>2.14</t>
  </si>
  <si>
    <t>2.2</t>
  </si>
  <si>
    <t>Spínač č.6, 250/10, IP20, barva dle uživatele, zapuštěný, kompletní sestava, vč.instalační krabice</t>
  </si>
  <si>
    <t>2.3</t>
  </si>
  <si>
    <t>Spínač č.6+6, 250/10, IP20, barva dle uživatele, zapuštěný, kompletní sestava, vč.instalační krabice</t>
  </si>
  <si>
    <t>2.4</t>
  </si>
  <si>
    <t>Spínač č.7, 250/10, IP20, barva dle uživatele, zapuštěný, kompletní sestava, vč.instalační krabice</t>
  </si>
  <si>
    <t>2.5</t>
  </si>
  <si>
    <t>Spínač-tlačítko s optickou signalizací, 250/10, IP20, barva dle uživatele, zapuštěný, kompletní, sestava, vč.instalační krabice</t>
  </si>
  <si>
    <t>2.6</t>
  </si>
  <si>
    <t>Zásuvka jednoduchá 16/250, IP40, s clonkami, barva dle uživatele, zapuštěná, kompletní sestava,, vč.instalační krabice</t>
  </si>
  <si>
    <t>2.7</t>
  </si>
  <si>
    <t>Zásuvka dvojitá 16/250, IP40, s clonkami, natočená dutinka, barva dle uživatele, zapuštěná,, kompletní sestava, vč.instalační krabice</t>
  </si>
  <si>
    <t>2.8</t>
  </si>
  <si>
    <t>Spotřební a instalační mat. pro PA, PE (svorkovnice, hop, oka, objímky, svorky, izolace atd.)</t>
  </si>
  <si>
    <t>2.9</t>
  </si>
  <si>
    <t>Spojovací a kotvící materiál</t>
  </si>
  <si>
    <t>3.1</t>
  </si>
  <si>
    <t>Lineární LED svítidlo, pod KL, l=60cm, vlastní spínač, IP20, AC 220-240V, 50/60Hz, teplota, chromatičnosti 3000-3200K</t>
  </si>
  <si>
    <t>3.2</t>
  </si>
  <si>
    <t>LED svítidlo, tvar kruhový resp. tvaru „čočka“, krytí IP20, AC 220-240V, 50/60Hz, teplota, chromatičnosti 3000-3200K.</t>
  </si>
  <si>
    <t>3.3</t>
  </si>
  <si>
    <t>Recyklace svítidel a zdrojů</t>
  </si>
  <si>
    <t>3.4</t>
  </si>
  <si>
    <t>4.6</t>
  </si>
  <si>
    <t>Prořez délkového materiálu (3%)</t>
  </si>
  <si>
    <t>POL1_1</t>
  </si>
  <si>
    <t>4.1</t>
  </si>
  <si>
    <t>CYKY-J 3x1,5</t>
  </si>
  <si>
    <t>4.2</t>
  </si>
  <si>
    <t>CYKY-J 3x2,5</t>
  </si>
  <si>
    <t>4.3</t>
  </si>
  <si>
    <t>CYA 4</t>
  </si>
  <si>
    <t>4.4</t>
  </si>
  <si>
    <t>CYA 16</t>
  </si>
  <si>
    <t>4.5</t>
  </si>
  <si>
    <t>CYA 25</t>
  </si>
  <si>
    <t>4.7</t>
  </si>
  <si>
    <t>5.1</t>
  </si>
  <si>
    <t>Demontáž stávající, dále nevyužité instalace v v řešených prostorech</t>
  </si>
  <si>
    <t>POL1_7</t>
  </si>
  <si>
    <t>5.3</t>
  </si>
  <si>
    <t>Frézování a sekání drážek (beton, cihla) pro vodič CYA</t>
  </si>
  <si>
    <t>5.5</t>
  </si>
  <si>
    <t>Protipožární ucpávky prostupů mezi požárními úseky, EI 90/60 (dle finální PBŘ - odsouhlasená HZS),, štítek, certifikát</t>
  </si>
  <si>
    <t>5.10</t>
  </si>
  <si>
    <t>Individuální a komplexní zkoušky, protokol o zkouškách, vč protokolu</t>
  </si>
  <si>
    <t>5.12</t>
  </si>
  <si>
    <t>Výchozí revize a zaškolení obsluhy EL zařízení, měření uzemnění</t>
  </si>
  <si>
    <t>5.14</t>
  </si>
  <si>
    <t>Doprava, přesuny hmot, lešení, apod.</t>
  </si>
  <si>
    <t>5.2</t>
  </si>
  <si>
    <t>Přepojení stávající instalace v rámci prací, základní přípomc profesím</t>
  </si>
  <si>
    <t>5.4</t>
  </si>
  <si>
    <t>Průrazy na kabelových trasách</t>
  </si>
  <si>
    <t>5.6</t>
  </si>
  <si>
    <t>Spolupráce s ostatními profesemi</t>
  </si>
  <si>
    <t>5.7</t>
  </si>
  <si>
    <t>Úklid, odvoz a likvidace odpadu - recyklace</t>
  </si>
  <si>
    <t>5.8</t>
  </si>
  <si>
    <t>Podružné a nespecifikované práce</t>
  </si>
  <si>
    <t>5.9</t>
  </si>
  <si>
    <t>Podružný, instalační a spotřební materiál</t>
  </si>
  <si>
    <t>910T01</t>
  </si>
  <si>
    <t>Hzs-nezměřitelné stavební práce a přípomoci</t>
  </si>
  <si>
    <t>h</t>
  </si>
  <si>
    <t>Kalkul</t>
  </si>
  <si>
    <t>972054341R00</t>
  </si>
  <si>
    <t>Vybourání otvorů ve stropech nebo klenbách železobetonových plochy do 0,25 m2, tloušťky do 150 mm</t>
  </si>
  <si>
    <t>4*2</t>
  </si>
  <si>
    <t>974031133R00</t>
  </si>
  <si>
    <t>Vysekání rýh v jakémkoliv zdivu cihelném v ploše  do hloubky 50 mm, šířky do 100 mm</t>
  </si>
  <si>
    <t>Včetně pomocného lešení o výšce podlahy do 1900 mm a pro zatížení do 1,5 kPa  (150 kg/m2).</t>
  </si>
  <si>
    <t xml:space="preserve">Vodovod-připoj.potrubí : </t>
  </si>
  <si>
    <t>5*4*2</t>
  </si>
  <si>
    <t>kanalizace : 1,5*4*2</t>
  </si>
  <si>
    <t>979990101R00</t>
  </si>
  <si>
    <t>Poplatek za skládku za uložení, směsi betonu a cihel,  , skupina 17 01 01 a 17 01 02 z Katalogu odpadů</t>
  </si>
  <si>
    <t>979093111R00</t>
  </si>
  <si>
    <t>Uložení suti na skládku bez zhutnění</t>
  </si>
  <si>
    <t>800-6</t>
  </si>
  <si>
    <t>s hrubým urovnáním,</t>
  </si>
  <si>
    <t>721171803R00</t>
  </si>
  <si>
    <t>Demontáž potrubí z novodurových trub do D 75 mm</t>
  </si>
  <si>
    <t>odpadního nebo připojovacího,</t>
  </si>
  <si>
    <t>Odkaz na mn. položky pořadí 40 : 28,00000</t>
  </si>
  <si>
    <t>Odkaz na mn. položky pořadí 42 : 16,00000</t>
  </si>
  <si>
    <t>721290822R00</t>
  </si>
  <si>
    <t>Vnitrostaveništní přemístění vybouraných hmot svislý , v objektech výšky přes 6 do 12 m</t>
  </si>
  <si>
    <t>vodorovně do 100 m</t>
  </si>
  <si>
    <t>733170801R00</t>
  </si>
  <si>
    <t>Demontáž potrubí z plastových trubek do D 25 mm</t>
  </si>
  <si>
    <t>800-731</t>
  </si>
  <si>
    <t>Odkaz na mn. položky pořadí 57 : 34,00000</t>
  </si>
  <si>
    <t>Odkaz na mn. položky pořadí 56 : 112,00000</t>
  </si>
  <si>
    <t>733170804R00</t>
  </si>
  <si>
    <t>Demontáž potrubí z plastových trubek přes D 25 mm do D 50 mm</t>
  </si>
  <si>
    <t>Odkaz na mn. položky pořadí 58 : 40,00000</t>
  </si>
  <si>
    <t>722181812R00</t>
  </si>
  <si>
    <t>Demontáž plstěných pásů z trub do D 50</t>
  </si>
  <si>
    <t>Odkaz na mn. položky pořadí 14 : 146,00000</t>
  </si>
  <si>
    <t>Odkaz na mn. položky pořadí 15 : 40,00000</t>
  </si>
  <si>
    <t>722220861R00</t>
  </si>
  <si>
    <t>Demontáž armatur závitových se dvěma závity, G 3/4"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</si>
  <si>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</si>
  <si>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</si>
  <si>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</si>
  <si>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</si>
  <si>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</si>
  <si>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soubor</t>
  </si>
  <si>
    <t>725210821R00</t>
  </si>
  <si>
    <t>Demontáž umyvadel umyvadel bez výtokových armatur</t>
  </si>
  <si>
    <t>725210984R00</t>
  </si>
  <si>
    <t>Opravy umyvadel odmontování rohového ventilu G 1/2</t>
  </si>
  <si>
    <t>721171808R00</t>
  </si>
  <si>
    <t>Demontáž potrubí z novodurových trub přes D 75 mm do D 114 mm</t>
  </si>
  <si>
    <t>Odkaz na mn. položky pořadí 43 : 12,00000</t>
  </si>
  <si>
    <t>Odkaz na mn. položky pořadí 44 : 28,00000</t>
  </si>
  <si>
    <t>725240811R00</t>
  </si>
  <si>
    <t>Demontáž sprchových kabin a mís kabin bez výtokových armatur</t>
  </si>
  <si>
    <t>721210817R00</t>
  </si>
  <si>
    <t>Demontáž vpusti vanové, DN 70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</si>
  <si>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</si>
  <si>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</si>
  <si>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</si>
  <si>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</si>
  <si>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</si>
  <si>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</si>
  <si>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</si>
  <si>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725840860R00</t>
  </si>
  <si>
    <t>Demontáž baterií sprchových sprchových ramen nebo nebo sprch táhlových</t>
  </si>
  <si>
    <t>979981101R00</t>
  </si>
  <si>
    <t>Odvoz a likvidace suti bez příměsí - kontejnerem do 3 t</t>
  </si>
  <si>
    <t>722181212RT9</t>
  </si>
  <si>
    <t>Povlakové krytiny střech do 10° samolepicími pásy 1 vrstva, bez dodávky materiálu</t>
  </si>
  <si>
    <t>V položce je kalkulována dodávka izolační trubice, spon a lepicí pásky.</t>
  </si>
  <si>
    <t>722181214RT9</t>
  </si>
  <si>
    <t>Montáž tepelné izolace plochých střech dvouvrstvé, tloušťky do 160 mm na kotvy</t>
  </si>
  <si>
    <t>800-713</t>
  </si>
  <si>
    <t>722181211RT7</t>
  </si>
  <si>
    <t>Izolace vodovodního potrubí návleková z trubic z pěnového polyetylenu, tloušťka stěny 6 mm, d 22 mm</t>
  </si>
  <si>
    <t>722181212RU1</t>
  </si>
  <si>
    <t>Izolace vodovodního potrubí návleková z trubic z pěnového polyetylenu, tloušťka stěny 9 mm, d 32 mm</t>
  </si>
  <si>
    <t>Odkaz na mn. položky pořadí 58 : 40,00000*0,5</t>
  </si>
  <si>
    <t>722181213RT7</t>
  </si>
  <si>
    <t>profil plastový stavební parapetní; s tkaninou; tkanina 100 mm; l = 2 000 mm</t>
  </si>
  <si>
    <t>722181214RU1</t>
  </si>
  <si>
    <t>Izolace vodovodního potrubí návleková z trubic z pěnového polyetylenu, tloušťka stěny 20 mm, d 32 mm</t>
  </si>
  <si>
    <t>713571115R00</t>
  </si>
  <si>
    <t>Požárně ochranná manžeta EI 90, D 110 mm</t>
  </si>
  <si>
    <t>Montáž manžety ke stěně nebo stropu pomocí rozpěrné hmoždinky se šroubem. Cena obsahuje i dodávku manžety a spojovacích prostředků.</t>
  </si>
  <si>
    <t>713552119PP1</t>
  </si>
  <si>
    <t>Protipožární prostup vodovodního PPR potrubí 2xD32-D40, 1xD25</t>
  </si>
  <si>
    <t>Otvor se utěsní minerální vlnou. Prostup i potrubí před a za prostupem je natřeno protipožární stěrkou. Cena obsahuje dodávku minerální vlny a pořární stěrky.</t>
  </si>
  <si>
    <t>Včetně pomocného lešení o výšce podlahy do 1900 mm a pro zatížení do 1,5 kPa.</t>
  </si>
  <si>
    <t>998715102R00</t>
  </si>
  <si>
    <t>Přesun hmot pro izolace proti chemickým vlivům v objektech výšky do 12 m</t>
  </si>
  <si>
    <t>800-715</t>
  </si>
  <si>
    <t>50 m vodorovně, měřeno od těžiště půdorysné plochy skládky do těžiště půdorysné plochy objektu</t>
  </si>
  <si>
    <t>721170965R00</t>
  </si>
  <si>
    <t>Opravy odpadního potrubí novodurového propojení dosavadního potrubí PVC, D 110 mm</t>
  </si>
  <si>
    <t>2*2</t>
  </si>
  <si>
    <t>721176102R00</t>
  </si>
  <si>
    <t>Beton asfaltový tenkovrstvý šířky nad 3 m, tloušťky 15 mm</t>
  </si>
  <si>
    <t>822-1</t>
  </si>
  <si>
    <t>Potrubí včetně tvarovek. Bez zednických výpomocí.</t>
  </si>
  <si>
    <t>(2,5+1)*4*2</t>
  </si>
  <si>
    <t>721176101R00</t>
  </si>
  <si>
    <t>Potrubí HT připojovací vnější průměr D 32 mm, tloušťka stěny 1,8 mm, DN 30</t>
  </si>
  <si>
    <t>včetně tvarovek, objímek. Bez zednických výpomocí.</t>
  </si>
  <si>
    <t>1*2</t>
  </si>
  <si>
    <t>721176103R00</t>
  </si>
  <si>
    <t>Potrubí HT připojovací vnější průměr D 50 mm, tloušťka stěny 1,8 mm, DN 50</t>
  </si>
  <si>
    <t>(1+1)*4*2</t>
  </si>
  <si>
    <t>721176105R00</t>
  </si>
  <si>
    <t>Potrubí HT připojovací vnější průměr D 110 mm, tloušťka stěny 2,7 mm, DN 100</t>
  </si>
  <si>
    <t>1,5*4*2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</si>
  <si>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</si>
  <si>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</si>
  <si>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</si>
  <si>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</si>
  <si>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14*2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</si>
  <si>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</si>
  <si>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</si>
  <si>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</si>
  <si>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</si>
  <si>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</si>
  <si>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U : 2*4*2</t>
  </si>
  <si>
    <t>721194109R00</t>
  </si>
  <si>
    <t>Zřízení přípojek na potrubí D 110  mm, materiál ve specifikaci</t>
  </si>
  <si>
    <t>WC : 4*2</t>
  </si>
  <si>
    <t>721290111R00</t>
  </si>
  <si>
    <t>Zkouška těsnosti kanalizace v objektech vodou, DN 125</t>
  </si>
  <si>
    <t>Odkaz na mn. položky pořadí 41 : 2,00000</t>
  </si>
  <si>
    <t>721194105R00</t>
  </si>
  <si>
    <t>Těleso do otopných soustav s přirozeným prouděním - deskové; materiál: nelegovaná ocel; typ: 10; H = 514 mm; B = 61 mm; L = 2 600 mm; l = 2 550 mm; tepelný výkon (50) = 1 370 W</t>
  </si>
  <si>
    <t>S : 4*2</t>
  </si>
  <si>
    <t>D : 4*2</t>
  </si>
  <si>
    <t>28615443.AR</t>
  </si>
  <si>
    <t>Kus čisticí plastový pro vnitřní kanalizaci typ: přímý; spoj: hrdlový; potrubí: jednovrstvé; materiál: PP; povrch: hladký; DN/OD = 110</t>
  </si>
  <si>
    <t>998721102R00</t>
  </si>
  <si>
    <t>Přesun hmot pro vnitřní kanalizaci v objektech výšky do 12 m</t>
  </si>
  <si>
    <t>722172912R00</t>
  </si>
  <si>
    <t>Opravy vodovodního potrubí z plastových trubek propojení plastového potrubí polyfuzí, D 20 mm</t>
  </si>
  <si>
    <t>722172914R00</t>
  </si>
  <si>
    <t>Opravy vodovodního potrubí z plastových trubek propojení plastového potrubí polyfuzí, D 32 mm</t>
  </si>
  <si>
    <t>722172363R00</t>
  </si>
  <si>
    <t>Potrubí z plastických hmot doplňky pro potrubí z plastických hmot kompenzační smyčka, D 32 mm</t>
  </si>
  <si>
    <t>včetně tvarovek, bez zednických výpomocí</t>
  </si>
  <si>
    <t>722172361R00</t>
  </si>
  <si>
    <t>Potrubí z plastických hmot doplňky pro potrubí z plastických hmot kompenzační smyčka, D 20 mm</t>
  </si>
  <si>
    <t>722178711R00</t>
  </si>
  <si>
    <t>Potrubí vícevrstvé z polypropylenu, polypropylenu s čedičovými vlákny a polypropylenu PP-RCT/ PP-RCT+BF/ PP-RCT, D 20 mm, s 2,8 mm, S 3,2, polyfúzně svařované</t>
  </si>
  <si>
    <t>SV+TV : (3+1,5+0,5+0,5)*2*4*2</t>
  </si>
  <si>
    <t>CV : 12*2</t>
  </si>
  <si>
    <t>722178712R00</t>
  </si>
  <si>
    <t>Potrubí vícevrstvé z polypropylenu, polypropylenu s čedičovými vlákny a polypropylenu PP-RCT/ PP-RCT+BF/ PP-RCT, D 25 mm, s 3,5 mm, S 3,2, polyfúzně svařované</t>
  </si>
  <si>
    <t>Potrubí včetně tvarovek a zednických výpomocí.</t>
  </si>
  <si>
    <t>SV+TV : 1,5*2*4*2</t>
  </si>
  <si>
    <t>2,5*2*2</t>
  </si>
  <si>
    <t>722178713R00</t>
  </si>
  <si>
    <t>Potrubí vícevrstvé z polypropylenu, polypropylenu s čedičovými vlákny a polypropylenu PP-RCT/ PP-RCT+BF/ PP-RCT, D 32 mm, s 4,4 mm, S 3,2, polyfúzně svařované</t>
  </si>
  <si>
    <t>SV+TV : (2+8)*2*2</t>
  </si>
  <si>
    <t>722190401R00</t>
  </si>
  <si>
    <t>Vyvedení a upevnění výpustek DN 15</t>
  </si>
  <si>
    <t>(4*2+1)*4*2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</si>
  <si>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</si>
  <si>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</si>
  <si>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</si>
  <si>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</si>
  <si>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</si>
  <si>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</si>
  <si>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</si>
  <si>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722238314R00</t>
  </si>
  <si>
    <t>Ventil uzavírací přímý ventil, vnitřní-vnitřní závit, DN 25, PN 10, mosaz</t>
  </si>
  <si>
    <t>722238312R00</t>
  </si>
  <si>
    <t>Ventil uzavírací přímý ventil, vnitřní-vnitřní závit, DN 15, PN 10, mosaz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</si>
  <si>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</si>
  <si>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</si>
  <si>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</si>
  <si>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</si>
  <si>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</si>
  <si>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</si>
  <si>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Odkaz na mn. položky pořadí 65 : 186,00000</t>
  </si>
  <si>
    <t>28654299R</t>
  </si>
  <si>
    <t>T-kus mosaz; spoj závitový; závit vnitřní-vnitřní-vnitřní; 4" x 4" x 4"; PN 10; T = 120  °C; použití pro: vodu</t>
  </si>
  <si>
    <t>28654298R</t>
  </si>
  <si>
    <t>T-kus mosaz; spoj závitový; závit vnitřní-vnitřní-vnitřní; 2 1/2" x 2 1/2" x 2 1/2"; PN 10; T = 120  °C; použití pro: vodu</t>
  </si>
  <si>
    <t>28654297R</t>
  </si>
  <si>
    <t>DG přechodka PPR; závit vnější; kovový; SDR 6,0; PN 20; DN 20 mm; G 3/4"; spoj svařovaný</t>
  </si>
  <si>
    <t>998722102R00</t>
  </si>
  <si>
    <t>Přesun hmot pro vnitřní vodovod v objektech výšky do 12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</si>
  <si>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</si>
  <si>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</si>
  <si>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</si>
  <si>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</si>
  <si>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</si>
  <si>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</si>
  <si>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</si>
  <si>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725829202R00</t>
  </si>
  <si>
    <t>Montáž baterií umyvadlových a dřezových umyvadlové a dřezové nástěnné</t>
  </si>
  <si>
    <t>725849200R00</t>
  </si>
  <si>
    <t>Montáž baterie sprchové nastavitelná výška</t>
  </si>
  <si>
    <t>725849302R00</t>
  </si>
  <si>
    <t>Montáž baterie sprchové držáku sprchy</t>
  </si>
  <si>
    <t>D.01</t>
  </si>
  <si>
    <t>Nástěnná baterie dřezová, rameno otočné dl. 210mm, rozteč 150mm</t>
  </si>
  <si>
    <t>U.01</t>
  </si>
  <si>
    <t>Nástěnná baterie umyvadlová, rameno otočné dl. 150mm, rozteč 150mm</t>
  </si>
  <si>
    <t>55145352R</t>
  </si>
  <si>
    <t>kombinace sprchová držák pevný; ruční sprcha d 68 mm; hadice 150 cm; povrch chrom</t>
  </si>
  <si>
    <t>S.01</t>
  </si>
  <si>
    <t>Nástěnná baterie směšovací sprchová, rozteč 150mm, páková, chrom</t>
  </si>
  <si>
    <t>55161627R</t>
  </si>
  <si>
    <t>sifon ke sprchové vaničce; plast; 90/50</t>
  </si>
  <si>
    <t>551674505R</t>
  </si>
  <si>
    <t>Sedátko záchodové s poklopem; materiál: plast; tvar: oválný; barva: bílá</t>
  </si>
  <si>
    <t>U2</t>
  </si>
  <si>
    <t>Umyvadlo keramické nábytkové (obdélníkové) bez otvoru pro baterii 550 x 450 mm</t>
  </si>
  <si>
    <t>U1</t>
  </si>
  <si>
    <t>Umyvadlo keramické bez otvoru pro baterii 550 x 450 mm</t>
  </si>
  <si>
    <t>64240062R</t>
  </si>
  <si>
    <t>Mísa záchodová se samostatným přívodem vody; materiál: keramika; zabudování: nástěnné; tvar: oválný; splachování: hluboké; odpad: vodorovný; barva: bílá</t>
  </si>
  <si>
    <t>904      R02</t>
  </si>
  <si>
    <t>Hzs-zkousky v ramci montaz.praci, Topná zkouška</t>
  </si>
  <si>
    <t>S.02</t>
  </si>
  <si>
    <t>Vanička sprch. litý mramor 120x90 cm, bílá</t>
  </si>
  <si>
    <t>WC.02</t>
  </si>
  <si>
    <t>Předstěnový WC systém pro závěsné klozety se samonosným ocelovým rámem, 1120x195x500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</si>
  <si>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</si>
  <si>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</si>
  <si>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</si>
  <si>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725119402R00</t>
  </si>
  <si>
    <t>Doplňky Montáž doplňků zařízení záchodů předstěnový systém do sádrokartonu</t>
  </si>
  <si>
    <t>Odkaz na mn. položky pořadí 89 : 8,00000</t>
  </si>
  <si>
    <t>998726122R00</t>
  </si>
  <si>
    <t>Přesun hmot pro předstěnové systémy v objektech výšky do 12 m</t>
  </si>
  <si>
    <t>734200821R00</t>
  </si>
  <si>
    <t xml:space="preserve">Demontáž závitových armatur se dvěma závity, do G 1/2" </t>
  </si>
  <si>
    <t>734266122R00</t>
  </si>
  <si>
    <t>Šroubení regulační a uzavírací, přímé, bronzové, DN 15, PN 10, včetně dodávky materiálu</t>
  </si>
  <si>
    <t>55137306.AR</t>
  </si>
  <si>
    <t>hlavice termostatická teplota prostoru 6 až 28 °C; ovládání ruční; provedení kapalinová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</si>
  <si>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</si>
  <si>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</si>
  <si>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998734103R00</t>
  </si>
  <si>
    <t>v objektech výšky do 4 m</t>
  </si>
  <si>
    <t>735161812R00</t>
  </si>
  <si>
    <t>Demontáž otopných těles trubkových s hliníkovými lamelami, stavební délky do 2660 mm</t>
  </si>
  <si>
    <t>s hliníkovými lamelami</t>
  </si>
  <si>
    <t>735179110R00</t>
  </si>
  <si>
    <t>Otopná tělesa koupelnová montáž  topných žebříků, bez dodávky materiálu</t>
  </si>
  <si>
    <t>735191905R00</t>
  </si>
  <si>
    <t>otopných těles</t>
  </si>
  <si>
    <t>Odkaz na mn. položky pořadí 98 : 8,00000</t>
  </si>
  <si>
    <t>ZP1</t>
  </si>
  <si>
    <t>Radiátor koupelnový výška 900 mm, délka 450 mm, spodní připojení</t>
  </si>
  <si>
    <t>735191910R00</t>
  </si>
  <si>
    <t>735494811R00</t>
  </si>
  <si>
    <t>bez kotlů, ohříváků, zásobníků a nádrží</t>
  </si>
  <si>
    <t>RTS 18/ I</t>
  </si>
  <si>
    <t>998735203R00</t>
  </si>
  <si>
    <t>Přesun hmot pro otopná tělesa v objektech výšky do 24 m</t>
  </si>
  <si>
    <t>767885003R00</t>
  </si>
  <si>
    <t>Žlab podpůrný pozinkovaný, pro vedení plastového potrubí, D 32 mm</t>
  </si>
  <si>
    <t>800-767</t>
  </si>
  <si>
    <t>Položky neobsahují montáž objímek a konzol.</t>
  </si>
  <si>
    <t>767885002R00</t>
  </si>
  <si>
    <t>Žlab podpůrný pozinkovaný, pro vedení plastového potrubí, D 25 mm</t>
  </si>
  <si>
    <t>767995101R00</t>
  </si>
  <si>
    <t>Výroba a montáž atypických kovovových doplňků staveb hmotnosti do 5 kg</t>
  </si>
  <si>
    <t>kg</t>
  </si>
  <si>
    <t>Odkaz na mn. položky pořadí 108 : 46,50000</t>
  </si>
  <si>
    <t>55399994R</t>
  </si>
  <si>
    <t>výrobek kovový zámečnický, atypický</t>
  </si>
  <si>
    <t>Odkaz na mn. položky pořadí 65 : 186,00000*0,25</t>
  </si>
  <si>
    <t>998767102R00</t>
  </si>
  <si>
    <t>Přesun hmot pro kovové stavební doplňk. konstrukce v objektech výšky do 12 m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</si>
  <si>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</si>
  <si>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</si>
  <si>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</si>
  <si>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požární rev.manžet : 1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</si>
  <si>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</si>
  <si>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</si>
  <si>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</si>
  <si>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hygienický rozbor vody : 1</t>
  </si>
  <si>
    <t>VZT.1.01</t>
  </si>
  <si>
    <t>Axiální ventilátor, jmenovitý průtok  4510 m3/h při ex. tlak ztrátě 136 Pa, krytí IP 65, příkon 0,6, kW, napětí 230V, připojení DN 450, D+M</t>
  </si>
  <si>
    <t>VZT.1.01a</t>
  </si>
  <si>
    <t>Regulátor otáček s 5tistupňovým přepínačem</t>
  </si>
  <si>
    <t>VZT.1.01b</t>
  </si>
  <si>
    <t>Pružné spojky pro potrubní ventilátory, DN 450</t>
  </si>
  <si>
    <t>VZT.1.02</t>
  </si>
  <si>
    <t>Podvěsný odsavač par, uhlíkový filtr, výkon min. 150 m3/h, 3 stupně výkonu, LED, osvětlení, 230V</t>
  </si>
  <si>
    <t>VZT.1.03</t>
  </si>
  <si>
    <t>Kruhové potrubí SPIRO z poz. Plech, D+M- běžné provedení, třída těsnosti A - DN160- včetně tvarovek,, D+M</t>
  </si>
  <si>
    <t>bm</t>
  </si>
  <si>
    <t>VZT.1.04</t>
  </si>
  <si>
    <t>Kruhové potrubí SPIRO z poz. Plech, D+M- běžné provedení, třída těsnosti A - DN225- včetně tvarovek,, D+M</t>
  </si>
  <si>
    <t>VZT.1.05</t>
  </si>
  <si>
    <t>Hlíníková vyústka 225x125 mm, dvouřadá vč. regulace R1, upínací rámeček, lamely horizontální, RAL, 9003, dodávka vč. potrubních přechodů či kanálových nástavců</t>
  </si>
  <si>
    <t>VZT.1.06</t>
  </si>
  <si>
    <t>Přechody ze stávajícího stoupacího potrubí na nově instalované rozvody, D+M</t>
  </si>
  <si>
    <t>VZT.1.07</t>
  </si>
  <si>
    <t>Ohebná hluktlumící hadice DN 125, D+M</t>
  </si>
  <si>
    <t>VZT.1.08</t>
  </si>
  <si>
    <t>Tepelná izolace tloušťky 40 mm, hlíníková folie - zpětné zaizolování výměného ventilátoru</t>
  </si>
  <si>
    <t>VZT.1.09</t>
  </si>
  <si>
    <t>Protipožární ucpávky dle specifikace PBŘ</t>
  </si>
  <si>
    <t>VZT.1.10</t>
  </si>
  <si>
    <t>Demontáž stávajího SPIRO potrubí do DN 250, popř. 4hr potrubí do rozměrů 500x500 vč. souvisejích, tvarovek, výdechů, kotvení apod., odvoz a likvidace</t>
  </si>
  <si>
    <t>VZT.1.11</t>
  </si>
  <si>
    <t>Demontáž stávajícího axiálního ventilátoru a pružných manžet, odvoz a likvidace</t>
  </si>
  <si>
    <t>VZT.1.16</t>
  </si>
  <si>
    <t>Silové napájení ventilátorů a digestoří vč. ovládání (viz. tabulka zařízení)</t>
  </si>
  <si>
    <t>000.1</t>
  </si>
  <si>
    <t>Montážní materiál a spojovací materiál</t>
  </si>
  <si>
    <t>000.2</t>
  </si>
  <si>
    <t>Těsnící materiál</t>
  </si>
  <si>
    <t>000.3</t>
  </si>
  <si>
    <t>Zkušební a revizní úkony, zaregulování systému, zaškolení obsluhy</t>
  </si>
  <si>
    <t>000.4</t>
  </si>
  <si>
    <t>000.5</t>
  </si>
  <si>
    <t>Náklady na dopravu materiálu</t>
  </si>
  <si>
    <t>OPN</t>
  </si>
  <si>
    <t>POL13_0</t>
  </si>
  <si>
    <t>000.6</t>
  </si>
  <si>
    <t>Vnitrostaveništní doprava (přesuny montováného a demontovaného materiálu po patrech budovy)</t>
  </si>
  <si>
    <t>000.7</t>
  </si>
  <si>
    <t>Předávací a výrobní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</si>
</sst>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h3yLIMFmWy6l00ME5xWyRzwBAr6PSPhjnU7dxn4qmPzjZGswNxZU7OfIZtIPJxxagBNmoo+XGH6BJ2jDvARPPQ==" saltValue="rBvD5xBavu1MFjK4lbTFc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5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45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126" t="s">
        <v>51</v>
      </c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6" t="s">
        <v>43</v>
      </c>
      <c r="E14" s="266"/>
      <c r="F14" s="266"/>
      <c r="G14" s="266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SUMIF(F63:F101,A16,I63:I101)+SUMIF(F63:F101,"PSU",I63:I101)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SUMIF(F63:F101,A17,I63:I101)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SUMIF(F63:F101,A18,I63:I101)</f>
        <v>0</v>
      </c>
      <c r="J18" s="83"/>
    </row>
    <row r="19" spans="1:10" ht="23.25" customHeight="1" x14ac:dyDescent="0.2">
      <c r="A19" s="194" t="s">
        <v>149</v>
      </c>
      <c r="B19" s="38" t="s">
        <v>27</v>
      </c>
      <c r="C19" s="60"/>
      <c r="D19" s="61"/>
      <c r="E19" s="81"/>
      <c r="F19" s="82"/>
      <c r="G19" s="81"/>
      <c r="H19" s="82"/>
      <c r="I19" s="81">
        <f>SUMIF(F63:F101,A19,I63:I101)</f>
        <v>0</v>
      </c>
      <c r="J19" s="83"/>
    </row>
    <row r="20" spans="1:10" ht="23.25" customHeight="1" x14ac:dyDescent="0.2">
      <c r="A20" s="194" t="s">
        <v>150</v>
      </c>
      <c r="B20" s="38" t="s">
        <v>28</v>
      </c>
      <c r="C20" s="60"/>
      <c r="D20" s="61"/>
      <c r="E20" s="81"/>
      <c r="F20" s="82"/>
      <c r="G20" s="81"/>
      <c r="H20" s="82"/>
      <c r="I20" s="81">
        <f>SUMIF(F63:F101,A20,I63:I101)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52</v>
      </c>
      <c r="C39" s="145"/>
      <c r="D39" s="145"/>
      <c r="E39" s="145"/>
      <c r="F39" s="146">
        <f>'SO 99 01 Naklady'!AE25+'01 01 Pol'!AE468+'01 02 Pol'!AE55+'01 03 Pol'!AE246+'01 04 Pol'!AE32</f>
        <v>0</v>
      </c>
      <c r="G39" s="147">
        <f>'SO 99 01 Naklady'!AF25+'01 01 Pol'!AF468+'01 02 Pol'!AF55+'01 03 Pol'!AF246+'01 04 Pol'!AF32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53</v>
      </c>
      <c r="D40" s="151"/>
      <c r="E40" s="151"/>
      <c r="F40" s="152">
        <f>'SO 99 01 Naklady'!AE25</f>
        <v>0</v>
      </c>
      <c r="G40" s="153">
        <f>'SO 99 01 Naklady'!AF25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54</v>
      </c>
      <c r="C41" s="145" t="s">
        <v>55</v>
      </c>
      <c r="D41" s="145"/>
      <c r="E41" s="145"/>
      <c r="F41" s="156">
        <f>'SO 99 01 Naklady'!AE25</f>
        <v>0</v>
      </c>
      <c r="G41" s="148">
        <f>'SO 99 01 Naklady'!AF25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56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54</v>
      </c>
      <c r="C43" s="151" t="s">
        <v>57</v>
      </c>
      <c r="D43" s="151"/>
      <c r="E43" s="151"/>
      <c r="F43" s="152">
        <f>'01 01 Pol'!AE468+'01 02 Pol'!AE55+'01 03 Pol'!AE246+'01 04 Pol'!AE32</f>
        <v>0</v>
      </c>
      <c r="G43" s="153">
        <f>'01 01 Pol'!AF468+'01 02 Pol'!AF55+'01 03 Pol'!AF246+'01 04 Pol'!AF32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58</v>
      </c>
      <c r="D44" s="145"/>
      <c r="E44" s="145"/>
      <c r="F44" s="156">
        <f>'01 01 Pol'!AE468</f>
        <v>0</v>
      </c>
      <c r="G44" s="148">
        <f>'01 01 Pol'!AF468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59</v>
      </c>
      <c r="C45" s="145" t="s">
        <v>60</v>
      </c>
      <c r="D45" s="145"/>
      <c r="E45" s="145"/>
      <c r="F45" s="156">
        <f>'01 02 Pol'!AE55</f>
        <v>0</v>
      </c>
      <c r="G45" s="148">
        <f>'01 02 Pol'!AF55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61</v>
      </c>
      <c r="C46" s="145" t="s">
        <v>62</v>
      </c>
      <c r="D46" s="145"/>
      <c r="E46" s="145"/>
      <c r="F46" s="156">
        <f>'01 03 Pol'!AE246</f>
        <v>0</v>
      </c>
      <c r="G46" s="148">
        <f>'01 03 Pol'!AF246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63</v>
      </c>
      <c r="C47" s="145" t="s">
        <v>64</v>
      </c>
      <c r="D47" s="145"/>
      <c r="E47" s="145"/>
      <c r="F47" s="156">
        <f>'01 04 Pol'!AE32</f>
        <v>0</v>
      </c>
      <c r="G47" s="148">
        <f>'01 04 Pol'!AF32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65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71</v>
      </c>
      <c r="B52" t="s">
        <v>72</v>
      </c>
    </row>
    <row r="53" spans="1:10" x14ac:dyDescent="0.2">
      <c r="A53" t="s">
        <v>71</v>
      </c>
      <c r="B53" t="s">
        <v>73</v>
      </c>
    </row>
    <row r="54" spans="1:10" x14ac:dyDescent="0.2">
      <c r="A54" t="s">
        <v>71</v>
      </c>
      <c r="B54" t="s">
        <v>74</v>
      </c>
    </row>
    <row r="55" spans="1:10" x14ac:dyDescent="0.2">
      <c r="A55" t="s">
        <v>71</v>
      </c>
      <c r="B55" t="s">
        <v>75</v>
      </c>
    </row>
    <row r="56" spans="1:10" x14ac:dyDescent="0.2">
      <c r="A56" t="s">
        <v>69</v>
      </c>
      <c r="B56" t="s">
        <v>76</v>
      </c>
    </row>
    <row r="57" spans="1:10" x14ac:dyDescent="0.2">
      <c r="A57" t="s">
        <v>71</v>
      </c>
      <c r="B57" t="s">
        <v>77</v>
      </c>
    </row>
    <row r="60" spans="1:10" ht="15.75" x14ac:dyDescent="0.25">
      <c r="B60" s="173" t="s">
        <v>78</v>
      </c>
    </row>
    <row r="62" spans="1:10" ht="25.5" customHeight="1" x14ac:dyDescent="0.2">
      <c r="A62" s="175"/>
      <c r="B62" s="178" t="s">
        <v>17</v>
      </c>
      <c r="C62" s="178" t="s">
        <v>5</v>
      </c>
      <c r="D62" s="179"/>
      <c r="E62" s="179"/>
      <c r="F62" s="180" t="s">
        <v>79</v>
      </c>
      <c r="G62" s="180"/>
      <c r="H62" s="180"/>
      <c r="I62" s="180" t="s">
        <v>29</v>
      </c>
      <c r="J62" s="180" t="s">
        <v>0</v>
      </c>
    </row>
    <row r="63" spans="1:10" ht="36.75" customHeight="1" x14ac:dyDescent="0.2">
      <c r="A63" s="176"/>
      <c r="B63" s="181" t="s">
        <v>80</v>
      </c>
      <c r="C63" s="182" t="s">
        <v>81</v>
      </c>
      <c r="D63" s="183"/>
      <c r="E63" s="183"/>
      <c r="F63" s="190" t="s">
        <v>24</v>
      </c>
      <c r="G63" s="191"/>
      <c r="H63" s="191"/>
      <c r="I63" s="191">
        <f>'01 01 Pol'!G8</f>
        <v>0</v>
      </c>
      <c r="J63" s="187" t="str">
        <f>IF(I102=0,"",I63/I102*100)</f>
        <v/>
      </c>
    </row>
    <row r="64" spans="1:10" ht="36.75" customHeight="1" x14ac:dyDescent="0.2">
      <c r="A64" s="176"/>
      <c r="B64" s="181" t="s">
        <v>82</v>
      </c>
      <c r="C64" s="182" t="s">
        <v>83</v>
      </c>
      <c r="D64" s="183"/>
      <c r="E64" s="183"/>
      <c r="F64" s="190" t="s">
        <v>24</v>
      </c>
      <c r="G64" s="191"/>
      <c r="H64" s="191"/>
      <c r="I64" s="191">
        <f>'01 01 Pol'!G23</f>
        <v>0</v>
      </c>
      <c r="J64" s="187" t="str">
        <f>IF(I102=0,"",I64/I102*100)</f>
        <v/>
      </c>
    </row>
    <row r="65" spans="1:10" ht="36.75" customHeight="1" x14ac:dyDescent="0.2">
      <c r="A65" s="176"/>
      <c r="B65" s="181" t="s">
        <v>84</v>
      </c>
      <c r="C65" s="182" t="s">
        <v>85</v>
      </c>
      <c r="D65" s="183"/>
      <c r="E65" s="183"/>
      <c r="F65" s="190" t="s">
        <v>24</v>
      </c>
      <c r="G65" s="191"/>
      <c r="H65" s="191"/>
      <c r="I65" s="191">
        <f>'01 01 Pol'!G39</f>
        <v>0</v>
      </c>
      <c r="J65" s="187" t="str">
        <f>IF(I102=0,"",I65/I102*100)</f>
        <v/>
      </c>
    </row>
    <row r="66" spans="1:10" ht="36.75" customHeight="1" x14ac:dyDescent="0.2">
      <c r="A66" s="176"/>
      <c r="B66" s="181" t="s">
        <v>86</v>
      </c>
      <c r="C66" s="182" t="s">
        <v>87</v>
      </c>
      <c r="D66" s="183"/>
      <c r="E66" s="183"/>
      <c r="F66" s="190" t="s">
        <v>24</v>
      </c>
      <c r="G66" s="191"/>
      <c r="H66" s="191"/>
      <c r="I66" s="191">
        <f>'01 01 Pol'!G59</f>
        <v>0</v>
      </c>
      <c r="J66" s="187" t="str">
        <f>IF(I102=0,"",I66/I102*100)</f>
        <v/>
      </c>
    </row>
    <row r="67" spans="1:10" ht="36.75" customHeight="1" x14ac:dyDescent="0.2">
      <c r="A67" s="176"/>
      <c r="B67" s="181" t="s">
        <v>88</v>
      </c>
      <c r="C67" s="182" t="s">
        <v>89</v>
      </c>
      <c r="D67" s="183"/>
      <c r="E67" s="183"/>
      <c r="F67" s="190" t="s">
        <v>24</v>
      </c>
      <c r="G67" s="191"/>
      <c r="H67" s="191"/>
      <c r="I67" s="191">
        <f>'01 01 Pol'!G70</f>
        <v>0</v>
      </c>
      <c r="J67" s="187" t="str">
        <f>IF(I102=0,"",I67/I102*100)</f>
        <v/>
      </c>
    </row>
    <row r="68" spans="1:10" ht="36.75" customHeight="1" x14ac:dyDescent="0.2">
      <c r="A68" s="176"/>
      <c r="B68" s="181" t="s">
        <v>90</v>
      </c>
      <c r="C68" s="182" t="s">
        <v>91</v>
      </c>
      <c r="D68" s="183"/>
      <c r="E68" s="183"/>
      <c r="F68" s="190" t="s">
        <v>24</v>
      </c>
      <c r="G68" s="191"/>
      <c r="H68" s="191"/>
      <c r="I68" s="191">
        <f>'01 01 Pol'!G117</f>
        <v>0</v>
      </c>
      <c r="J68" s="187" t="str">
        <f>IF(I102=0,"",I68/I102*100)</f>
        <v/>
      </c>
    </row>
    <row r="69" spans="1:10" ht="36.75" customHeight="1" x14ac:dyDescent="0.2">
      <c r="A69" s="176"/>
      <c r="B69" s="181" t="s">
        <v>92</v>
      </c>
      <c r="C69" s="182" t="s">
        <v>93</v>
      </c>
      <c r="D69" s="183"/>
      <c r="E69" s="183"/>
      <c r="F69" s="190" t="s">
        <v>24</v>
      </c>
      <c r="G69" s="191"/>
      <c r="H69" s="191"/>
      <c r="I69" s="191">
        <f>'01 01 Pol'!G125</f>
        <v>0</v>
      </c>
      <c r="J69" s="187" t="str">
        <f>IF(I102=0,"",I69/I102*100)</f>
        <v/>
      </c>
    </row>
    <row r="70" spans="1:10" ht="36.75" customHeight="1" x14ac:dyDescent="0.2">
      <c r="A70" s="176"/>
      <c r="B70" s="181" t="s">
        <v>94</v>
      </c>
      <c r="C70" s="182" t="s">
        <v>95</v>
      </c>
      <c r="D70" s="183"/>
      <c r="E70" s="183"/>
      <c r="F70" s="190" t="s">
        <v>24</v>
      </c>
      <c r="G70" s="191"/>
      <c r="H70" s="191"/>
      <c r="I70" s="191">
        <f>'01 03 Pol'!G8</f>
        <v>0</v>
      </c>
      <c r="J70" s="187" t="str">
        <f>IF(I102=0,"",I70/I102*100)</f>
        <v/>
      </c>
    </row>
    <row r="71" spans="1:10" ht="36.75" customHeight="1" x14ac:dyDescent="0.2">
      <c r="A71" s="176"/>
      <c r="B71" s="181" t="s">
        <v>96</v>
      </c>
      <c r="C71" s="182" t="s">
        <v>97</v>
      </c>
      <c r="D71" s="183"/>
      <c r="E71" s="183"/>
      <c r="F71" s="190" t="s">
        <v>24</v>
      </c>
      <c r="G71" s="191"/>
      <c r="H71" s="191"/>
      <c r="I71" s="191">
        <f>'01 01 Pol'!G129</f>
        <v>0</v>
      </c>
      <c r="J71" s="187" t="str">
        <f>IF(I102=0,"",I71/I102*100)</f>
        <v/>
      </c>
    </row>
    <row r="72" spans="1:10" ht="36.75" customHeight="1" x14ac:dyDescent="0.2">
      <c r="A72" s="176"/>
      <c r="B72" s="181" t="s">
        <v>98</v>
      </c>
      <c r="C72" s="182" t="s">
        <v>99</v>
      </c>
      <c r="D72" s="183"/>
      <c r="E72" s="183"/>
      <c r="F72" s="190" t="s">
        <v>24</v>
      </c>
      <c r="G72" s="191"/>
      <c r="H72" s="191"/>
      <c r="I72" s="191">
        <f>'01 01 Pol'!G134</f>
        <v>0</v>
      </c>
      <c r="J72" s="187" t="str">
        <f>IF(I102=0,"",I72/I102*100)</f>
        <v/>
      </c>
    </row>
    <row r="73" spans="1:10" ht="36.75" customHeight="1" x14ac:dyDescent="0.2">
      <c r="A73" s="176"/>
      <c r="B73" s="181" t="s">
        <v>100</v>
      </c>
      <c r="C73" s="182" t="s">
        <v>101</v>
      </c>
      <c r="D73" s="183"/>
      <c r="E73" s="183"/>
      <c r="F73" s="190" t="s">
        <v>24</v>
      </c>
      <c r="G73" s="191"/>
      <c r="H73" s="191"/>
      <c r="I73" s="191">
        <f>'01 01 Pol'!G148</f>
        <v>0</v>
      </c>
      <c r="J73" s="187" t="str">
        <f>IF(I102=0,"",I73/I102*100)</f>
        <v/>
      </c>
    </row>
    <row r="74" spans="1:10" ht="36.75" customHeight="1" x14ac:dyDescent="0.2">
      <c r="A74" s="176"/>
      <c r="B74" s="181" t="s">
        <v>102</v>
      </c>
      <c r="C74" s="182" t="s">
        <v>103</v>
      </c>
      <c r="D74" s="183"/>
      <c r="E74" s="183"/>
      <c r="F74" s="190" t="s">
        <v>24</v>
      </c>
      <c r="G74" s="191"/>
      <c r="H74" s="191"/>
      <c r="I74" s="191">
        <f>'01 01 Pol'!G156+'01 03 Pol'!G10</f>
        <v>0</v>
      </c>
      <c r="J74" s="187" t="str">
        <f>IF(I102=0,"",I74/I102*100)</f>
        <v/>
      </c>
    </row>
    <row r="75" spans="1:10" ht="36.75" customHeight="1" x14ac:dyDescent="0.2">
      <c r="A75" s="176"/>
      <c r="B75" s="181" t="s">
        <v>104</v>
      </c>
      <c r="C75" s="182" t="s">
        <v>105</v>
      </c>
      <c r="D75" s="183"/>
      <c r="E75" s="183"/>
      <c r="F75" s="190" t="s">
        <v>24</v>
      </c>
      <c r="G75" s="191"/>
      <c r="H75" s="191"/>
      <c r="I75" s="191">
        <f>'01 01 Pol'!G236</f>
        <v>0</v>
      </c>
      <c r="J75" s="187" t="str">
        <f>IF(I102=0,"",I75/I102*100)</f>
        <v/>
      </c>
    </row>
    <row r="76" spans="1:10" ht="36.75" customHeight="1" x14ac:dyDescent="0.2">
      <c r="A76" s="176"/>
      <c r="B76" s="181" t="s">
        <v>106</v>
      </c>
      <c r="C76" s="182" t="s">
        <v>107</v>
      </c>
      <c r="D76" s="183"/>
      <c r="E76" s="183"/>
      <c r="F76" s="190" t="s">
        <v>25</v>
      </c>
      <c r="G76" s="191"/>
      <c r="H76" s="191"/>
      <c r="I76" s="191">
        <f>'01 03 Pol'!G28+'01 03 Pol'!G209+'01 03 Pol'!G216</f>
        <v>0</v>
      </c>
      <c r="J76" s="187" t="str">
        <f>IF(I102=0,"",I76/I102*100)</f>
        <v/>
      </c>
    </row>
    <row r="77" spans="1:10" ht="36.75" customHeight="1" x14ac:dyDescent="0.2">
      <c r="A77" s="176"/>
      <c r="B77" s="181" t="s">
        <v>108</v>
      </c>
      <c r="C77" s="182" t="s">
        <v>109</v>
      </c>
      <c r="D77" s="183"/>
      <c r="E77" s="183"/>
      <c r="F77" s="190" t="s">
        <v>25</v>
      </c>
      <c r="G77" s="191"/>
      <c r="H77" s="191"/>
      <c r="I77" s="191">
        <f>'01 01 Pol'!G242</f>
        <v>0</v>
      </c>
      <c r="J77" s="187" t="str">
        <f>IF(I102=0,"",I77/I102*100)</f>
        <v/>
      </c>
    </row>
    <row r="78" spans="1:10" ht="36.75" customHeight="1" x14ac:dyDescent="0.2">
      <c r="A78" s="176"/>
      <c r="B78" s="181" t="s">
        <v>110</v>
      </c>
      <c r="C78" s="182" t="s">
        <v>111</v>
      </c>
      <c r="D78" s="183"/>
      <c r="E78" s="183"/>
      <c r="F78" s="190" t="s">
        <v>25</v>
      </c>
      <c r="G78" s="191"/>
      <c r="H78" s="191"/>
      <c r="I78" s="191">
        <f>'01 03 Pol'!G77</f>
        <v>0</v>
      </c>
      <c r="J78" s="187" t="str">
        <f>IF(I102=0,"",I78/I102*100)</f>
        <v/>
      </c>
    </row>
    <row r="79" spans="1:10" ht="36.75" customHeight="1" x14ac:dyDescent="0.2">
      <c r="A79" s="176"/>
      <c r="B79" s="181" t="s">
        <v>112</v>
      </c>
      <c r="C79" s="182" t="s">
        <v>113</v>
      </c>
      <c r="D79" s="183"/>
      <c r="E79" s="183"/>
      <c r="F79" s="190" t="s">
        <v>25</v>
      </c>
      <c r="G79" s="191"/>
      <c r="H79" s="191"/>
      <c r="I79" s="191">
        <f>'01 03 Pol'!G85</f>
        <v>0</v>
      </c>
      <c r="J79" s="187" t="str">
        <f>IF(I102=0,"",I79/I102*100)</f>
        <v/>
      </c>
    </row>
    <row r="80" spans="1:10" ht="36.75" customHeight="1" x14ac:dyDescent="0.2">
      <c r="A80" s="176"/>
      <c r="B80" s="181" t="s">
        <v>114</v>
      </c>
      <c r="C80" s="182" t="s">
        <v>115</v>
      </c>
      <c r="D80" s="183"/>
      <c r="E80" s="183"/>
      <c r="F80" s="190" t="s">
        <v>25</v>
      </c>
      <c r="G80" s="191"/>
      <c r="H80" s="191"/>
      <c r="I80" s="191">
        <f>'01 03 Pol'!G62+'01 03 Pol'!G129</f>
        <v>0</v>
      </c>
      <c r="J80" s="187" t="str">
        <f>IF(I102=0,"",I80/I102*100)</f>
        <v/>
      </c>
    </row>
    <row r="81" spans="1:10" ht="36.75" customHeight="1" x14ac:dyDescent="0.2">
      <c r="A81" s="176"/>
      <c r="B81" s="181" t="s">
        <v>116</v>
      </c>
      <c r="C81" s="182" t="s">
        <v>117</v>
      </c>
      <c r="D81" s="183"/>
      <c r="E81" s="183"/>
      <c r="F81" s="190" t="s">
        <v>25</v>
      </c>
      <c r="G81" s="191"/>
      <c r="H81" s="191"/>
      <c r="I81" s="191">
        <f>'01 01 Pol'!G273+'01 03 Pol'!G176+'01 03 Pol'!G195+'01 03 Pol'!G203</f>
        <v>0</v>
      </c>
      <c r="J81" s="187" t="str">
        <f>IF(I102=0,"",I81/I102*100)</f>
        <v/>
      </c>
    </row>
    <row r="82" spans="1:10" ht="36.75" customHeight="1" x14ac:dyDescent="0.2">
      <c r="A82" s="176"/>
      <c r="B82" s="181" t="s">
        <v>118</v>
      </c>
      <c r="C82" s="182" t="s">
        <v>119</v>
      </c>
      <c r="D82" s="183"/>
      <c r="E82" s="183"/>
      <c r="F82" s="190" t="s">
        <v>25</v>
      </c>
      <c r="G82" s="191"/>
      <c r="H82" s="191"/>
      <c r="I82" s="191">
        <f>'01 03 Pol'!G199+'01 03 Pol'!G206</f>
        <v>0</v>
      </c>
      <c r="J82" s="187" t="str">
        <f>IF(I102=0,"",I82/I102*100)</f>
        <v/>
      </c>
    </row>
    <row r="83" spans="1:10" ht="36.75" customHeight="1" x14ac:dyDescent="0.2">
      <c r="A83" s="176"/>
      <c r="B83" s="181" t="s">
        <v>120</v>
      </c>
      <c r="C83" s="182" t="s">
        <v>64</v>
      </c>
      <c r="D83" s="183"/>
      <c r="E83" s="183"/>
      <c r="F83" s="190" t="s">
        <v>25</v>
      </c>
      <c r="G83" s="191"/>
      <c r="H83" s="191"/>
      <c r="I83" s="191">
        <f>'01 04 Pol'!G8</f>
        <v>0</v>
      </c>
      <c r="J83" s="187" t="str">
        <f>IF(I102=0,"",I83/I102*100)</f>
        <v/>
      </c>
    </row>
    <row r="84" spans="1:10" ht="36.75" customHeight="1" x14ac:dyDescent="0.2">
      <c r="A84" s="176"/>
      <c r="B84" s="181" t="s">
        <v>121</v>
      </c>
      <c r="C84" s="182" t="s">
        <v>122</v>
      </c>
      <c r="D84" s="183"/>
      <c r="E84" s="183"/>
      <c r="F84" s="190" t="s">
        <v>25</v>
      </c>
      <c r="G84" s="191"/>
      <c r="H84" s="191"/>
      <c r="I84" s="191">
        <f>'01 03 Pol'!G211</f>
        <v>0</v>
      </c>
      <c r="J84" s="187" t="str">
        <f>IF(I102=0,"",I84/I102*100)</f>
        <v/>
      </c>
    </row>
    <row r="85" spans="1:10" ht="36.75" customHeight="1" x14ac:dyDescent="0.2">
      <c r="A85" s="176"/>
      <c r="B85" s="181" t="s">
        <v>123</v>
      </c>
      <c r="C85" s="182" t="s">
        <v>124</v>
      </c>
      <c r="D85" s="183"/>
      <c r="E85" s="183"/>
      <c r="F85" s="190" t="s">
        <v>25</v>
      </c>
      <c r="G85" s="191"/>
      <c r="H85" s="191"/>
      <c r="I85" s="191">
        <f>'01 03 Pol'!G193+'01 03 Pol'!G219</f>
        <v>0</v>
      </c>
      <c r="J85" s="187" t="str">
        <f>IF(I102=0,"",I85/I102*100)</f>
        <v/>
      </c>
    </row>
    <row r="86" spans="1:10" ht="36.75" customHeight="1" x14ac:dyDescent="0.2">
      <c r="A86" s="176"/>
      <c r="B86" s="181" t="s">
        <v>125</v>
      </c>
      <c r="C86" s="182" t="s">
        <v>126</v>
      </c>
      <c r="D86" s="183"/>
      <c r="E86" s="183"/>
      <c r="F86" s="190" t="s">
        <v>25</v>
      </c>
      <c r="G86" s="191"/>
      <c r="H86" s="191"/>
      <c r="I86" s="191">
        <f>'01 01 Pol'!G281</f>
        <v>0</v>
      </c>
      <c r="J86" s="187" t="str">
        <f>IF(I102=0,"",I86/I102*100)</f>
        <v/>
      </c>
    </row>
    <row r="87" spans="1:10" ht="36.75" customHeight="1" x14ac:dyDescent="0.2">
      <c r="A87" s="176"/>
      <c r="B87" s="181" t="s">
        <v>127</v>
      </c>
      <c r="C87" s="182" t="s">
        <v>128</v>
      </c>
      <c r="D87" s="183"/>
      <c r="E87" s="183"/>
      <c r="F87" s="190" t="s">
        <v>25</v>
      </c>
      <c r="G87" s="191"/>
      <c r="H87" s="191"/>
      <c r="I87" s="191">
        <f>'01 03 Pol'!G227</f>
        <v>0</v>
      </c>
      <c r="J87" s="187" t="str">
        <f>IF(I102=0,"",I87/I102*100)</f>
        <v/>
      </c>
    </row>
    <row r="88" spans="1:10" ht="36.75" customHeight="1" x14ac:dyDescent="0.2">
      <c r="A88" s="176"/>
      <c r="B88" s="181" t="s">
        <v>129</v>
      </c>
      <c r="C88" s="182" t="s">
        <v>130</v>
      </c>
      <c r="D88" s="183"/>
      <c r="E88" s="183"/>
      <c r="F88" s="190" t="s">
        <v>25</v>
      </c>
      <c r="G88" s="191"/>
      <c r="H88" s="191"/>
      <c r="I88" s="191">
        <f>'01 01 Pol'!G313</f>
        <v>0</v>
      </c>
      <c r="J88" s="187" t="str">
        <f>IF(I102=0,"",I88/I102*100)</f>
        <v/>
      </c>
    </row>
    <row r="89" spans="1:10" ht="36.75" customHeight="1" x14ac:dyDescent="0.2">
      <c r="A89" s="176"/>
      <c r="B89" s="181" t="s">
        <v>131</v>
      </c>
      <c r="C89" s="182" t="s">
        <v>132</v>
      </c>
      <c r="D89" s="183"/>
      <c r="E89" s="183"/>
      <c r="F89" s="190" t="s">
        <v>25</v>
      </c>
      <c r="G89" s="191"/>
      <c r="H89" s="191"/>
      <c r="I89" s="191">
        <f>'01 01 Pol'!G334</f>
        <v>0</v>
      </c>
      <c r="J89" s="187" t="str">
        <f>IF(I102=0,"",I89/I102*100)</f>
        <v/>
      </c>
    </row>
    <row r="90" spans="1:10" ht="36.75" customHeight="1" x14ac:dyDescent="0.2">
      <c r="A90" s="176"/>
      <c r="B90" s="181" t="s">
        <v>133</v>
      </c>
      <c r="C90" s="182" t="s">
        <v>134</v>
      </c>
      <c r="D90" s="183"/>
      <c r="E90" s="183"/>
      <c r="F90" s="190" t="s">
        <v>25</v>
      </c>
      <c r="G90" s="191"/>
      <c r="H90" s="191"/>
      <c r="I90" s="191">
        <f>'01 01 Pol'!G349</f>
        <v>0</v>
      </c>
      <c r="J90" s="187" t="str">
        <f>IF(I102=0,"",I90/I102*100)</f>
        <v/>
      </c>
    </row>
    <row r="91" spans="1:10" ht="36.75" customHeight="1" x14ac:dyDescent="0.2">
      <c r="A91" s="176"/>
      <c r="B91" s="181" t="s">
        <v>135</v>
      </c>
      <c r="C91" s="182" t="s">
        <v>136</v>
      </c>
      <c r="D91" s="183"/>
      <c r="E91" s="183"/>
      <c r="F91" s="190" t="s">
        <v>25</v>
      </c>
      <c r="G91" s="191"/>
      <c r="H91" s="191"/>
      <c r="I91" s="191">
        <f>'01 01 Pol'!G381</f>
        <v>0</v>
      </c>
      <c r="J91" s="187" t="str">
        <f>IF(I102=0,"",I91/I102*100)</f>
        <v/>
      </c>
    </row>
    <row r="92" spans="1:10" ht="36.75" customHeight="1" x14ac:dyDescent="0.2">
      <c r="A92" s="176"/>
      <c r="B92" s="181" t="s">
        <v>137</v>
      </c>
      <c r="C92" s="182" t="s">
        <v>138</v>
      </c>
      <c r="D92" s="183"/>
      <c r="E92" s="183"/>
      <c r="F92" s="190" t="s">
        <v>25</v>
      </c>
      <c r="G92" s="191"/>
      <c r="H92" s="191"/>
      <c r="I92" s="191">
        <f>'01 01 Pol'!G395</f>
        <v>0</v>
      </c>
      <c r="J92" s="187" t="str">
        <f>IF(I102=0,"",I92/I102*100)</f>
        <v/>
      </c>
    </row>
    <row r="93" spans="1:10" ht="36.75" customHeight="1" x14ac:dyDescent="0.2">
      <c r="A93" s="176"/>
      <c r="B93" s="181" t="s">
        <v>139</v>
      </c>
      <c r="C93" s="182" t="s">
        <v>140</v>
      </c>
      <c r="D93" s="183"/>
      <c r="E93" s="183"/>
      <c r="F93" s="190" t="s">
        <v>25</v>
      </c>
      <c r="G93" s="191"/>
      <c r="H93" s="191"/>
      <c r="I93" s="191">
        <f>'01 04 Pol'!G23</f>
        <v>0</v>
      </c>
      <c r="J93" s="187" t="str">
        <f>IF(I102=0,"",I93/I102*100)</f>
        <v/>
      </c>
    </row>
    <row r="94" spans="1:10" ht="36.75" customHeight="1" x14ac:dyDescent="0.2">
      <c r="A94" s="176"/>
      <c r="B94" s="181" t="s">
        <v>54</v>
      </c>
      <c r="C94" s="182" t="s">
        <v>141</v>
      </c>
      <c r="D94" s="183"/>
      <c r="E94" s="183"/>
      <c r="F94" s="190" t="s">
        <v>26</v>
      </c>
      <c r="G94" s="191"/>
      <c r="H94" s="191"/>
      <c r="I94" s="191">
        <f>'01 02 Pol'!G8</f>
        <v>0</v>
      </c>
      <c r="J94" s="187" t="str">
        <f>IF(I102=0,"",I94/I102*100)</f>
        <v/>
      </c>
    </row>
    <row r="95" spans="1:10" ht="36.75" customHeight="1" x14ac:dyDescent="0.2">
      <c r="A95" s="176"/>
      <c r="B95" s="181" t="s">
        <v>59</v>
      </c>
      <c r="C95" s="182" t="s">
        <v>142</v>
      </c>
      <c r="D95" s="183"/>
      <c r="E95" s="183"/>
      <c r="F95" s="190" t="s">
        <v>26</v>
      </c>
      <c r="G95" s="191"/>
      <c r="H95" s="191"/>
      <c r="I95" s="191">
        <f>'01 02 Pol'!G12</f>
        <v>0</v>
      </c>
      <c r="J95" s="187" t="str">
        <f>IF(I102=0,"",I95/I102*100)</f>
        <v/>
      </c>
    </row>
    <row r="96" spans="1:10" ht="36.75" customHeight="1" x14ac:dyDescent="0.2">
      <c r="A96" s="176"/>
      <c r="B96" s="181" t="s">
        <v>61</v>
      </c>
      <c r="C96" s="182" t="s">
        <v>143</v>
      </c>
      <c r="D96" s="183"/>
      <c r="E96" s="183"/>
      <c r="F96" s="190" t="s">
        <v>26</v>
      </c>
      <c r="G96" s="191"/>
      <c r="H96" s="191"/>
      <c r="I96" s="191">
        <f>'01 02 Pol'!G28</f>
        <v>0</v>
      </c>
      <c r="J96" s="187" t="str">
        <f>IF(I102=0,"",I96/I102*100)</f>
        <v/>
      </c>
    </row>
    <row r="97" spans="1:10" ht="36.75" customHeight="1" x14ac:dyDescent="0.2">
      <c r="A97" s="176"/>
      <c r="B97" s="181" t="s">
        <v>63</v>
      </c>
      <c r="C97" s="182" t="s">
        <v>144</v>
      </c>
      <c r="D97" s="183"/>
      <c r="E97" s="183"/>
      <c r="F97" s="190" t="s">
        <v>26</v>
      </c>
      <c r="G97" s="191"/>
      <c r="H97" s="191"/>
      <c r="I97" s="191">
        <f>'01 02 Pol'!G33</f>
        <v>0</v>
      </c>
      <c r="J97" s="187" t="str">
        <f>IF(I102=0,"",I97/I102*100)</f>
        <v/>
      </c>
    </row>
    <row r="98" spans="1:10" ht="36.75" customHeight="1" x14ac:dyDescent="0.2">
      <c r="A98" s="176"/>
      <c r="B98" s="181" t="s">
        <v>145</v>
      </c>
      <c r="C98" s="182" t="s">
        <v>140</v>
      </c>
      <c r="D98" s="183"/>
      <c r="E98" s="183"/>
      <c r="F98" s="190" t="s">
        <v>26</v>
      </c>
      <c r="G98" s="191"/>
      <c r="H98" s="191"/>
      <c r="I98" s="191">
        <f>'01 02 Pol'!G41</f>
        <v>0</v>
      </c>
      <c r="J98" s="187" t="str">
        <f>IF(I102=0,"",I98/I102*100)</f>
        <v/>
      </c>
    </row>
    <row r="99" spans="1:10" ht="36.75" customHeight="1" x14ac:dyDescent="0.2">
      <c r="A99" s="176"/>
      <c r="B99" s="181" t="s">
        <v>146</v>
      </c>
      <c r="C99" s="182" t="s">
        <v>147</v>
      </c>
      <c r="D99" s="183"/>
      <c r="E99" s="183"/>
      <c r="F99" s="190" t="s">
        <v>148</v>
      </c>
      <c r="G99" s="191"/>
      <c r="H99" s="191"/>
      <c r="I99" s="191">
        <f>'01 01 Pol'!G425</f>
        <v>0</v>
      </c>
      <c r="J99" s="187" t="str">
        <f>IF(I102=0,"",I99/I102*100)</f>
        <v/>
      </c>
    </row>
    <row r="100" spans="1:10" ht="36.75" customHeight="1" x14ac:dyDescent="0.2">
      <c r="A100" s="176"/>
      <c r="B100" s="181" t="s">
        <v>149</v>
      </c>
      <c r="C100" s="182" t="s">
        <v>27</v>
      </c>
      <c r="D100" s="183"/>
      <c r="E100" s="183"/>
      <c r="F100" s="190" t="s">
        <v>149</v>
      </c>
      <c r="G100" s="191"/>
      <c r="H100" s="191"/>
      <c r="I100" s="191">
        <f>'SO 99 01 Naklady'!G8</f>
        <v>0</v>
      </c>
      <c r="J100" s="187" t="str">
        <f>IF(I102=0,"",I100/I102*100)</f>
        <v/>
      </c>
    </row>
    <row r="101" spans="1:10" ht="36.75" customHeight="1" x14ac:dyDescent="0.2">
      <c r="A101" s="176"/>
      <c r="B101" s="181" t="s">
        <v>150</v>
      </c>
      <c r="C101" s="182" t="s">
        <v>28</v>
      </c>
      <c r="D101" s="183"/>
      <c r="E101" s="183"/>
      <c r="F101" s="190" t="s">
        <v>150</v>
      </c>
      <c r="G101" s="191"/>
      <c r="H101" s="191"/>
      <c r="I101" s="191">
        <f>'SO 99 01 Naklady'!G17+'01 03 Pol'!G238</f>
        <v>0</v>
      </c>
      <c r="J101" s="187" t="str">
        <f>IF(I102=0,"",I101/I102*100)</f>
        <v/>
      </c>
    </row>
    <row r="102" spans="1:10" ht="25.5" customHeight="1" x14ac:dyDescent="0.2">
      <c r="A102" s="177"/>
      <c r="B102" s="184" t="s">
        <v>1</v>
      </c>
      <c r="C102" s="185"/>
      <c r="D102" s="186"/>
      <c r="E102" s="186"/>
      <c r="F102" s="192"/>
      <c r="G102" s="193"/>
      <c r="H102" s="193"/>
      <c r="I102" s="193">
        <f>SUM(I63:I101)</f>
        <v>0</v>
      </c>
      <c r="J102" s="188">
        <f>SUM(J63:J101)</f>
        <v>0</v>
      </c>
    </row>
    <row r="103" spans="1:10" x14ac:dyDescent="0.2">
      <c r="F103" s="133"/>
      <c r="G103" s="133"/>
      <c r="H103" s="133"/>
      <c r="I103" s="133"/>
      <c r="J103" s="189"/>
    </row>
    <row r="104" spans="1:10" x14ac:dyDescent="0.2">
      <c r="F104" s="133"/>
      <c r="G104" s="133"/>
      <c r="H104" s="133"/>
      <c r="I104" s="133"/>
      <c r="J104" s="189"/>
    </row>
    <row r="105" spans="1:10" x14ac:dyDescent="0.2">
      <c r="F105" s="133"/>
      <c r="G105" s="133"/>
      <c r="H105" s="133"/>
      <c r="I105" s="133"/>
      <c r="J105" s="189"/>
    </row>
  </sheetData>
  <sheetProtection algorithmName="SHA-512" hashValue="DAHKUX9SPEQyfita5fOuDvCNFg88dOAA6ZTlR5yXqSPdOTl2Jf0P0F//vOcKL3doglCMLcCiMbrHEZUyIEsmdA==" saltValue="iUDrHiKByXPyhhfJZjY4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8:E98"/>
    <mergeCell ref="C99:E99"/>
    <mergeCell ref="C100:E100"/>
    <mergeCell ref="C101:E101"/>
    <mergeCell ref="D14:G14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JjxE99yKfFscD2nkasZJzwllFNMN2dJBKGnr6jubT+tMe/M3ERq2IgH/meNJoWbmdtBJoJGpPyg77BoOcKLp+Q==" saltValue="IxLgy2MpTp85+vcLc4mqD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D1BD-F2AC-4945-ACD8-45E0FC5693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151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154</v>
      </c>
      <c r="C3" s="199" t="s">
        <v>53</v>
      </c>
      <c r="D3" s="197"/>
      <c r="E3" s="197"/>
      <c r="F3" s="197"/>
      <c r="G3" s="198"/>
      <c r="AC3" s="174" t="s">
        <v>155</v>
      </c>
      <c r="AG3" t="s">
        <v>156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149</v>
      </c>
      <c r="C8" s="242" t="s">
        <v>27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29"/>
      <c r="O8" s="229">
        <f>SUM(O9:O16)</f>
        <v>0</v>
      </c>
      <c r="P8" s="229"/>
      <c r="Q8" s="229">
        <f>SUM(Q9:Q16)</f>
        <v>0</v>
      </c>
      <c r="R8" s="230"/>
      <c r="S8" s="230"/>
      <c r="T8" s="231"/>
      <c r="U8" s="225"/>
      <c r="V8" s="225">
        <f>SUM(V9:V16)</f>
        <v>0</v>
      </c>
      <c r="W8" s="225"/>
      <c r="X8" s="225"/>
      <c r="Y8" s="225"/>
      <c r="AG8" t="s">
        <v>181</v>
      </c>
    </row>
    <row r="9" spans="1:60" outlineLevel="1" x14ac:dyDescent="0.2">
      <c r="A9" s="233">
        <v>1</v>
      </c>
      <c r="B9" s="234" t="s">
        <v>182</v>
      </c>
      <c r="C9" s="243" t="s">
        <v>183</v>
      </c>
      <c r="D9" s="235" t="s">
        <v>184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185</v>
      </c>
      <c r="T9" s="239" t="s">
        <v>186</v>
      </c>
      <c r="U9" s="221">
        <v>0</v>
      </c>
      <c r="V9" s="221">
        <f>ROUND(E9*U9,2)</f>
        <v>0</v>
      </c>
      <c r="W9" s="221"/>
      <c r="X9" s="221" t="s">
        <v>187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189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4" t="s">
        <v>190</v>
      </c>
      <c r="D10" s="241"/>
      <c r="E10" s="241"/>
      <c r="F10" s="241"/>
      <c r="G10" s="24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191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0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3">
        <v>2</v>
      </c>
      <c r="B11" s="234" t="s">
        <v>192</v>
      </c>
      <c r="C11" s="243" t="s">
        <v>193</v>
      </c>
      <c r="D11" s="235" t="s">
        <v>184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185</v>
      </c>
      <c r="T11" s="239" t="s">
        <v>186</v>
      </c>
      <c r="U11" s="221">
        <v>0</v>
      </c>
      <c r="V11" s="221">
        <f>ROUND(E11*U11,2)</f>
        <v>0</v>
      </c>
      <c r="W11" s="221"/>
      <c r="X11" s="221" t="s">
        <v>187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189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44" t="s">
        <v>194</v>
      </c>
      <c r="D12" s="241"/>
      <c r="E12" s="241"/>
      <c r="F12" s="241"/>
      <c r="G12" s="24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191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0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3</v>
      </c>
      <c r="B13" s="234" t="s">
        <v>195</v>
      </c>
      <c r="C13" s="243" t="s">
        <v>196</v>
      </c>
      <c r="D13" s="235" t="s">
        <v>184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15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185</v>
      </c>
      <c r="T13" s="239" t="s">
        <v>186</v>
      </c>
      <c r="U13" s="221">
        <v>0</v>
      </c>
      <c r="V13" s="221">
        <f>ROUND(E13*U13,2)</f>
        <v>0</v>
      </c>
      <c r="W13" s="221"/>
      <c r="X13" s="221" t="s">
        <v>187</v>
      </c>
      <c r="Y13" s="221" t="s">
        <v>188</v>
      </c>
      <c r="Z13" s="210"/>
      <c r="AA13" s="210"/>
      <c r="AB13" s="210"/>
      <c r="AC13" s="210"/>
      <c r="AD13" s="210"/>
      <c r="AE13" s="210"/>
      <c r="AF13" s="210"/>
      <c r="AG13" s="210" t="s">
        <v>189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4" t="s">
        <v>197</v>
      </c>
      <c r="D14" s="241"/>
      <c r="E14" s="241"/>
      <c r="F14" s="241"/>
      <c r="G14" s="24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191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0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4</v>
      </c>
      <c r="B15" s="234" t="s">
        <v>198</v>
      </c>
      <c r="C15" s="243" t="s">
        <v>199</v>
      </c>
      <c r="D15" s="235" t="s">
        <v>184</v>
      </c>
      <c r="E15" s="236">
        <v>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/>
      <c r="S15" s="238" t="s">
        <v>185</v>
      </c>
      <c r="T15" s="239" t="s">
        <v>186</v>
      </c>
      <c r="U15" s="221">
        <v>0</v>
      </c>
      <c r="V15" s="221">
        <f>ROUND(E15*U15,2)</f>
        <v>0</v>
      </c>
      <c r="W15" s="221"/>
      <c r="X15" s="221" t="s">
        <v>187</v>
      </c>
      <c r="Y15" s="221" t="s">
        <v>188</v>
      </c>
      <c r="Z15" s="210"/>
      <c r="AA15" s="210"/>
      <c r="AB15" s="210"/>
      <c r="AC15" s="210"/>
      <c r="AD15" s="210"/>
      <c r="AE15" s="210"/>
      <c r="AF15" s="210"/>
      <c r="AG15" s="210" t="s">
        <v>189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4" t="s">
        <v>200</v>
      </c>
      <c r="D16" s="241"/>
      <c r="E16" s="241"/>
      <c r="F16" s="241"/>
      <c r="G16" s="24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191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6" t="s">
        <v>180</v>
      </c>
      <c r="B17" s="227" t="s">
        <v>150</v>
      </c>
      <c r="C17" s="242" t="s">
        <v>28</v>
      </c>
      <c r="D17" s="228"/>
      <c r="E17" s="229"/>
      <c r="F17" s="230"/>
      <c r="G17" s="230">
        <f>SUMIF(AG18:AG23,"&lt;&gt;NOR",G18:G23)</f>
        <v>0</v>
      </c>
      <c r="H17" s="230"/>
      <c r="I17" s="230">
        <f>SUM(I18:I23)</f>
        <v>0</v>
      </c>
      <c r="J17" s="230"/>
      <c r="K17" s="230">
        <f>SUM(K18:K23)</f>
        <v>0</v>
      </c>
      <c r="L17" s="230"/>
      <c r="M17" s="230">
        <f>SUM(M18:M23)</f>
        <v>0</v>
      </c>
      <c r="N17" s="229"/>
      <c r="O17" s="229">
        <f>SUM(O18:O23)</f>
        <v>0</v>
      </c>
      <c r="P17" s="229"/>
      <c r="Q17" s="229">
        <f>SUM(Q18:Q23)</f>
        <v>0</v>
      </c>
      <c r="R17" s="230"/>
      <c r="S17" s="230"/>
      <c r="T17" s="231"/>
      <c r="U17" s="225"/>
      <c r="V17" s="225">
        <f>SUM(V18:V23)</f>
        <v>0</v>
      </c>
      <c r="W17" s="225"/>
      <c r="X17" s="225"/>
      <c r="Y17" s="225"/>
      <c r="AG17" t="s">
        <v>181</v>
      </c>
    </row>
    <row r="18" spans="1:60" outlineLevel="1" x14ac:dyDescent="0.2">
      <c r="A18" s="233">
        <v>5</v>
      </c>
      <c r="B18" s="234" t="s">
        <v>201</v>
      </c>
      <c r="C18" s="243" t="s">
        <v>202</v>
      </c>
      <c r="D18" s="235" t="s">
        <v>184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15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185</v>
      </c>
      <c r="T18" s="239" t="s">
        <v>186</v>
      </c>
      <c r="U18" s="221">
        <v>0</v>
      </c>
      <c r="V18" s="221">
        <f>ROUND(E18*U18,2)</f>
        <v>0</v>
      </c>
      <c r="W18" s="221"/>
      <c r="X18" s="221" t="s">
        <v>187</v>
      </c>
      <c r="Y18" s="221" t="s">
        <v>188</v>
      </c>
      <c r="Z18" s="210"/>
      <c r="AA18" s="210"/>
      <c r="AB18" s="210"/>
      <c r="AC18" s="210"/>
      <c r="AD18" s="210"/>
      <c r="AE18" s="210"/>
      <c r="AF18" s="210"/>
      <c r="AG18" s="210" t="s">
        <v>203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4" t="s">
        <v>204</v>
      </c>
      <c r="D19" s="241"/>
      <c r="E19" s="241"/>
      <c r="F19" s="241"/>
      <c r="G19" s="24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0" t="str">
        <f>C19</f>
        <v>Náklady na vyhotovení dokumentace skutečného provedení stavby a její předání objednateli v požadované formě a požadovaném počtu.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3">
        <v>6</v>
      </c>
      <c r="B20" s="234" t="s">
        <v>205</v>
      </c>
      <c r="C20" s="243" t="s">
        <v>206</v>
      </c>
      <c r="D20" s="235" t="s">
        <v>207</v>
      </c>
      <c r="E20" s="236">
        <v>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15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/>
      <c r="S20" s="238" t="s">
        <v>208</v>
      </c>
      <c r="T20" s="239" t="s">
        <v>186</v>
      </c>
      <c r="U20" s="221">
        <v>0</v>
      </c>
      <c r="V20" s="221">
        <f>ROUND(E20*U20,2)</f>
        <v>0</v>
      </c>
      <c r="W20" s="221"/>
      <c r="X20" s="221" t="s">
        <v>187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203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5" t="s">
        <v>209</v>
      </c>
      <c r="D21" s="223"/>
      <c r="E21" s="224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3">
        <v>7</v>
      </c>
      <c r="B22" s="234" t="s">
        <v>211</v>
      </c>
      <c r="C22" s="243" t="s">
        <v>212</v>
      </c>
      <c r="D22" s="235" t="s">
        <v>207</v>
      </c>
      <c r="E22" s="236">
        <v>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15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/>
      <c r="S22" s="238" t="s">
        <v>208</v>
      </c>
      <c r="T22" s="239" t="s">
        <v>186</v>
      </c>
      <c r="U22" s="221">
        <v>0</v>
      </c>
      <c r="V22" s="221">
        <f>ROUND(E22*U22,2)</f>
        <v>0</v>
      </c>
      <c r="W22" s="221"/>
      <c r="X22" s="221" t="s">
        <v>187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203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45" t="s">
        <v>209</v>
      </c>
      <c r="D23" s="223"/>
      <c r="E23" s="224">
        <v>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210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3"/>
      <c r="B24" s="4"/>
      <c r="C24" s="24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166</v>
      </c>
    </row>
    <row r="25" spans="1:60" x14ac:dyDescent="0.2">
      <c r="A25" s="213"/>
      <c r="B25" s="214" t="s">
        <v>29</v>
      </c>
      <c r="C25" s="247"/>
      <c r="D25" s="215"/>
      <c r="E25" s="216"/>
      <c r="F25" s="216"/>
      <c r="G25" s="232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213</v>
      </c>
    </row>
    <row r="26" spans="1:60" x14ac:dyDescent="0.2">
      <c r="C26" s="248"/>
      <c r="D26" s="10"/>
      <c r="AG26" t="s">
        <v>214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e4Qh/x1/NIYyiSOBZOEjtO42QAJgMfmDBHgt3JcelZ1viS/5ohtqExzqu8PBP51ndENMHIUT3Z5tN6ydsDXwQ==" saltValue="+XRnr7vhuFglmzaLWK4e2g==" spinCount="100000" sheet="1" formatRows="0"/>
  <mergeCells count="9">
    <mergeCell ref="C14:G14"/>
    <mergeCell ref="C16:G16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58F1-5D2F-45E0-9901-0841E1D95C4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54</v>
      </c>
      <c r="C4" s="202" t="s">
        <v>58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80</v>
      </c>
      <c r="C8" s="242" t="s">
        <v>81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2.86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49.44</v>
      </c>
      <c r="W8" s="225"/>
      <c r="X8" s="225"/>
      <c r="Y8" s="225"/>
      <c r="AG8" t="s">
        <v>181</v>
      </c>
    </row>
    <row r="9" spans="1:60" outlineLevel="1" x14ac:dyDescent="0.2">
      <c r="A9" s="233">
        <v>1</v>
      </c>
      <c r="B9" s="234" t="s">
        <v>216</v>
      </c>
      <c r="C9" s="243" t="s">
        <v>217</v>
      </c>
      <c r="D9" s="235" t="s">
        <v>218</v>
      </c>
      <c r="E9" s="236">
        <v>43.46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5.654E-2</v>
      </c>
      <c r="O9" s="236">
        <f>ROUND(E9*N9,2)</f>
        <v>2.46</v>
      </c>
      <c r="P9" s="236">
        <v>0</v>
      </c>
      <c r="Q9" s="236">
        <f>ROUND(E9*P9,2)</f>
        <v>0</v>
      </c>
      <c r="R9" s="238" t="s">
        <v>219</v>
      </c>
      <c r="S9" s="238" t="s">
        <v>185</v>
      </c>
      <c r="T9" s="239" t="s">
        <v>185</v>
      </c>
      <c r="U9" s="221">
        <v>0.51744999999999997</v>
      </c>
      <c r="V9" s="221">
        <f>ROUND(E9*U9,2)</f>
        <v>22.49</v>
      </c>
      <c r="W9" s="221"/>
      <c r="X9" s="221" t="s">
        <v>220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221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0" t="s">
        <v>222</v>
      </c>
      <c r="D10" s="251"/>
      <c r="E10" s="251"/>
      <c r="F10" s="251"/>
      <c r="G10" s="25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223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5" t="s">
        <v>224</v>
      </c>
      <c r="D11" s="223"/>
      <c r="E11" s="224">
        <v>43.46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210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3">
        <v>2</v>
      </c>
      <c r="B12" s="234" t="s">
        <v>225</v>
      </c>
      <c r="C12" s="243" t="s">
        <v>226</v>
      </c>
      <c r="D12" s="235" t="s">
        <v>227</v>
      </c>
      <c r="E12" s="236">
        <v>16.399999999999999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15</v>
      </c>
      <c r="M12" s="238">
        <f>G12*(1+L12/100)</f>
        <v>0</v>
      </c>
      <c r="N12" s="236">
        <v>8.0000000000000007E-5</v>
      </c>
      <c r="O12" s="236">
        <f>ROUND(E12*N12,2)</f>
        <v>0</v>
      </c>
      <c r="P12" s="236">
        <v>0</v>
      </c>
      <c r="Q12" s="236">
        <f>ROUND(E12*P12,2)</f>
        <v>0</v>
      </c>
      <c r="R12" s="238" t="s">
        <v>228</v>
      </c>
      <c r="S12" s="238" t="s">
        <v>185</v>
      </c>
      <c r="T12" s="239" t="s">
        <v>185</v>
      </c>
      <c r="U12" s="221">
        <v>0.18</v>
      </c>
      <c r="V12" s="221">
        <f>ROUND(E12*U12,2)</f>
        <v>2.95</v>
      </c>
      <c r="W12" s="221"/>
      <c r="X12" s="221" t="s">
        <v>220</v>
      </c>
      <c r="Y12" s="221" t="s">
        <v>188</v>
      </c>
      <c r="Z12" s="210"/>
      <c r="AA12" s="210"/>
      <c r="AB12" s="210"/>
      <c r="AC12" s="210"/>
      <c r="AD12" s="210"/>
      <c r="AE12" s="210"/>
      <c r="AF12" s="210"/>
      <c r="AG12" s="210" t="s">
        <v>221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5" t="s">
        <v>229</v>
      </c>
      <c r="D13" s="223"/>
      <c r="E13" s="224"/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5" t="s">
        <v>230</v>
      </c>
      <c r="D14" s="223"/>
      <c r="E14" s="224">
        <v>16.399999999999999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210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3">
        <v>3</v>
      </c>
      <c r="B15" s="234" t="s">
        <v>231</v>
      </c>
      <c r="C15" s="243" t="s">
        <v>232</v>
      </c>
      <c r="D15" s="235" t="s">
        <v>227</v>
      </c>
      <c r="E15" s="236">
        <v>84.8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1.0300000000000001E-3</v>
      </c>
      <c r="O15" s="236">
        <f>ROUND(E15*N15,2)</f>
        <v>0.09</v>
      </c>
      <c r="P15" s="236">
        <v>0</v>
      </c>
      <c r="Q15" s="236">
        <f>ROUND(E15*P15,2)</f>
        <v>0</v>
      </c>
      <c r="R15" s="238" t="s">
        <v>219</v>
      </c>
      <c r="S15" s="238" t="s">
        <v>185</v>
      </c>
      <c r="T15" s="239" t="s">
        <v>185</v>
      </c>
      <c r="U15" s="221">
        <v>0.223</v>
      </c>
      <c r="V15" s="221">
        <f>ROUND(E15*U15,2)</f>
        <v>18.91</v>
      </c>
      <c r="W15" s="221"/>
      <c r="X15" s="221" t="s">
        <v>220</v>
      </c>
      <c r="Y15" s="221" t="s">
        <v>188</v>
      </c>
      <c r="Z15" s="210"/>
      <c r="AA15" s="210"/>
      <c r="AB15" s="210"/>
      <c r="AC15" s="210"/>
      <c r="AD15" s="210"/>
      <c r="AE15" s="210"/>
      <c r="AF15" s="210"/>
      <c r="AG15" s="210" t="s">
        <v>221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0" t="s">
        <v>233</v>
      </c>
      <c r="D16" s="251"/>
      <c r="E16" s="251"/>
      <c r="F16" s="251"/>
      <c r="G16" s="25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223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1" t="s">
        <v>234</v>
      </c>
      <c r="D17" s="252"/>
      <c r="E17" s="252"/>
      <c r="F17" s="252"/>
      <c r="G17" s="252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191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5" t="s">
        <v>235</v>
      </c>
      <c r="D18" s="223"/>
      <c r="E18" s="224">
        <v>84.8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3">
        <v>4</v>
      </c>
      <c r="B19" s="234" t="s">
        <v>236</v>
      </c>
      <c r="C19" s="243" t="s">
        <v>237</v>
      </c>
      <c r="D19" s="235" t="s">
        <v>218</v>
      </c>
      <c r="E19" s="236">
        <v>6.72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15</v>
      </c>
      <c r="M19" s="238">
        <f>G19*(1+L19/100)</f>
        <v>0</v>
      </c>
      <c r="N19" s="236">
        <v>4.5679999999999998E-2</v>
      </c>
      <c r="O19" s="236">
        <f>ROUND(E19*N19,2)</f>
        <v>0.31</v>
      </c>
      <c r="P19" s="236">
        <v>0</v>
      </c>
      <c r="Q19" s="236">
        <f>ROUND(E19*P19,2)</f>
        <v>0</v>
      </c>
      <c r="R19" s="238" t="s">
        <v>219</v>
      </c>
      <c r="S19" s="238" t="s">
        <v>185</v>
      </c>
      <c r="T19" s="239" t="s">
        <v>185</v>
      </c>
      <c r="U19" s="221">
        <v>0.75800000000000001</v>
      </c>
      <c r="V19" s="221">
        <f>ROUND(E19*U19,2)</f>
        <v>5.09</v>
      </c>
      <c r="W19" s="221"/>
      <c r="X19" s="221" t="s">
        <v>220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221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5" t="s">
        <v>238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210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5" t="s">
        <v>239</v>
      </c>
      <c r="D21" s="223"/>
      <c r="E21" s="224">
        <v>6.72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210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5</v>
      </c>
      <c r="B22" s="254" t="s">
        <v>240</v>
      </c>
      <c r="C22" s="262" t="s">
        <v>241</v>
      </c>
      <c r="D22" s="255" t="s">
        <v>207</v>
      </c>
      <c r="E22" s="256">
        <v>16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15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208</v>
      </c>
      <c r="T22" s="259" t="s">
        <v>186</v>
      </c>
      <c r="U22" s="221">
        <v>0</v>
      </c>
      <c r="V22" s="221">
        <f>ROUND(E22*U22,2)</f>
        <v>0</v>
      </c>
      <c r="W22" s="221"/>
      <c r="X22" s="221" t="s">
        <v>220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221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6" t="s">
        <v>180</v>
      </c>
      <c r="B23" s="227" t="s">
        <v>82</v>
      </c>
      <c r="C23" s="242" t="s">
        <v>83</v>
      </c>
      <c r="D23" s="228"/>
      <c r="E23" s="229"/>
      <c r="F23" s="230"/>
      <c r="G23" s="230">
        <f>SUMIF(AG24:AG38,"&lt;&gt;NOR",G24:G38)</f>
        <v>0</v>
      </c>
      <c r="H23" s="230"/>
      <c r="I23" s="230">
        <f>SUM(I24:I38)</f>
        <v>0</v>
      </c>
      <c r="J23" s="230"/>
      <c r="K23" s="230">
        <f>SUM(K24:K38)</f>
        <v>0</v>
      </c>
      <c r="L23" s="230"/>
      <c r="M23" s="230">
        <f>SUM(M24:M38)</f>
        <v>0</v>
      </c>
      <c r="N23" s="229"/>
      <c r="O23" s="229">
        <f>SUM(O24:O38)</f>
        <v>0.3</v>
      </c>
      <c r="P23" s="229"/>
      <c r="Q23" s="229">
        <f>SUM(Q24:Q38)</f>
        <v>0</v>
      </c>
      <c r="R23" s="230"/>
      <c r="S23" s="230"/>
      <c r="T23" s="231"/>
      <c r="U23" s="225"/>
      <c r="V23" s="225">
        <f>SUM(V24:V38)</f>
        <v>13.010000000000002</v>
      </c>
      <c r="W23" s="225"/>
      <c r="X23" s="225"/>
      <c r="Y23" s="225"/>
      <c r="AG23" t="s">
        <v>181</v>
      </c>
    </row>
    <row r="24" spans="1:60" ht="33.75" outlineLevel="1" x14ac:dyDescent="0.2">
      <c r="A24" s="233">
        <v>6</v>
      </c>
      <c r="B24" s="234" t="s">
        <v>242</v>
      </c>
      <c r="C24" s="243" t="s">
        <v>243</v>
      </c>
      <c r="D24" s="235" t="s">
        <v>218</v>
      </c>
      <c r="E24" s="236">
        <v>4.18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15</v>
      </c>
      <c r="M24" s="238">
        <f>G24*(1+L24/100)</f>
        <v>0</v>
      </c>
      <c r="N24" s="236">
        <v>1.1469999999999999E-2</v>
      </c>
      <c r="O24" s="236">
        <f>ROUND(E24*N24,2)</f>
        <v>0.05</v>
      </c>
      <c r="P24" s="236">
        <v>0</v>
      </c>
      <c r="Q24" s="236">
        <f>ROUND(E24*P24,2)</f>
        <v>0</v>
      </c>
      <c r="R24" s="238" t="s">
        <v>219</v>
      </c>
      <c r="S24" s="238" t="s">
        <v>185</v>
      </c>
      <c r="T24" s="239" t="s">
        <v>185</v>
      </c>
      <c r="U24" s="221">
        <v>0.85</v>
      </c>
      <c r="V24" s="221">
        <f>ROUND(E24*U24,2)</f>
        <v>3.55</v>
      </c>
      <c r="W24" s="221"/>
      <c r="X24" s="221" t="s">
        <v>220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221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4" t="s">
        <v>679</v>
      </c>
      <c r="D25" s="241"/>
      <c r="E25" s="241"/>
      <c r="F25" s="241"/>
      <c r="G25" s="24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191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1" t="s">
        <v>244</v>
      </c>
      <c r="D26" s="252"/>
      <c r="E26" s="252"/>
      <c r="F26" s="252"/>
      <c r="G26" s="252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191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1" t="s">
        <v>245</v>
      </c>
      <c r="D27" s="252"/>
      <c r="E27" s="252"/>
      <c r="F27" s="252"/>
      <c r="G27" s="252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191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1" t="s">
        <v>246</v>
      </c>
      <c r="D28" s="252"/>
      <c r="E28" s="252"/>
      <c r="F28" s="252"/>
      <c r="G28" s="252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191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0" t="str">
        <f>C28</f>
        <v>- standardního tmelení Q2, to je: základní tmelení Q1+ dodatečné tmelení (tmelení najemno) a případné přebroušení.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45" t="s">
        <v>247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210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5" t="s">
        <v>248</v>
      </c>
      <c r="D30" s="223"/>
      <c r="E30" s="224">
        <v>2.09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210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5" t="s">
        <v>249</v>
      </c>
      <c r="D31" s="223"/>
      <c r="E31" s="224">
        <v>2.09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33">
        <v>7</v>
      </c>
      <c r="B32" s="234" t="s">
        <v>250</v>
      </c>
      <c r="C32" s="243" t="s">
        <v>251</v>
      </c>
      <c r="D32" s="235" t="s">
        <v>218</v>
      </c>
      <c r="E32" s="236">
        <v>11.283200000000001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15</v>
      </c>
      <c r="M32" s="238">
        <f>G32*(1+L32/100)</f>
        <v>0</v>
      </c>
      <c r="N32" s="236">
        <v>2.2100000000000002E-2</v>
      </c>
      <c r="O32" s="236">
        <f>ROUND(E32*N32,2)</f>
        <v>0.25</v>
      </c>
      <c r="P32" s="236">
        <v>0</v>
      </c>
      <c r="Q32" s="236">
        <f>ROUND(E32*P32,2)</f>
        <v>0</v>
      </c>
      <c r="R32" s="238" t="s">
        <v>219</v>
      </c>
      <c r="S32" s="238" t="s">
        <v>185</v>
      </c>
      <c r="T32" s="239" t="s">
        <v>185</v>
      </c>
      <c r="U32" s="221">
        <v>0.83848999999999996</v>
      </c>
      <c r="V32" s="221">
        <f>ROUND(E32*U32,2)</f>
        <v>9.4600000000000009</v>
      </c>
      <c r="W32" s="221"/>
      <c r="X32" s="221" t="s">
        <v>220</v>
      </c>
      <c r="Y32" s="221" t="s">
        <v>188</v>
      </c>
      <c r="Z32" s="210"/>
      <c r="AA32" s="210"/>
      <c r="AB32" s="210"/>
      <c r="AC32" s="210"/>
      <c r="AD32" s="210"/>
      <c r="AE32" s="210"/>
      <c r="AF32" s="210"/>
      <c r="AG32" s="210" t="s">
        <v>221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44" t="s">
        <v>679</v>
      </c>
      <c r="D33" s="241"/>
      <c r="E33" s="241"/>
      <c r="F33" s="241"/>
      <c r="G33" s="24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191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1" t="s">
        <v>244</v>
      </c>
      <c r="D34" s="252"/>
      <c r="E34" s="252"/>
      <c r="F34" s="252"/>
      <c r="G34" s="252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191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1" t="s">
        <v>245</v>
      </c>
      <c r="D35" s="252"/>
      <c r="E35" s="252"/>
      <c r="F35" s="252"/>
      <c r="G35" s="252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191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1" t="s">
        <v>246</v>
      </c>
      <c r="D36" s="252"/>
      <c r="E36" s="252"/>
      <c r="F36" s="252"/>
      <c r="G36" s="252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0" t="str">
        <f>C36</f>
        <v>- standardního tmelení Q2, to je: základní tmelení Q1+ dodatečné tmelení (tmelení najemno) a případné přebroušení.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45" t="s">
        <v>252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45" t="s">
        <v>253</v>
      </c>
      <c r="D38" s="223"/>
      <c r="E38" s="224">
        <v>11.283200000000001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210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180</v>
      </c>
      <c r="B39" s="227" t="s">
        <v>84</v>
      </c>
      <c r="C39" s="242" t="s">
        <v>85</v>
      </c>
      <c r="D39" s="228"/>
      <c r="E39" s="229"/>
      <c r="F39" s="230"/>
      <c r="G39" s="230">
        <f>SUMIF(AG40:AG58,"&lt;&gt;NOR",G40:G58)</f>
        <v>0</v>
      </c>
      <c r="H39" s="230"/>
      <c r="I39" s="230">
        <f>SUM(I40:I58)</f>
        <v>0</v>
      </c>
      <c r="J39" s="230"/>
      <c r="K39" s="230">
        <f>SUM(K40:K58)</f>
        <v>0</v>
      </c>
      <c r="L39" s="230"/>
      <c r="M39" s="230">
        <f>SUM(M40:M58)</f>
        <v>0</v>
      </c>
      <c r="N39" s="229"/>
      <c r="O39" s="229">
        <f>SUM(O40:O58)</f>
        <v>1.05</v>
      </c>
      <c r="P39" s="229"/>
      <c r="Q39" s="229">
        <f>SUM(Q40:Q58)</f>
        <v>0</v>
      </c>
      <c r="R39" s="230"/>
      <c r="S39" s="230"/>
      <c r="T39" s="231"/>
      <c r="U39" s="225"/>
      <c r="V39" s="225">
        <f>SUM(V40:V58)</f>
        <v>28.07</v>
      </c>
      <c r="W39" s="225"/>
      <c r="X39" s="225"/>
      <c r="Y39" s="225"/>
      <c r="AG39" t="s">
        <v>181</v>
      </c>
    </row>
    <row r="40" spans="1:60" outlineLevel="1" x14ac:dyDescent="0.2">
      <c r="A40" s="233">
        <v>8</v>
      </c>
      <c r="B40" s="234" t="s">
        <v>254</v>
      </c>
      <c r="C40" s="243" t="s">
        <v>255</v>
      </c>
      <c r="D40" s="235" t="s">
        <v>227</v>
      </c>
      <c r="E40" s="236">
        <v>16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15</v>
      </c>
      <c r="M40" s="238">
        <f>G40*(1+L40/100)</f>
        <v>0</v>
      </c>
      <c r="N40" s="236">
        <v>1.2E-4</v>
      </c>
      <c r="O40" s="236">
        <f>ROUND(E40*N40,2)</f>
        <v>0</v>
      </c>
      <c r="P40" s="236">
        <v>0</v>
      </c>
      <c r="Q40" s="236">
        <f>ROUND(E40*P40,2)</f>
        <v>0</v>
      </c>
      <c r="R40" s="238" t="s">
        <v>228</v>
      </c>
      <c r="S40" s="238" t="s">
        <v>185</v>
      </c>
      <c r="T40" s="239" t="s">
        <v>185</v>
      </c>
      <c r="U40" s="221">
        <v>1.18</v>
      </c>
      <c r="V40" s="221">
        <f>ROUND(E40*U40,2)</f>
        <v>18.88</v>
      </c>
      <c r="W40" s="221"/>
      <c r="X40" s="221" t="s">
        <v>220</v>
      </c>
      <c r="Y40" s="221" t="s">
        <v>188</v>
      </c>
      <c r="Z40" s="210"/>
      <c r="AA40" s="210"/>
      <c r="AB40" s="210"/>
      <c r="AC40" s="210"/>
      <c r="AD40" s="210"/>
      <c r="AE40" s="210"/>
      <c r="AF40" s="210"/>
      <c r="AG40" s="210" t="s">
        <v>221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33.75" outlineLevel="2" x14ac:dyDescent="0.2">
      <c r="A41" s="217"/>
      <c r="B41" s="218"/>
      <c r="C41" s="260" t="s">
        <v>256</v>
      </c>
      <c r="D41" s="251"/>
      <c r="E41" s="251"/>
      <c r="F41" s="251"/>
      <c r="G41" s="25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223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0" t="str">
        <f>C41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5" t="s">
        <v>257</v>
      </c>
      <c r="D42" s="223"/>
      <c r="E42" s="224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210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5" t="s">
        <v>258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210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5" t="s">
        <v>259</v>
      </c>
      <c r="D44" s="223"/>
      <c r="E44" s="224">
        <v>16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210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3">
        <v>9</v>
      </c>
      <c r="B45" s="234" t="s">
        <v>260</v>
      </c>
      <c r="C45" s="243" t="s">
        <v>261</v>
      </c>
      <c r="D45" s="235" t="s">
        <v>262</v>
      </c>
      <c r="E45" s="236">
        <v>2.8420000000000001E-2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15</v>
      </c>
      <c r="M45" s="238">
        <f>G45*(1+L45/100)</f>
        <v>0</v>
      </c>
      <c r="N45" s="236">
        <v>1.02139</v>
      </c>
      <c r="O45" s="236">
        <f>ROUND(E45*N45,2)</f>
        <v>0.03</v>
      </c>
      <c r="P45" s="236">
        <v>0</v>
      </c>
      <c r="Q45" s="236">
        <f>ROUND(E45*P45,2)</f>
        <v>0</v>
      </c>
      <c r="R45" s="238" t="s">
        <v>219</v>
      </c>
      <c r="S45" s="238" t="s">
        <v>185</v>
      </c>
      <c r="T45" s="239" t="s">
        <v>185</v>
      </c>
      <c r="U45" s="221">
        <v>26.616</v>
      </c>
      <c r="V45" s="221">
        <f>ROUND(E45*U45,2)</f>
        <v>0.76</v>
      </c>
      <c r="W45" s="221"/>
      <c r="X45" s="221" t="s">
        <v>220</v>
      </c>
      <c r="Y45" s="221" t="s">
        <v>188</v>
      </c>
      <c r="Z45" s="210"/>
      <c r="AA45" s="210"/>
      <c r="AB45" s="210"/>
      <c r="AC45" s="210"/>
      <c r="AD45" s="210"/>
      <c r="AE45" s="210"/>
      <c r="AF45" s="210"/>
      <c r="AG45" s="210" t="s">
        <v>221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3.75" outlineLevel="2" x14ac:dyDescent="0.2">
      <c r="A46" s="217"/>
      <c r="B46" s="218"/>
      <c r="C46" s="260" t="s">
        <v>263</v>
      </c>
      <c r="D46" s="251"/>
      <c r="E46" s="251"/>
      <c r="F46" s="251"/>
      <c r="G46" s="25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223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0" t="str">
        <f>C46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45" t="s">
        <v>257</v>
      </c>
      <c r="D47" s="223"/>
      <c r="E47" s="224"/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210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5" t="s">
        <v>258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210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45" t="s">
        <v>264</v>
      </c>
      <c r="D49" s="223"/>
      <c r="E49" s="224">
        <v>2.8420000000000001E-2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210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3">
        <v>10</v>
      </c>
      <c r="B50" s="234" t="s">
        <v>265</v>
      </c>
      <c r="C50" s="243" t="s">
        <v>266</v>
      </c>
      <c r="D50" s="235" t="s">
        <v>262</v>
      </c>
      <c r="E50" s="236">
        <v>3.261E-2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15</v>
      </c>
      <c r="M50" s="238">
        <f>G50*(1+L50/100)</f>
        <v>0</v>
      </c>
      <c r="N50" s="236">
        <v>1.04548</v>
      </c>
      <c r="O50" s="236">
        <f>ROUND(E50*N50,2)</f>
        <v>0.03</v>
      </c>
      <c r="P50" s="236">
        <v>0</v>
      </c>
      <c r="Q50" s="236">
        <f>ROUND(E50*P50,2)</f>
        <v>0</v>
      </c>
      <c r="R50" s="238" t="s">
        <v>219</v>
      </c>
      <c r="S50" s="238" t="s">
        <v>185</v>
      </c>
      <c r="T50" s="239" t="s">
        <v>185</v>
      </c>
      <c r="U50" s="221">
        <v>15.211</v>
      </c>
      <c r="V50" s="221">
        <f>ROUND(E50*U50,2)</f>
        <v>0.5</v>
      </c>
      <c r="W50" s="221"/>
      <c r="X50" s="221" t="s">
        <v>220</v>
      </c>
      <c r="Y50" s="221" t="s">
        <v>188</v>
      </c>
      <c r="Z50" s="210"/>
      <c r="AA50" s="210"/>
      <c r="AB50" s="210"/>
      <c r="AC50" s="210"/>
      <c r="AD50" s="210"/>
      <c r="AE50" s="210"/>
      <c r="AF50" s="210"/>
      <c r="AG50" s="210" t="s">
        <v>221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2" x14ac:dyDescent="0.2">
      <c r="A51" s="217"/>
      <c r="B51" s="218"/>
      <c r="C51" s="260" t="s">
        <v>263</v>
      </c>
      <c r="D51" s="251"/>
      <c r="E51" s="251"/>
      <c r="F51" s="251"/>
      <c r="G51" s="25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223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40" t="str">
        <f>C51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45" t="s">
        <v>267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45" t="s">
        <v>268</v>
      </c>
      <c r="D53" s="223"/>
      <c r="E53" s="224">
        <v>3.261E-2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210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3">
        <v>11</v>
      </c>
      <c r="B54" s="234" t="s">
        <v>269</v>
      </c>
      <c r="C54" s="243" t="s">
        <v>270</v>
      </c>
      <c r="D54" s="235" t="s">
        <v>271</v>
      </c>
      <c r="E54" s="236">
        <v>0.36720000000000003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15</v>
      </c>
      <c r="M54" s="238">
        <f>G54*(1+L54/100)</f>
        <v>0</v>
      </c>
      <c r="N54" s="236">
        <v>2.6975199999999999</v>
      </c>
      <c r="O54" s="236">
        <f>ROUND(E54*N54,2)</f>
        <v>0.99</v>
      </c>
      <c r="P54" s="236">
        <v>0</v>
      </c>
      <c r="Q54" s="236">
        <f>ROUND(E54*P54,2)</f>
        <v>0</v>
      </c>
      <c r="R54" s="238" t="s">
        <v>228</v>
      </c>
      <c r="S54" s="238" t="s">
        <v>185</v>
      </c>
      <c r="T54" s="239" t="s">
        <v>185</v>
      </c>
      <c r="U54" s="221">
        <v>21.585999999999999</v>
      </c>
      <c r="V54" s="221">
        <f>ROUND(E54*U54,2)</f>
        <v>7.93</v>
      </c>
      <c r="W54" s="221"/>
      <c r="X54" s="221" t="s">
        <v>220</v>
      </c>
      <c r="Y54" s="221" t="s">
        <v>188</v>
      </c>
      <c r="Z54" s="210"/>
      <c r="AA54" s="210"/>
      <c r="AB54" s="210"/>
      <c r="AC54" s="210"/>
      <c r="AD54" s="210"/>
      <c r="AE54" s="210"/>
      <c r="AF54" s="210"/>
      <c r="AG54" s="210" t="s">
        <v>221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60" t="s">
        <v>272</v>
      </c>
      <c r="D55" s="251"/>
      <c r="E55" s="251"/>
      <c r="F55" s="251"/>
      <c r="G55" s="25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223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0" t="str">
        <f>C55</f>
        <v>včetně bednění, odbednění a výztuže (s dodáním hmot), z pomocného pracovního lešení o výšce podlahy do 1900 mm a pro zatížení do 1,5 kPa,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1" t="s">
        <v>273</v>
      </c>
      <c r="D56" s="252"/>
      <c r="E56" s="252"/>
      <c r="F56" s="252"/>
      <c r="G56" s="252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191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45" t="s">
        <v>274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210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45" t="s">
        <v>275</v>
      </c>
      <c r="D58" s="223"/>
      <c r="E58" s="224">
        <v>0.36720000000000003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210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26" t="s">
        <v>180</v>
      </c>
      <c r="B59" s="227" t="s">
        <v>86</v>
      </c>
      <c r="C59" s="242" t="s">
        <v>87</v>
      </c>
      <c r="D59" s="228"/>
      <c r="E59" s="229"/>
      <c r="F59" s="230"/>
      <c r="G59" s="230">
        <f>SUMIF(AG60:AG69,"&lt;&gt;NOR",G60:G69)</f>
        <v>0</v>
      </c>
      <c r="H59" s="230"/>
      <c r="I59" s="230">
        <f>SUM(I60:I69)</f>
        <v>0</v>
      </c>
      <c r="J59" s="230"/>
      <c r="K59" s="230">
        <f>SUM(K60:K69)</f>
        <v>0</v>
      </c>
      <c r="L59" s="230"/>
      <c r="M59" s="230">
        <f>SUM(M60:M69)</f>
        <v>0</v>
      </c>
      <c r="N59" s="229"/>
      <c r="O59" s="229">
        <f>SUM(O60:O69)</f>
        <v>0.05</v>
      </c>
      <c r="P59" s="229"/>
      <c r="Q59" s="229">
        <f>SUM(Q60:Q69)</f>
        <v>0</v>
      </c>
      <c r="R59" s="230"/>
      <c r="S59" s="230"/>
      <c r="T59" s="231"/>
      <c r="U59" s="225"/>
      <c r="V59" s="225">
        <f>SUM(V60:V69)</f>
        <v>3.84</v>
      </c>
      <c r="W59" s="225"/>
      <c r="X59" s="225"/>
      <c r="Y59" s="225"/>
      <c r="AG59" t="s">
        <v>181</v>
      </c>
    </row>
    <row r="60" spans="1:60" ht="22.5" outlineLevel="1" x14ac:dyDescent="0.2">
      <c r="A60" s="233">
        <v>12</v>
      </c>
      <c r="B60" s="234" t="s">
        <v>276</v>
      </c>
      <c r="C60" s="243" t="s">
        <v>277</v>
      </c>
      <c r="D60" s="235" t="s">
        <v>218</v>
      </c>
      <c r="E60" s="236">
        <v>1.8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15</v>
      </c>
      <c r="M60" s="238">
        <f>G60*(1+L60/100)</f>
        <v>0</v>
      </c>
      <c r="N60" s="236">
        <v>1.243E-2</v>
      </c>
      <c r="O60" s="236">
        <f>ROUND(E60*N60,2)</f>
        <v>0.02</v>
      </c>
      <c r="P60" s="236">
        <v>0</v>
      </c>
      <c r="Q60" s="236">
        <f>ROUND(E60*P60,2)</f>
        <v>0</v>
      </c>
      <c r="R60" s="238" t="s">
        <v>219</v>
      </c>
      <c r="S60" s="238" t="s">
        <v>185</v>
      </c>
      <c r="T60" s="239" t="s">
        <v>185</v>
      </c>
      <c r="U60" s="221">
        <v>0.95</v>
      </c>
      <c r="V60" s="221">
        <f>ROUND(E60*U60,2)</f>
        <v>1.71</v>
      </c>
      <c r="W60" s="221"/>
      <c r="X60" s="221" t="s">
        <v>220</v>
      </c>
      <c r="Y60" s="221" t="s">
        <v>188</v>
      </c>
      <c r="Z60" s="210"/>
      <c r="AA60" s="210"/>
      <c r="AB60" s="210"/>
      <c r="AC60" s="210"/>
      <c r="AD60" s="210"/>
      <c r="AE60" s="210"/>
      <c r="AF60" s="210"/>
      <c r="AG60" s="210" t="s">
        <v>221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44" t="s">
        <v>278</v>
      </c>
      <c r="D61" s="241"/>
      <c r="E61" s="241"/>
      <c r="F61" s="241"/>
      <c r="G61" s="24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191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45" t="s">
        <v>247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210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45" t="s">
        <v>279</v>
      </c>
      <c r="D63" s="223"/>
      <c r="E63" s="224">
        <v>0.9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210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45" t="s">
        <v>280</v>
      </c>
      <c r="D64" s="223"/>
      <c r="E64" s="224">
        <v>0.9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210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3">
        <v>13</v>
      </c>
      <c r="B65" s="234" t="s">
        <v>281</v>
      </c>
      <c r="C65" s="243" t="s">
        <v>282</v>
      </c>
      <c r="D65" s="235" t="s">
        <v>218</v>
      </c>
      <c r="E65" s="236">
        <v>2.2400000000000002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15</v>
      </c>
      <c r="M65" s="238">
        <f>G65*(1+L65/100)</f>
        <v>0</v>
      </c>
      <c r="N65" s="236">
        <v>1.3690000000000001E-2</v>
      </c>
      <c r="O65" s="236">
        <f>ROUND(E65*N65,2)</f>
        <v>0.03</v>
      </c>
      <c r="P65" s="236">
        <v>0</v>
      </c>
      <c r="Q65" s="236">
        <f>ROUND(E65*P65,2)</f>
        <v>0</v>
      </c>
      <c r="R65" s="238" t="s">
        <v>219</v>
      </c>
      <c r="S65" s="238" t="s">
        <v>185</v>
      </c>
      <c r="T65" s="239" t="s">
        <v>185</v>
      </c>
      <c r="U65" s="221">
        <v>0.95</v>
      </c>
      <c r="V65" s="221">
        <f>ROUND(E65*U65,2)</f>
        <v>2.13</v>
      </c>
      <c r="W65" s="221"/>
      <c r="X65" s="221" t="s">
        <v>220</v>
      </c>
      <c r="Y65" s="221" t="s">
        <v>188</v>
      </c>
      <c r="Z65" s="210"/>
      <c r="AA65" s="210"/>
      <c r="AB65" s="210"/>
      <c r="AC65" s="210"/>
      <c r="AD65" s="210"/>
      <c r="AE65" s="210"/>
      <c r="AF65" s="210"/>
      <c r="AG65" s="210" t="s">
        <v>221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4" t="s">
        <v>283</v>
      </c>
      <c r="D66" s="241"/>
      <c r="E66" s="241"/>
      <c r="F66" s="241"/>
      <c r="G66" s="24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45" t="s">
        <v>247</v>
      </c>
      <c r="D67" s="223"/>
      <c r="E67" s="224"/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210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45" t="s">
        <v>284</v>
      </c>
      <c r="D68" s="223"/>
      <c r="E68" s="224">
        <v>1.1200000000000001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210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45" t="s">
        <v>285</v>
      </c>
      <c r="D69" s="223"/>
      <c r="E69" s="224">
        <v>1.1200000000000001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210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6" t="s">
        <v>180</v>
      </c>
      <c r="B70" s="227" t="s">
        <v>88</v>
      </c>
      <c r="C70" s="242" t="s">
        <v>89</v>
      </c>
      <c r="D70" s="228"/>
      <c r="E70" s="229"/>
      <c r="F70" s="230"/>
      <c r="G70" s="230">
        <f>SUMIF(AG71:AG116,"&lt;&gt;NOR",G71:G116)</f>
        <v>0</v>
      </c>
      <c r="H70" s="230"/>
      <c r="I70" s="230">
        <f>SUM(I71:I116)</f>
        <v>0</v>
      </c>
      <c r="J70" s="230"/>
      <c r="K70" s="230">
        <f>SUM(K71:K116)</f>
        <v>0</v>
      </c>
      <c r="L70" s="230"/>
      <c r="M70" s="230">
        <f>SUM(M71:M116)</f>
        <v>0</v>
      </c>
      <c r="N70" s="229"/>
      <c r="O70" s="229">
        <f>SUM(O71:O116)</f>
        <v>12.379999999999999</v>
      </c>
      <c r="P70" s="229"/>
      <c r="Q70" s="229">
        <f>SUM(Q71:Q116)</f>
        <v>0</v>
      </c>
      <c r="R70" s="230"/>
      <c r="S70" s="230"/>
      <c r="T70" s="231"/>
      <c r="U70" s="225"/>
      <c r="V70" s="225">
        <f>SUM(V71:V116)</f>
        <v>250.21</v>
      </c>
      <c r="W70" s="225"/>
      <c r="X70" s="225"/>
      <c r="Y70" s="225"/>
      <c r="AG70" t="s">
        <v>181</v>
      </c>
    </row>
    <row r="71" spans="1:60" ht="22.5" outlineLevel="1" x14ac:dyDescent="0.2">
      <c r="A71" s="233">
        <v>14</v>
      </c>
      <c r="B71" s="234" t="s">
        <v>286</v>
      </c>
      <c r="C71" s="243" t="s">
        <v>287</v>
      </c>
      <c r="D71" s="235" t="s">
        <v>218</v>
      </c>
      <c r="E71" s="236">
        <v>33.520000000000003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15</v>
      </c>
      <c r="M71" s="238">
        <f>G71*(1+L71/100)</f>
        <v>0</v>
      </c>
      <c r="N71" s="236">
        <v>4.8500000000000001E-3</v>
      </c>
      <c r="O71" s="236">
        <f>ROUND(E71*N71,2)</f>
        <v>0.16</v>
      </c>
      <c r="P71" s="236">
        <v>0</v>
      </c>
      <c r="Q71" s="236">
        <f>ROUND(E71*P71,2)</f>
        <v>0</v>
      </c>
      <c r="R71" s="238" t="s">
        <v>219</v>
      </c>
      <c r="S71" s="238" t="s">
        <v>185</v>
      </c>
      <c r="T71" s="239" t="s">
        <v>185</v>
      </c>
      <c r="U71" s="221">
        <v>0.36499999999999999</v>
      </c>
      <c r="V71" s="221">
        <f>ROUND(E71*U71,2)</f>
        <v>12.23</v>
      </c>
      <c r="W71" s="221"/>
      <c r="X71" s="221" t="s">
        <v>220</v>
      </c>
      <c r="Y71" s="221" t="s">
        <v>188</v>
      </c>
      <c r="Z71" s="210"/>
      <c r="AA71" s="210"/>
      <c r="AB71" s="210"/>
      <c r="AC71" s="210"/>
      <c r="AD71" s="210"/>
      <c r="AE71" s="210"/>
      <c r="AF71" s="210"/>
      <c r="AG71" s="210" t="s">
        <v>221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0" t="s">
        <v>288</v>
      </c>
      <c r="D72" s="251"/>
      <c r="E72" s="251"/>
      <c r="F72" s="251"/>
      <c r="G72" s="25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1" t="s">
        <v>289</v>
      </c>
      <c r="D73" s="252"/>
      <c r="E73" s="252"/>
      <c r="F73" s="252"/>
      <c r="G73" s="252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45" t="s">
        <v>290</v>
      </c>
      <c r="D74" s="223"/>
      <c r="E74" s="224">
        <v>33.520000000000003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210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3">
        <v>15</v>
      </c>
      <c r="B75" s="234" t="s">
        <v>291</v>
      </c>
      <c r="C75" s="243" t="s">
        <v>292</v>
      </c>
      <c r="D75" s="235" t="s">
        <v>218</v>
      </c>
      <c r="E75" s="236">
        <v>67.040000000000006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15</v>
      </c>
      <c r="M75" s="238">
        <f>G75*(1+L75/100)</f>
        <v>0</v>
      </c>
      <c r="N75" s="236">
        <v>2.9999999999999997E-4</v>
      </c>
      <c r="O75" s="236">
        <f>ROUND(E75*N75,2)</f>
        <v>0.02</v>
      </c>
      <c r="P75" s="236">
        <v>0</v>
      </c>
      <c r="Q75" s="236">
        <f>ROUND(E75*P75,2)</f>
        <v>0</v>
      </c>
      <c r="R75" s="238" t="s">
        <v>219</v>
      </c>
      <c r="S75" s="238" t="s">
        <v>185</v>
      </c>
      <c r="T75" s="239" t="s">
        <v>185</v>
      </c>
      <c r="U75" s="221">
        <v>8.8999999999999996E-2</v>
      </c>
      <c r="V75" s="221">
        <f>ROUND(E75*U75,2)</f>
        <v>5.97</v>
      </c>
      <c r="W75" s="221"/>
      <c r="X75" s="221" t="s">
        <v>220</v>
      </c>
      <c r="Y75" s="221" t="s">
        <v>188</v>
      </c>
      <c r="Z75" s="210"/>
      <c r="AA75" s="210"/>
      <c r="AB75" s="210"/>
      <c r="AC75" s="210"/>
      <c r="AD75" s="210"/>
      <c r="AE75" s="210"/>
      <c r="AF75" s="210"/>
      <c r="AG75" s="210" t="s">
        <v>221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0" t="s">
        <v>288</v>
      </c>
      <c r="D76" s="251"/>
      <c r="E76" s="251"/>
      <c r="F76" s="251"/>
      <c r="G76" s="25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45" t="s">
        <v>293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210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45" t="s">
        <v>290</v>
      </c>
      <c r="D78" s="223"/>
      <c r="E78" s="224">
        <v>33.520000000000003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210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45" t="s">
        <v>294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210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45" t="s">
        <v>295</v>
      </c>
      <c r="D80" s="223"/>
      <c r="E80" s="224">
        <v>33.520000000000003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210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3">
        <v>16</v>
      </c>
      <c r="B81" s="234" t="s">
        <v>296</v>
      </c>
      <c r="C81" s="243" t="s">
        <v>297</v>
      </c>
      <c r="D81" s="235" t="s">
        <v>218</v>
      </c>
      <c r="E81" s="236">
        <v>337.15199999999999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15</v>
      </c>
      <c r="M81" s="238">
        <f>G81*(1+L81/100)</f>
        <v>0</v>
      </c>
      <c r="N81" s="236">
        <v>5.0000000000000001E-3</v>
      </c>
      <c r="O81" s="236">
        <f>ROUND(E81*N81,2)</f>
        <v>1.69</v>
      </c>
      <c r="P81" s="236">
        <v>0</v>
      </c>
      <c r="Q81" s="236">
        <f>ROUND(E81*P81,2)</f>
        <v>0</v>
      </c>
      <c r="R81" s="238" t="s">
        <v>219</v>
      </c>
      <c r="S81" s="238" t="s">
        <v>185</v>
      </c>
      <c r="T81" s="239" t="s">
        <v>185</v>
      </c>
      <c r="U81" s="221">
        <v>8.1000000000000003E-2</v>
      </c>
      <c r="V81" s="221">
        <f>ROUND(E81*U81,2)</f>
        <v>27.31</v>
      </c>
      <c r="W81" s="221"/>
      <c r="X81" s="221" t="s">
        <v>220</v>
      </c>
      <c r="Y81" s="221" t="s">
        <v>188</v>
      </c>
      <c r="Z81" s="210"/>
      <c r="AA81" s="210"/>
      <c r="AB81" s="210"/>
      <c r="AC81" s="210"/>
      <c r="AD81" s="210"/>
      <c r="AE81" s="210"/>
      <c r="AF81" s="210"/>
      <c r="AG81" s="210" t="s">
        <v>221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0" t="s">
        <v>288</v>
      </c>
      <c r="D82" s="251"/>
      <c r="E82" s="251"/>
      <c r="F82" s="251"/>
      <c r="G82" s="25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223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45" t="s">
        <v>298</v>
      </c>
      <c r="D83" s="223"/>
      <c r="E83" s="224">
        <v>337.15199999999999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210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3">
        <v>17</v>
      </c>
      <c r="B84" s="234" t="s">
        <v>299</v>
      </c>
      <c r="C84" s="243" t="s">
        <v>300</v>
      </c>
      <c r="D84" s="235" t="s">
        <v>218</v>
      </c>
      <c r="E84" s="236">
        <v>337.15199999999999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15</v>
      </c>
      <c r="M84" s="238">
        <f>G84*(1+L84/100)</f>
        <v>0</v>
      </c>
      <c r="N84" s="236">
        <v>2.9399999999999999E-2</v>
      </c>
      <c r="O84" s="236">
        <f>ROUND(E84*N84,2)</f>
        <v>9.91</v>
      </c>
      <c r="P84" s="236">
        <v>0</v>
      </c>
      <c r="Q84" s="236">
        <f>ROUND(E84*P84,2)</f>
        <v>0</v>
      </c>
      <c r="R84" s="238" t="s">
        <v>219</v>
      </c>
      <c r="S84" s="238" t="s">
        <v>185</v>
      </c>
      <c r="T84" s="239" t="s">
        <v>185</v>
      </c>
      <c r="U84" s="221">
        <v>0.48</v>
      </c>
      <c r="V84" s="221">
        <f>ROUND(E84*U84,2)</f>
        <v>161.83000000000001</v>
      </c>
      <c r="W84" s="221"/>
      <c r="X84" s="221" t="s">
        <v>220</v>
      </c>
      <c r="Y84" s="221" t="s">
        <v>188</v>
      </c>
      <c r="Z84" s="210"/>
      <c r="AA84" s="210"/>
      <c r="AB84" s="210"/>
      <c r="AC84" s="210"/>
      <c r="AD84" s="210"/>
      <c r="AE84" s="210"/>
      <c r="AF84" s="210"/>
      <c r="AG84" s="210" t="s">
        <v>221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0" t="s">
        <v>288</v>
      </c>
      <c r="D85" s="251"/>
      <c r="E85" s="251"/>
      <c r="F85" s="251"/>
      <c r="G85" s="25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223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45" t="s">
        <v>238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210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45" t="s">
        <v>301</v>
      </c>
      <c r="D87" s="223"/>
      <c r="E87" s="224">
        <v>179.77600000000001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210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45" t="s">
        <v>302</v>
      </c>
      <c r="D88" s="223"/>
      <c r="E88" s="224">
        <v>-11.2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45" t="s">
        <v>303</v>
      </c>
      <c r="D89" s="223"/>
      <c r="E89" s="224">
        <v>85.647999999999996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210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45" t="s">
        <v>302</v>
      </c>
      <c r="D90" s="223"/>
      <c r="E90" s="224">
        <v>-11.2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210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45" t="s">
        <v>304</v>
      </c>
      <c r="D91" s="223"/>
      <c r="E91" s="224">
        <v>94.128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3">
        <v>18</v>
      </c>
      <c r="B92" s="234" t="s">
        <v>305</v>
      </c>
      <c r="C92" s="243" t="s">
        <v>306</v>
      </c>
      <c r="D92" s="235" t="s">
        <v>218</v>
      </c>
      <c r="E92" s="236">
        <v>101.89279999999999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15</v>
      </c>
      <c r="M92" s="238">
        <f>G92*(1+L92/100)</f>
        <v>0</v>
      </c>
      <c r="N92" s="236">
        <v>4.1999999999999997E-3</v>
      </c>
      <c r="O92" s="236">
        <f>ROUND(E92*N92,2)</f>
        <v>0.43</v>
      </c>
      <c r="P92" s="236">
        <v>0</v>
      </c>
      <c r="Q92" s="236">
        <f>ROUND(E92*P92,2)</f>
        <v>0</v>
      </c>
      <c r="R92" s="238" t="s">
        <v>219</v>
      </c>
      <c r="S92" s="238" t="s">
        <v>185</v>
      </c>
      <c r="T92" s="239" t="s">
        <v>185</v>
      </c>
      <c r="U92" s="221">
        <v>0.245</v>
      </c>
      <c r="V92" s="221">
        <f>ROUND(E92*U92,2)</f>
        <v>24.96</v>
      </c>
      <c r="W92" s="221"/>
      <c r="X92" s="221" t="s">
        <v>220</v>
      </c>
      <c r="Y92" s="221" t="s">
        <v>188</v>
      </c>
      <c r="Z92" s="210"/>
      <c r="AA92" s="210"/>
      <c r="AB92" s="210"/>
      <c r="AC92" s="210"/>
      <c r="AD92" s="210"/>
      <c r="AE92" s="210"/>
      <c r="AF92" s="210"/>
      <c r="AG92" s="210" t="s">
        <v>221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0" t="s">
        <v>288</v>
      </c>
      <c r="D93" s="251"/>
      <c r="E93" s="251"/>
      <c r="F93" s="251"/>
      <c r="G93" s="25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45" t="s">
        <v>298</v>
      </c>
      <c r="D94" s="223"/>
      <c r="E94" s="224">
        <v>337.15199999999999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210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45" t="s">
        <v>307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45" t="s">
        <v>308</v>
      </c>
      <c r="D96" s="223"/>
      <c r="E96" s="224">
        <v>-235.25919999999999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210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3">
        <v>19</v>
      </c>
      <c r="B97" s="234" t="s">
        <v>309</v>
      </c>
      <c r="C97" s="243" t="s">
        <v>310</v>
      </c>
      <c r="D97" s="235" t="s">
        <v>218</v>
      </c>
      <c r="E97" s="236">
        <v>15.12</v>
      </c>
      <c r="F97" s="237"/>
      <c r="G97" s="238">
        <f>ROUND(E97*F97,2)</f>
        <v>0</v>
      </c>
      <c r="H97" s="237"/>
      <c r="I97" s="238">
        <f>ROUND(E97*H97,2)</f>
        <v>0</v>
      </c>
      <c r="J97" s="237"/>
      <c r="K97" s="238">
        <f>ROUND(E97*J97,2)</f>
        <v>0</v>
      </c>
      <c r="L97" s="238">
        <v>15</v>
      </c>
      <c r="M97" s="238">
        <f>G97*(1+L97/100)</f>
        <v>0</v>
      </c>
      <c r="N97" s="236">
        <v>4.0000000000000003E-5</v>
      </c>
      <c r="O97" s="236">
        <f>ROUND(E97*N97,2)</f>
        <v>0</v>
      </c>
      <c r="P97" s="236">
        <v>0</v>
      </c>
      <c r="Q97" s="236">
        <f>ROUND(E97*P97,2)</f>
        <v>0</v>
      </c>
      <c r="R97" s="238" t="s">
        <v>219</v>
      </c>
      <c r="S97" s="238" t="s">
        <v>185</v>
      </c>
      <c r="T97" s="239" t="s">
        <v>185</v>
      </c>
      <c r="U97" s="221">
        <v>7.8E-2</v>
      </c>
      <c r="V97" s="221">
        <f>ROUND(E97*U97,2)</f>
        <v>1.18</v>
      </c>
      <c r="W97" s="221"/>
      <c r="X97" s="221" t="s">
        <v>220</v>
      </c>
      <c r="Y97" s="221" t="s">
        <v>188</v>
      </c>
      <c r="Z97" s="210"/>
      <c r="AA97" s="210"/>
      <c r="AB97" s="210"/>
      <c r="AC97" s="210"/>
      <c r="AD97" s="210"/>
      <c r="AE97" s="210"/>
      <c r="AF97" s="210"/>
      <c r="AG97" s="210" t="s">
        <v>221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2" x14ac:dyDescent="0.2">
      <c r="A98" s="217"/>
      <c r="B98" s="218"/>
      <c r="C98" s="260" t="s">
        <v>311</v>
      </c>
      <c r="D98" s="251"/>
      <c r="E98" s="251"/>
      <c r="F98" s="251"/>
      <c r="G98" s="25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223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40" t="str">
        <f>C98</f>
        <v>které se zřizují před úpravami povrchu, a obalení osazených dveřních zárubní před znečištěním při úpravách povrchu nástřikem plastických maltovin včetně pozdějšího odkrytí,</v>
      </c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5" t="s">
        <v>312</v>
      </c>
      <c r="D99" s="223"/>
      <c r="E99" s="224">
        <v>15.12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3">
        <v>20</v>
      </c>
      <c r="B100" s="234" t="s">
        <v>313</v>
      </c>
      <c r="C100" s="243" t="s">
        <v>314</v>
      </c>
      <c r="D100" s="235" t="s">
        <v>218</v>
      </c>
      <c r="E100" s="236">
        <v>33.520000000000003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15</v>
      </c>
      <c r="M100" s="238">
        <f>G100*(1+L100/100)</f>
        <v>0</v>
      </c>
      <c r="N100" s="236">
        <v>4.1099999999999999E-3</v>
      </c>
      <c r="O100" s="236">
        <f>ROUND(E100*N100,2)</f>
        <v>0.14000000000000001</v>
      </c>
      <c r="P100" s="236">
        <v>0</v>
      </c>
      <c r="Q100" s="236">
        <f>ROUND(E100*P100,2)</f>
        <v>0</v>
      </c>
      <c r="R100" s="238" t="s">
        <v>219</v>
      </c>
      <c r="S100" s="238" t="s">
        <v>185</v>
      </c>
      <c r="T100" s="239" t="s">
        <v>185</v>
      </c>
      <c r="U100" s="221">
        <v>0.48399999999999999</v>
      </c>
      <c r="V100" s="221">
        <f>ROUND(E100*U100,2)</f>
        <v>16.22</v>
      </c>
      <c r="W100" s="221"/>
      <c r="X100" s="221" t="s">
        <v>220</v>
      </c>
      <c r="Y100" s="221" t="s">
        <v>188</v>
      </c>
      <c r="Z100" s="210"/>
      <c r="AA100" s="210"/>
      <c r="AB100" s="210"/>
      <c r="AC100" s="210"/>
      <c r="AD100" s="210"/>
      <c r="AE100" s="210"/>
      <c r="AF100" s="210"/>
      <c r="AG100" s="210" t="s">
        <v>221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0" t="s">
        <v>315</v>
      </c>
      <c r="D101" s="251"/>
      <c r="E101" s="251"/>
      <c r="F101" s="251"/>
      <c r="G101" s="25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45" t="s">
        <v>316</v>
      </c>
      <c r="D102" s="223"/>
      <c r="E102" s="224"/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210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45" t="s">
        <v>238</v>
      </c>
      <c r="D103" s="223"/>
      <c r="E103" s="224"/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45" t="s">
        <v>317</v>
      </c>
      <c r="D104" s="223"/>
      <c r="E104" s="224">
        <v>25.6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210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45" t="s">
        <v>318</v>
      </c>
      <c r="D105" s="223"/>
      <c r="E105" s="224">
        <v>7.92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210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3">
        <v>21</v>
      </c>
      <c r="B106" s="234" t="s">
        <v>319</v>
      </c>
      <c r="C106" s="243" t="s">
        <v>320</v>
      </c>
      <c r="D106" s="235" t="s">
        <v>227</v>
      </c>
      <c r="E106" s="236">
        <v>2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15</v>
      </c>
      <c r="M106" s="238">
        <f>G106*(1+L106/100)</f>
        <v>0</v>
      </c>
      <c r="N106" s="236">
        <v>1.7330000000000002E-2</v>
      </c>
      <c r="O106" s="236">
        <f>ROUND(E106*N106,2)</f>
        <v>0.03</v>
      </c>
      <c r="P106" s="236">
        <v>0</v>
      </c>
      <c r="Q106" s="236">
        <f>ROUND(E106*P106,2)</f>
        <v>0</v>
      </c>
      <c r="R106" s="238" t="s">
        <v>228</v>
      </c>
      <c r="S106" s="238" t="s">
        <v>185</v>
      </c>
      <c r="T106" s="239" t="s">
        <v>185</v>
      </c>
      <c r="U106" s="221">
        <v>0.253</v>
      </c>
      <c r="V106" s="221">
        <f>ROUND(E106*U106,2)</f>
        <v>0.51</v>
      </c>
      <c r="W106" s="221"/>
      <c r="X106" s="221" t="s">
        <v>220</v>
      </c>
      <c r="Y106" s="221" t="s">
        <v>188</v>
      </c>
      <c r="Z106" s="210"/>
      <c r="AA106" s="210"/>
      <c r="AB106" s="210"/>
      <c r="AC106" s="210"/>
      <c r="AD106" s="210"/>
      <c r="AE106" s="210"/>
      <c r="AF106" s="210"/>
      <c r="AG106" s="210" t="s">
        <v>221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0" t="s">
        <v>321</v>
      </c>
      <c r="D107" s="251"/>
      <c r="E107" s="251"/>
      <c r="F107" s="251"/>
      <c r="G107" s="25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223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5" t="s">
        <v>238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210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45" t="s">
        <v>322</v>
      </c>
      <c r="D109" s="223"/>
      <c r="E109" s="224">
        <v>1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210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45" t="s">
        <v>323</v>
      </c>
      <c r="D110" s="223"/>
      <c r="E110" s="224">
        <v>1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210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3">
        <v>22</v>
      </c>
      <c r="B111" s="234" t="s">
        <v>324</v>
      </c>
      <c r="C111" s="243" t="s">
        <v>325</v>
      </c>
      <c r="D111" s="235" t="s">
        <v>227</v>
      </c>
      <c r="E111" s="236">
        <v>4.5999999999999996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15</v>
      </c>
      <c r="M111" s="238">
        <f>G111*(1+L111/100)</f>
        <v>0</v>
      </c>
      <c r="N111" s="236">
        <v>4.6000000000000001E-4</v>
      </c>
      <c r="O111" s="236">
        <f>ROUND(E111*N111,2)</f>
        <v>0</v>
      </c>
      <c r="P111" s="236">
        <v>0</v>
      </c>
      <c r="Q111" s="236">
        <f>ROUND(E111*P111,2)</f>
        <v>0</v>
      </c>
      <c r="R111" s="238" t="s">
        <v>219</v>
      </c>
      <c r="S111" s="238" t="s">
        <v>185</v>
      </c>
      <c r="T111" s="239" t="s">
        <v>185</v>
      </c>
      <c r="U111" s="221">
        <v>0</v>
      </c>
      <c r="V111" s="221">
        <f>ROUND(E111*U111,2)</f>
        <v>0</v>
      </c>
      <c r="W111" s="221"/>
      <c r="X111" s="221" t="s">
        <v>220</v>
      </c>
      <c r="Y111" s="221" t="s">
        <v>188</v>
      </c>
      <c r="Z111" s="210"/>
      <c r="AA111" s="210"/>
      <c r="AB111" s="210"/>
      <c r="AC111" s="210"/>
      <c r="AD111" s="210"/>
      <c r="AE111" s="210"/>
      <c r="AF111" s="210"/>
      <c r="AG111" s="210" t="s">
        <v>221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326</v>
      </c>
      <c r="D112" s="251"/>
      <c r="E112" s="251"/>
      <c r="F112" s="251"/>
      <c r="G112" s="25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40" t="str">
        <f>C112</f>
        <v>omítka vápenocementová, strojně nebo ručně nanášená v podlaží i ve schodišti na jakýkoliv druh podkladu, kompletní souvrství</v>
      </c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45" t="s">
        <v>238</v>
      </c>
      <c r="D113" s="223"/>
      <c r="E113" s="224"/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45" t="s">
        <v>327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210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5" t="s">
        <v>328</v>
      </c>
      <c r="D115" s="223"/>
      <c r="E115" s="224">
        <v>0.2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210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45" t="s">
        <v>329</v>
      </c>
      <c r="D116" s="223"/>
      <c r="E116" s="224">
        <v>4.4000000000000004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210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6" t="s">
        <v>180</v>
      </c>
      <c r="B117" s="227" t="s">
        <v>90</v>
      </c>
      <c r="C117" s="242" t="s">
        <v>91</v>
      </c>
      <c r="D117" s="228"/>
      <c r="E117" s="229"/>
      <c r="F117" s="230"/>
      <c r="G117" s="230">
        <f>SUMIF(AG118:AG124,"&lt;&gt;NOR",G118:G124)</f>
        <v>0</v>
      </c>
      <c r="H117" s="230"/>
      <c r="I117" s="230">
        <f>SUM(I118:I124)</f>
        <v>0</v>
      </c>
      <c r="J117" s="230"/>
      <c r="K117" s="230">
        <f>SUM(K118:K124)</f>
        <v>0</v>
      </c>
      <c r="L117" s="230"/>
      <c r="M117" s="230">
        <f>SUM(M118:M124)</f>
        <v>0</v>
      </c>
      <c r="N117" s="229"/>
      <c r="O117" s="229">
        <f>SUM(O118:O124)</f>
        <v>3.47</v>
      </c>
      <c r="P117" s="229"/>
      <c r="Q117" s="229">
        <f>SUM(Q118:Q124)</f>
        <v>0</v>
      </c>
      <c r="R117" s="230"/>
      <c r="S117" s="230"/>
      <c r="T117" s="231"/>
      <c r="U117" s="225"/>
      <c r="V117" s="225">
        <f>SUM(V118:V124)</f>
        <v>19</v>
      </c>
      <c r="W117" s="225"/>
      <c r="X117" s="225"/>
      <c r="Y117" s="225"/>
      <c r="AG117" t="s">
        <v>181</v>
      </c>
    </row>
    <row r="118" spans="1:60" ht="22.5" outlineLevel="1" x14ac:dyDescent="0.2">
      <c r="A118" s="233">
        <v>23</v>
      </c>
      <c r="B118" s="234" t="s">
        <v>330</v>
      </c>
      <c r="C118" s="243" t="s">
        <v>331</v>
      </c>
      <c r="D118" s="235" t="s">
        <v>218</v>
      </c>
      <c r="E118" s="236">
        <v>33.92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15</v>
      </c>
      <c r="M118" s="238">
        <f>G118*(1+L118/100)</f>
        <v>0</v>
      </c>
      <c r="N118" s="236">
        <v>0.10241</v>
      </c>
      <c r="O118" s="236">
        <f>ROUND(E118*N118,2)</f>
        <v>3.47</v>
      </c>
      <c r="P118" s="236">
        <v>0</v>
      </c>
      <c r="Q118" s="236">
        <f>ROUND(E118*P118,2)</f>
        <v>0</v>
      </c>
      <c r="R118" s="238" t="s">
        <v>219</v>
      </c>
      <c r="S118" s="238" t="s">
        <v>185</v>
      </c>
      <c r="T118" s="239" t="s">
        <v>185</v>
      </c>
      <c r="U118" s="221">
        <v>0.56000000000000005</v>
      </c>
      <c r="V118" s="221">
        <f>ROUND(E118*U118,2)</f>
        <v>19</v>
      </c>
      <c r="W118" s="221"/>
      <c r="X118" s="221" t="s">
        <v>220</v>
      </c>
      <c r="Y118" s="221" t="s">
        <v>188</v>
      </c>
      <c r="Z118" s="210"/>
      <c r="AA118" s="210"/>
      <c r="AB118" s="210"/>
      <c r="AC118" s="210"/>
      <c r="AD118" s="210"/>
      <c r="AE118" s="210"/>
      <c r="AF118" s="210"/>
      <c r="AG118" s="210" t="s">
        <v>221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0" t="s">
        <v>332</v>
      </c>
      <c r="D119" s="251"/>
      <c r="E119" s="251"/>
      <c r="F119" s="251"/>
      <c r="G119" s="25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223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1" t="s">
        <v>333</v>
      </c>
      <c r="D120" s="252"/>
      <c r="E120" s="252"/>
      <c r="F120" s="252"/>
      <c r="G120" s="252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191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1" t="s">
        <v>334</v>
      </c>
      <c r="D121" s="252"/>
      <c r="E121" s="252"/>
      <c r="F121" s="252"/>
      <c r="G121" s="252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191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45" t="s">
        <v>238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210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45" t="s">
        <v>317</v>
      </c>
      <c r="D123" s="223"/>
      <c r="E123" s="224">
        <v>25.6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210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45" t="s">
        <v>335</v>
      </c>
      <c r="D124" s="223"/>
      <c r="E124" s="224">
        <v>8.32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210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x14ac:dyDescent="0.2">
      <c r="A125" s="226" t="s">
        <v>180</v>
      </c>
      <c r="B125" s="227" t="s">
        <v>92</v>
      </c>
      <c r="C125" s="242" t="s">
        <v>93</v>
      </c>
      <c r="D125" s="228"/>
      <c r="E125" s="229"/>
      <c r="F125" s="230"/>
      <c r="G125" s="230">
        <f>SUMIF(AG126:AG128,"&lt;&gt;NOR",G126:G128)</f>
        <v>0</v>
      </c>
      <c r="H125" s="230"/>
      <c r="I125" s="230">
        <f>SUM(I126:I128)</f>
        <v>0</v>
      </c>
      <c r="J125" s="230"/>
      <c r="K125" s="230">
        <f>SUM(K126:K128)</f>
        <v>0</v>
      </c>
      <c r="L125" s="230"/>
      <c r="M125" s="230">
        <f>SUM(M126:M128)</f>
        <v>0</v>
      </c>
      <c r="N125" s="229"/>
      <c r="O125" s="229">
        <f>SUM(O126:O128)</f>
        <v>0.02</v>
      </c>
      <c r="P125" s="229"/>
      <c r="Q125" s="229">
        <f>SUM(Q126:Q128)</f>
        <v>0</v>
      </c>
      <c r="R125" s="230"/>
      <c r="S125" s="230"/>
      <c r="T125" s="231"/>
      <c r="U125" s="225"/>
      <c r="V125" s="225">
        <f>SUM(V126:V128)</f>
        <v>0</v>
      </c>
      <c r="W125" s="225"/>
      <c r="X125" s="225"/>
      <c r="Y125" s="225"/>
      <c r="AG125" t="s">
        <v>181</v>
      </c>
    </row>
    <row r="126" spans="1:60" ht="22.5" outlineLevel="1" x14ac:dyDescent="0.2">
      <c r="A126" s="233">
        <v>24</v>
      </c>
      <c r="B126" s="234" t="s">
        <v>336</v>
      </c>
      <c r="C126" s="243" t="s">
        <v>337</v>
      </c>
      <c r="D126" s="235" t="s">
        <v>338</v>
      </c>
      <c r="E126" s="236">
        <v>8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15</v>
      </c>
      <c r="M126" s="238">
        <f>G126*(1+L126/100)</f>
        <v>0</v>
      </c>
      <c r="N126" s="236">
        <v>2.7000000000000001E-3</v>
      </c>
      <c r="O126" s="236">
        <f>ROUND(E126*N126,2)</f>
        <v>0.02</v>
      </c>
      <c r="P126" s="236">
        <v>0</v>
      </c>
      <c r="Q126" s="236">
        <f>ROUND(E126*P126,2)</f>
        <v>0</v>
      </c>
      <c r="R126" s="238"/>
      <c r="S126" s="238" t="s">
        <v>208</v>
      </c>
      <c r="T126" s="239" t="s">
        <v>186</v>
      </c>
      <c r="U126" s="221">
        <v>0</v>
      </c>
      <c r="V126" s="221">
        <f>ROUND(E126*U126,2)</f>
        <v>0</v>
      </c>
      <c r="W126" s="221"/>
      <c r="X126" s="221" t="s">
        <v>220</v>
      </c>
      <c r="Y126" s="221" t="s">
        <v>188</v>
      </c>
      <c r="Z126" s="210"/>
      <c r="AA126" s="210"/>
      <c r="AB126" s="210"/>
      <c r="AC126" s="210"/>
      <c r="AD126" s="210"/>
      <c r="AE126" s="210"/>
      <c r="AF126" s="210"/>
      <c r="AG126" s="210" t="s">
        <v>221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45" t="s">
        <v>339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210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45" t="s">
        <v>340</v>
      </c>
      <c r="D128" s="223"/>
      <c r="E128" s="224">
        <v>8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210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6" t="s">
        <v>180</v>
      </c>
      <c r="B129" s="227" t="s">
        <v>96</v>
      </c>
      <c r="C129" s="242" t="s">
        <v>97</v>
      </c>
      <c r="D129" s="228"/>
      <c r="E129" s="229"/>
      <c r="F129" s="230"/>
      <c r="G129" s="230">
        <f>SUMIF(AG130:AG133,"&lt;&gt;NOR",G130:G133)</f>
        <v>0</v>
      </c>
      <c r="H129" s="230"/>
      <c r="I129" s="230">
        <f>SUM(I130:I133)</f>
        <v>0</v>
      </c>
      <c r="J129" s="230"/>
      <c r="K129" s="230">
        <f>SUM(K130:K133)</f>
        <v>0</v>
      </c>
      <c r="L129" s="230"/>
      <c r="M129" s="230">
        <f>SUM(M130:M133)</f>
        <v>0</v>
      </c>
      <c r="N129" s="229"/>
      <c r="O129" s="229">
        <f>SUM(O130:O133)</f>
        <v>0.04</v>
      </c>
      <c r="P129" s="229"/>
      <c r="Q129" s="229">
        <f>SUM(Q130:Q133)</f>
        <v>0</v>
      </c>
      <c r="R129" s="230"/>
      <c r="S129" s="230"/>
      <c r="T129" s="231"/>
      <c r="U129" s="225"/>
      <c r="V129" s="225">
        <f>SUM(V130:V133)</f>
        <v>5.93</v>
      </c>
      <c r="W129" s="225"/>
      <c r="X129" s="225"/>
      <c r="Y129" s="225"/>
      <c r="AG129" t="s">
        <v>181</v>
      </c>
    </row>
    <row r="130" spans="1:60" outlineLevel="1" x14ac:dyDescent="0.2">
      <c r="A130" s="233">
        <v>25</v>
      </c>
      <c r="B130" s="234" t="s">
        <v>341</v>
      </c>
      <c r="C130" s="243" t="s">
        <v>342</v>
      </c>
      <c r="D130" s="235" t="s">
        <v>218</v>
      </c>
      <c r="E130" s="236">
        <v>33.520000000000003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15</v>
      </c>
      <c r="M130" s="238">
        <f>G130*(1+L130/100)</f>
        <v>0</v>
      </c>
      <c r="N130" s="236">
        <v>1.2099999999999999E-3</v>
      </c>
      <c r="O130" s="236">
        <f>ROUND(E130*N130,2)</f>
        <v>0.04</v>
      </c>
      <c r="P130" s="236">
        <v>0</v>
      </c>
      <c r="Q130" s="236">
        <f>ROUND(E130*P130,2)</f>
        <v>0</v>
      </c>
      <c r="R130" s="238" t="s">
        <v>343</v>
      </c>
      <c r="S130" s="238" t="s">
        <v>185</v>
      </c>
      <c r="T130" s="239" t="s">
        <v>185</v>
      </c>
      <c r="U130" s="221">
        <v>0.17699999999999999</v>
      </c>
      <c r="V130" s="221">
        <f>ROUND(E130*U130,2)</f>
        <v>5.93</v>
      </c>
      <c r="W130" s="221"/>
      <c r="X130" s="221" t="s">
        <v>220</v>
      </c>
      <c r="Y130" s="221" t="s">
        <v>188</v>
      </c>
      <c r="Z130" s="210"/>
      <c r="AA130" s="210"/>
      <c r="AB130" s="210"/>
      <c r="AC130" s="210"/>
      <c r="AD130" s="210"/>
      <c r="AE130" s="210"/>
      <c r="AF130" s="210"/>
      <c r="AG130" s="210" t="s">
        <v>221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45" t="s">
        <v>238</v>
      </c>
      <c r="D131" s="223"/>
      <c r="E131" s="224"/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210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45" t="s">
        <v>344</v>
      </c>
      <c r="D132" s="223"/>
      <c r="E132" s="224">
        <v>25.6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210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45" t="s">
        <v>345</v>
      </c>
      <c r="D133" s="223"/>
      <c r="E133" s="224">
        <v>7.92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210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26" t="s">
        <v>180</v>
      </c>
      <c r="B134" s="227" t="s">
        <v>98</v>
      </c>
      <c r="C134" s="242" t="s">
        <v>99</v>
      </c>
      <c r="D134" s="228"/>
      <c r="E134" s="229"/>
      <c r="F134" s="230"/>
      <c r="G134" s="230">
        <f>SUMIF(AG135:AG147,"&lt;&gt;NOR",G135:G147)</f>
        <v>0</v>
      </c>
      <c r="H134" s="230"/>
      <c r="I134" s="230">
        <f>SUM(I135:I147)</f>
        <v>0</v>
      </c>
      <c r="J134" s="230"/>
      <c r="K134" s="230">
        <f>SUM(K135:K147)</f>
        <v>0</v>
      </c>
      <c r="L134" s="230"/>
      <c r="M134" s="230">
        <f>SUM(M135:M147)</f>
        <v>0</v>
      </c>
      <c r="N134" s="229"/>
      <c r="O134" s="229">
        <f>SUM(O135:O147)</f>
        <v>0.01</v>
      </c>
      <c r="P134" s="229"/>
      <c r="Q134" s="229">
        <f>SUM(Q135:Q147)</f>
        <v>0</v>
      </c>
      <c r="R134" s="230"/>
      <c r="S134" s="230"/>
      <c r="T134" s="231"/>
      <c r="U134" s="225"/>
      <c r="V134" s="225">
        <f>SUM(V135:V147)</f>
        <v>79.3</v>
      </c>
      <c r="W134" s="225"/>
      <c r="X134" s="225"/>
      <c r="Y134" s="225"/>
      <c r="AG134" t="s">
        <v>181</v>
      </c>
    </row>
    <row r="135" spans="1:60" ht="56.25" outlineLevel="1" x14ac:dyDescent="0.2">
      <c r="A135" s="233">
        <v>26</v>
      </c>
      <c r="B135" s="234" t="s">
        <v>346</v>
      </c>
      <c r="C135" s="243" t="s">
        <v>347</v>
      </c>
      <c r="D135" s="235" t="s">
        <v>218</v>
      </c>
      <c r="E135" s="236">
        <v>257.48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15</v>
      </c>
      <c r="M135" s="238">
        <f>G135*(1+L135/100)</f>
        <v>0</v>
      </c>
      <c r="N135" s="236">
        <v>4.0000000000000003E-5</v>
      </c>
      <c r="O135" s="236">
        <f>ROUND(E135*N135,2)</f>
        <v>0.01</v>
      </c>
      <c r="P135" s="236">
        <v>0</v>
      </c>
      <c r="Q135" s="236">
        <f>ROUND(E135*P135,2)</f>
        <v>0</v>
      </c>
      <c r="R135" s="238" t="s">
        <v>219</v>
      </c>
      <c r="S135" s="238" t="s">
        <v>185</v>
      </c>
      <c r="T135" s="239" t="s">
        <v>185</v>
      </c>
      <c r="U135" s="221">
        <v>0.308</v>
      </c>
      <c r="V135" s="221">
        <f>ROUND(E135*U135,2)</f>
        <v>79.3</v>
      </c>
      <c r="W135" s="221"/>
      <c r="X135" s="221" t="s">
        <v>220</v>
      </c>
      <c r="Y135" s="221" t="s">
        <v>188</v>
      </c>
      <c r="Z135" s="210"/>
      <c r="AA135" s="210"/>
      <c r="AB135" s="210"/>
      <c r="AC135" s="210"/>
      <c r="AD135" s="210"/>
      <c r="AE135" s="210"/>
      <c r="AF135" s="210"/>
      <c r="AG135" s="210" t="s">
        <v>221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45" t="s">
        <v>348</v>
      </c>
      <c r="D136" s="223"/>
      <c r="E136" s="224"/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210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45" t="s">
        <v>349</v>
      </c>
      <c r="D137" s="223"/>
      <c r="E137" s="224">
        <v>66.760000000000005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210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45" t="s">
        <v>350</v>
      </c>
      <c r="D138" s="223"/>
      <c r="E138" s="224">
        <v>51.8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210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45" t="s">
        <v>351</v>
      </c>
      <c r="D139" s="223"/>
      <c r="E139" s="224">
        <v>12.8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210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45" t="s">
        <v>352</v>
      </c>
      <c r="D140" s="223"/>
      <c r="E140" s="224">
        <v>3.96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210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45" t="s">
        <v>353</v>
      </c>
      <c r="D141" s="223"/>
      <c r="E141" s="224">
        <v>59.84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45" t="s">
        <v>354</v>
      </c>
      <c r="D142" s="223"/>
      <c r="E142" s="224">
        <v>12.8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210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45" t="s">
        <v>355</v>
      </c>
      <c r="D143" s="223"/>
      <c r="E143" s="224">
        <v>3.96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210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45" t="s">
        <v>356</v>
      </c>
      <c r="D144" s="223"/>
      <c r="E144" s="224"/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210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45" t="s">
        <v>357</v>
      </c>
      <c r="D145" s="223"/>
      <c r="E145" s="224">
        <v>15.82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210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45" t="s">
        <v>358</v>
      </c>
      <c r="D146" s="223"/>
      <c r="E146" s="224">
        <v>15.82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210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45" t="s">
        <v>359</v>
      </c>
      <c r="D147" s="223"/>
      <c r="E147" s="224">
        <v>13.92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6" t="s">
        <v>180</v>
      </c>
      <c r="B148" s="227" t="s">
        <v>100</v>
      </c>
      <c r="C148" s="242" t="s">
        <v>101</v>
      </c>
      <c r="D148" s="228"/>
      <c r="E148" s="229"/>
      <c r="F148" s="230"/>
      <c r="G148" s="230">
        <f>SUMIF(AG149:AG155,"&lt;&gt;NOR",G149:G155)</f>
        <v>0</v>
      </c>
      <c r="H148" s="230"/>
      <c r="I148" s="230">
        <f>SUM(I149:I155)</f>
        <v>0</v>
      </c>
      <c r="J148" s="230"/>
      <c r="K148" s="230">
        <f>SUM(K149:K155)</f>
        <v>0</v>
      </c>
      <c r="L148" s="230"/>
      <c r="M148" s="230">
        <f>SUM(M149:M155)</f>
        <v>0</v>
      </c>
      <c r="N148" s="229"/>
      <c r="O148" s="229">
        <f>SUM(O149:O155)</f>
        <v>0.12</v>
      </c>
      <c r="P148" s="229"/>
      <c r="Q148" s="229">
        <f>SUM(Q149:Q155)</f>
        <v>0</v>
      </c>
      <c r="R148" s="230"/>
      <c r="S148" s="230"/>
      <c r="T148" s="231"/>
      <c r="U148" s="225"/>
      <c r="V148" s="225">
        <f>SUM(V149:V155)</f>
        <v>10.08</v>
      </c>
      <c r="W148" s="225"/>
      <c r="X148" s="225"/>
      <c r="Y148" s="225"/>
      <c r="AG148" t="s">
        <v>181</v>
      </c>
    </row>
    <row r="149" spans="1:60" ht="33.75" outlineLevel="1" x14ac:dyDescent="0.2">
      <c r="A149" s="233">
        <v>27</v>
      </c>
      <c r="B149" s="234" t="s">
        <v>360</v>
      </c>
      <c r="C149" s="243" t="s">
        <v>361</v>
      </c>
      <c r="D149" s="235" t="s">
        <v>227</v>
      </c>
      <c r="E149" s="236">
        <v>9.6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15</v>
      </c>
      <c r="M149" s="238">
        <f>G149*(1+L149/100)</f>
        <v>0</v>
      </c>
      <c r="N149" s="236">
        <v>1.272E-2</v>
      </c>
      <c r="O149" s="236">
        <f>ROUND(E149*N149,2)</f>
        <v>0.12</v>
      </c>
      <c r="P149" s="236">
        <v>0</v>
      </c>
      <c r="Q149" s="236">
        <f>ROUND(E149*P149,2)</f>
        <v>0</v>
      </c>
      <c r="R149" s="238" t="s">
        <v>219</v>
      </c>
      <c r="S149" s="238" t="s">
        <v>185</v>
      </c>
      <c r="T149" s="239" t="s">
        <v>185</v>
      </c>
      <c r="U149" s="221">
        <v>1.05</v>
      </c>
      <c r="V149" s="221">
        <f>ROUND(E149*U149,2)</f>
        <v>10.08</v>
      </c>
      <c r="W149" s="221"/>
      <c r="X149" s="221" t="s">
        <v>220</v>
      </c>
      <c r="Y149" s="221" t="s">
        <v>188</v>
      </c>
      <c r="Z149" s="210"/>
      <c r="AA149" s="210"/>
      <c r="AB149" s="210"/>
      <c r="AC149" s="210"/>
      <c r="AD149" s="210"/>
      <c r="AE149" s="210"/>
      <c r="AF149" s="210"/>
      <c r="AG149" s="210" t="s">
        <v>221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44" t="s">
        <v>680</v>
      </c>
      <c r="D150" s="241"/>
      <c r="E150" s="241"/>
      <c r="F150" s="241"/>
      <c r="G150" s="24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191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1" t="s">
        <v>362</v>
      </c>
      <c r="D151" s="252"/>
      <c r="E151" s="252"/>
      <c r="F151" s="252"/>
      <c r="G151" s="252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191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363</v>
      </c>
      <c r="D152" s="252"/>
      <c r="E152" s="252"/>
      <c r="F152" s="252"/>
      <c r="G152" s="252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1" t="s">
        <v>246</v>
      </c>
      <c r="D153" s="252"/>
      <c r="E153" s="252"/>
      <c r="F153" s="252"/>
      <c r="G153" s="252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191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40" t="str">
        <f>C153</f>
        <v>- standardního tmelení Q2, to je: základní tmelení Q1+ dodatečné tmelení (tmelení najemno) a případné přebroušení.</v>
      </c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45" t="s">
        <v>238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210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45" t="s">
        <v>364</v>
      </c>
      <c r="D155" s="223"/>
      <c r="E155" s="224">
        <v>9.6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6" t="s">
        <v>180</v>
      </c>
      <c r="B156" s="227" t="s">
        <v>102</v>
      </c>
      <c r="C156" s="242" t="s">
        <v>103</v>
      </c>
      <c r="D156" s="228"/>
      <c r="E156" s="229"/>
      <c r="F156" s="230"/>
      <c r="G156" s="230">
        <f>SUMIF(AG157:AG235,"&lt;&gt;NOR",G157:G235)</f>
        <v>0</v>
      </c>
      <c r="H156" s="230"/>
      <c r="I156" s="230">
        <f>SUM(I157:I235)</f>
        <v>0</v>
      </c>
      <c r="J156" s="230"/>
      <c r="K156" s="230">
        <f>SUM(K157:K235)</f>
        <v>0</v>
      </c>
      <c r="L156" s="230"/>
      <c r="M156" s="230">
        <f>SUM(M157:M235)</f>
        <v>0</v>
      </c>
      <c r="N156" s="229"/>
      <c r="O156" s="229">
        <f>SUM(O157:O235)</f>
        <v>0.04</v>
      </c>
      <c r="P156" s="229"/>
      <c r="Q156" s="229">
        <f>SUM(Q157:Q235)</f>
        <v>27.71</v>
      </c>
      <c r="R156" s="230"/>
      <c r="S156" s="230"/>
      <c r="T156" s="231"/>
      <c r="U156" s="225"/>
      <c r="V156" s="225">
        <f>SUM(V157:V235)</f>
        <v>118.36000000000001</v>
      </c>
      <c r="W156" s="225"/>
      <c r="X156" s="225"/>
      <c r="Y156" s="225"/>
      <c r="AG156" t="s">
        <v>181</v>
      </c>
    </row>
    <row r="157" spans="1:60" outlineLevel="1" x14ac:dyDescent="0.2">
      <c r="A157" s="233">
        <v>28</v>
      </c>
      <c r="B157" s="234" t="s">
        <v>365</v>
      </c>
      <c r="C157" s="243" t="s">
        <v>366</v>
      </c>
      <c r="D157" s="235" t="s">
        <v>271</v>
      </c>
      <c r="E157" s="236">
        <v>1.0345200000000001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15</v>
      </c>
      <c r="M157" s="238">
        <f>G157*(1+L157/100)</f>
        <v>0</v>
      </c>
      <c r="N157" s="236">
        <v>0</v>
      </c>
      <c r="O157" s="236">
        <f>ROUND(E157*N157,2)</f>
        <v>0</v>
      </c>
      <c r="P157" s="236">
        <v>2</v>
      </c>
      <c r="Q157" s="236">
        <f>ROUND(E157*P157,2)</f>
        <v>2.0699999999999998</v>
      </c>
      <c r="R157" s="238" t="s">
        <v>367</v>
      </c>
      <c r="S157" s="238" t="s">
        <v>185</v>
      </c>
      <c r="T157" s="239" t="s">
        <v>185</v>
      </c>
      <c r="U157" s="221">
        <v>6.4359999999999999</v>
      </c>
      <c r="V157" s="221">
        <f>ROUND(E157*U157,2)</f>
        <v>6.66</v>
      </c>
      <c r="W157" s="221"/>
      <c r="X157" s="221" t="s">
        <v>220</v>
      </c>
      <c r="Y157" s="221" t="s">
        <v>188</v>
      </c>
      <c r="Z157" s="210"/>
      <c r="AA157" s="210"/>
      <c r="AB157" s="210"/>
      <c r="AC157" s="210"/>
      <c r="AD157" s="210"/>
      <c r="AE157" s="210"/>
      <c r="AF157" s="210"/>
      <c r="AG157" s="210" t="s">
        <v>221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0" t="s">
        <v>368</v>
      </c>
      <c r="D158" s="251"/>
      <c r="E158" s="251"/>
      <c r="F158" s="251"/>
      <c r="G158" s="25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223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45" t="s">
        <v>369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210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45" t="s">
        <v>370</v>
      </c>
      <c r="D160" s="223"/>
      <c r="E160" s="224"/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210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45" t="s">
        <v>371</v>
      </c>
      <c r="D161" s="223"/>
      <c r="E161" s="224">
        <v>2.3040000000000001E-2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210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45" t="s">
        <v>372</v>
      </c>
      <c r="D162" s="223"/>
      <c r="E162" s="224">
        <v>6.3740000000000005E-2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210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45" t="s">
        <v>373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210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45" t="s">
        <v>374</v>
      </c>
      <c r="D164" s="223"/>
      <c r="E164" s="224">
        <v>0.10624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210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45" t="s">
        <v>375</v>
      </c>
      <c r="D165" s="223"/>
      <c r="E165" s="224">
        <v>0.84150000000000003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210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3">
        <v>29</v>
      </c>
      <c r="B166" s="234" t="s">
        <v>376</v>
      </c>
      <c r="C166" s="243" t="s">
        <v>377</v>
      </c>
      <c r="D166" s="235" t="s">
        <v>218</v>
      </c>
      <c r="E166" s="236">
        <v>49.622500000000002</v>
      </c>
      <c r="F166" s="237"/>
      <c r="G166" s="238">
        <f>ROUND(E166*F166,2)</f>
        <v>0</v>
      </c>
      <c r="H166" s="237"/>
      <c r="I166" s="238">
        <f>ROUND(E166*H166,2)</f>
        <v>0</v>
      </c>
      <c r="J166" s="237"/>
      <c r="K166" s="238">
        <f>ROUND(E166*J166,2)</f>
        <v>0</v>
      </c>
      <c r="L166" s="238">
        <v>15</v>
      </c>
      <c r="M166" s="238">
        <f>G166*(1+L166/100)</f>
        <v>0</v>
      </c>
      <c r="N166" s="236">
        <v>6.7000000000000002E-4</v>
      </c>
      <c r="O166" s="236">
        <f>ROUND(E166*N166,2)</f>
        <v>0.03</v>
      </c>
      <c r="P166" s="236">
        <v>9.4E-2</v>
      </c>
      <c r="Q166" s="236">
        <f>ROUND(E166*P166,2)</f>
        <v>4.66</v>
      </c>
      <c r="R166" s="238" t="s">
        <v>367</v>
      </c>
      <c r="S166" s="238" t="s">
        <v>185</v>
      </c>
      <c r="T166" s="239" t="s">
        <v>185</v>
      </c>
      <c r="U166" s="221">
        <v>0.158</v>
      </c>
      <c r="V166" s="221">
        <f>ROUND(E166*U166,2)</f>
        <v>7.84</v>
      </c>
      <c r="W166" s="221"/>
      <c r="X166" s="221" t="s">
        <v>220</v>
      </c>
      <c r="Y166" s="221" t="s">
        <v>188</v>
      </c>
      <c r="Z166" s="210"/>
      <c r="AA166" s="210"/>
      <c r="AB166" s="210"/>
      <c r="AC166" s="210"/>
      <c r="AD166" s="210"/>
      <c r="AE166" s="210"/>
      <c r="AF166" s="210"/>
      <c r="AG166" s="210" t="s">
        <v>221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2" x14ac:dyDescent="0.2">
      <c r="A167" s="217"/>
      <c r="B167" s="218"/>
      <c r="C167" s="260" t="s">
        <v>378</v>
      </c>
      <c r="D167" s="251"/>
      <c r="E167" s="251"/>
      <c r="F167" s="251"/>
      <c r="G167" s="25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223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40" t="str">
        <f>C167</f>
        <v>nebo vybourání otvorů průřezové plochy přes 4 m2 v příčkách, včetně pomocného lešení o výšce podlahy do 1900 mm a pro zatížení do 1,5 kPa  (150 kg/m2),</v>
      </c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45" t="s">
        <v>379</v>
      </c>
      <c r="D168" s="223"/>
      <c r="E168" s="224">
        <v>16.297499999999999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210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45" t="s">
        <v>380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210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45" t="s">
        <v>381</v>
      </c>
      <c r="D170" s="223"/>
      <c r="E170" s="224">
        <v>32.064999999999998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210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45" t="s">
        <v>382</v>
      </c>
      <c r="D171" s="223"/>
      <c r="E171" s="224">
        <v>1.26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210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33">
        <v>30</v>
      </c>
      <c r="B172" s="234" t="s">
        <v>383</v>
      </c>
      <c r="C172" s="243" t="s">
        <v>384</v>
      </c>
      <c r="D172" s="235" t="s">
        <v>271</v>
      </c>
      <c r="E172" s="236">
        <v>1.696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15</v>
      </c>
      <c r="M172" s="238">
        <f>G172*(1+L172/100)</f>
        <v>0</v>
      </c>
      <c r="N172" s="236">
        <v>0</v>
      </c>
      <c r="O172" s="236">
        <f>ROUND(E172*N172,2)</f>
        <v>0</v>
      </c>
      <c r="P172" s="236">
        <v>2.2000000000000002</v>
      </c>
      <c r="Q172" s="236">
        <f>ROUND(E172*P172,2)</f>
        <v>3.73</v>
      </c>
      <c r="R172" s="238" t="s">
        <v>367</v>
      </c>
      <c r="S172" s="238" t="s">
        <v>185</v>
      </c>
      <c r="T172" s="239" t="s">
        <v>185</v>
      </c>
      <c r="U172" s="221">
        <v>7.1950000000000003</v>
      </c>
      <c r="V172" s="221">
        <f>ROUND(E172*U172,2)</f>
        <v>12.2</v>
      </c>
      <c r="W172" s="221"/>
      <c r="X172" s="221" t="s">
        <v>220</v>
      </c>
      <c r="Y172" s="221" t="s">
        <v>188</v>
      </c>
      <c r="Z172" s="210"/>
      <c r="AA172" s="210"/>
      <c r="AB172" s="210"/>
      <c r="AC172" s="210"/>
      <c r="AD172" s="210"/>
      <c r="AE172" s="210"/>
      <c r="AF172" s="210"/>
      <c r="AG172" s="210" t="s">
        <v>221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45" t="s">
        <v>385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210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45" t="s">
        <v>370</v>
      </c>
      <c r="D174" s="223"/>
      <c r="E174" s="224"/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210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45" t="s">
        <v>386</v>
      </c>
      <c r="D175" s="223"/>
      <c r="E175" s="224">
        <v>0.48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210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45" t="s">
        <v>387</v>
      </c>
      <c r="D176" s="223"/>
      <c r="E176" s="224">
        <v>0.156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210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45" t="s">
        <v>373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210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45" t="s">
        <v>388</v>
      </c>
      <c r="D178" s="223"/>
      <c r="E178" s="224">
        <v>0.8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210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45" t="s">
        <v>389</v>
      </c>
      <c r="D179" s="223"/>
      <c r="E179" s="224">
        <v>0.26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210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3">
        <v>31</v>
      </c>
      <c r="B180" s="234" t="s">
        <v>390</v>
      </c>
      <c r="C180" s="243" t="s">
        <v>391</v>
      </c>
      <c r="D180" s="235" t="s">
        <v>338</v>
      </c>
      <c r="E180" s="236">
        <v>8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15</v>
      </c>
      <c r="M180" s="238">
        <f>G180*(1+L180/100)</f>
        <v>0</v>
      </c>
      <c r="N180" s="236">
        <v>0</v>
      </c>
      <c r="O180" s="236">
        <f>ROUND(E180*N180,2)</f>
        <v>0</v>
      </c>
      <c r="P180" s="236">
        <v>1.2E-2</v>
      </c>
      <c r="Q180" s="236">
        <f>ROUND(E180*P180,2)</f>
        <v>0.1</v>
      </c>
      <c r="R180" s="238" t="s">
        <v>367</v>
      </c>
      <c r="S180" s="238" t="s">
        <v>185</v>
      </c>
      <c r="T180" s="239" t="s">
        <v>185</v>
      </c>
      <c r="U180" s="221">
        <v>0.03</v>
      </c>
      <c r="V180" s="221">
        <f>ROUND(E180*U180,2)</f>
        <v>0.24</v>
      </c>
      <c r="W180" s="221"/>
      <c r="X180" s="221" t="s">
        <v>220</v>
      </c>
      <c r="Y180" s="221" t="s">
        <v>188</v>
      </c>
      <c r="Z180" s="210"/>
      <c r="AA180" s="210"/>
      <c r="AB180" s="210"/>
      <c r="AC180" s="210"/>
      <c r="AD180" s="210"/>
      <c r="AE180" s="210"/>
      <c r="AF180" s="210"/>
      <c r="AG180" s="210" t="s">
        <v>221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60" t="s">
        <v>392</v>
      </c>
      <c r="D181" s="251"/>
      <c r="E181" s="251"/>
      <c r="F181" s="251"/>
      <c r="G181" s="25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223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45" t="s">
        <v>393</v>
      </c>
      <c r="D182" s="223"/>
      <c r="E182" s="224">
        <v>8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210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3">
        <v>32</v>
      </c>
      <c r="B183" s="234" t="s">
        <v>394</v>
      </c>
      <c r="C183" s="243" t="s">
        <v>395</v>
      </c>
      <c r="D183" s="235" t="s">
        <v>338</v>
      </c>
      <c r="E183" s="236">
        <v>16</v>
      </c>
      <c r="F183" s="237"/>
      <c r="G183" s="238">
        <f>ROUND(E183*F183,2)</f>
        <v>0</v>
      </c>
      <c r="H183" s="237"/>
      <c r="I183" s="238">
        <f>ROUND(E183*H183,2)</f>
        <v>0</v>
      </c>
      <c r="J183" s="237"/>
      <c r="K183" s="238">
        <f>ROUND(E183*J183,2)</f>
        <v>0</v>
      </c>
      <c r="L183" s="238">
        <v>15</v>
      </c>
      <c r="M183" s="238">
        <f>G183*(1+L183/100)</f>
        <v>0</v>
      </c>
      <c r="N183" s="236">
        <v>0</v>
      </c>
      <c r="O183" s="236">
        <f>ROUND(E183*N183,2)</f>
        <v>0</v>
      </c>
      <c r="P183" s="236">
        <v>2.4E-2</v>
      </c>
      <c r="Q183" s="236">
        <f>ROUND(E183*P183,2)</f>
        <v>0.38</v>
      </c>
      <c r="R183" s="238" t="s">
        <v>367</v>
      </c>
      <c r="S183" s="238" t="s">
        <v>185</v>
      </c>
      <c r="T183" s="239" t="s">
        <v>185</v>
      </c>
      <c r="U183" s="221">
        <v>0.05</v>
      </c>
      <c r="V183" s="221">
        <f>ROUND(E183*U183,2)</f>
        <v>0.8</v>
      </c>
      <c r="W183" s="221"/>
      <c r="X183" s="221" t="s">
        <v>220</v>
      </c>
      <c r="Y183" s="221" t="s">
        <v>188</v>
      </c>
      <c r="Z183" s="210"/>
      <c r="AA183" s="210"/>
      <c r="AB183" s="210"/>
      <c r="AC183" s="210"/>
      <c r="AD183" s="210"/>
      <c r="AE183" s="210"/>
      <c r="AF183" s="210"/>
      <c r="AG183" s="210" t="s">
        <v>221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60" t="s">
        <v>392</v>
      </c>
      <c r="D184" s="251"/>
      <c r="E184" s="251"/>
      <c r="F184" s="251"/>
      <c r="G184" s="25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223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45" t="s">
        <v>396</v>
      </c>
      <c r="D185" s="223"/>
      <c r="E185" s="224"/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210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45" t="s">
        <v>397</v>
      </c>
      <c r="D186" s="223"/>
      <c r="E186" s="224">
        <v>16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210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3">
        <v>33</v>
      </c>
      <c r="B187" s="234" t="s">
        <v>398</v>
      </c>
      <c r="C187" s="243" t="s">
        <v>399</v>
      </c>
      <c r="D187" s="235" t="s">
        <v>218</v>
      </c>
      <c r="E187" s="236">
        <v>4.32</v>
      </c>
      <c r="F187" s="237"/>
      <c r="G187" s="238">
        <f>ROUND(E187*F187,2)</f>
        <v>0</v>
      </c>
      <c r="H187" s="237"/>
      <c r="I187" s="238">
        <f>ROUND(E187*H187,2)</f>
        <v>0</v>
      </c>
      <c r="J187" s="237"/>
      <c r="K187" s="238">
        <f>ROUND(E187*J187,2)</f>
        <v>0</v>
      </c>
      <c r="L187" s="238">
        <v>15</v>
      </c>
      <c r="M187" s="238">
        <f>G187*(1+L187/100)</f>
        <v>0</v>
      </c>
      <c r="N187" s="236">
        <v>1.17E-3</v>
      </c>
      <c r="O187" s="236">
        <f>ROUND(E187*N187,2)</f>
        <v>0.01</v>
      </c>
      <c r="P187" s="236">
        <v>8.7999999999999995E-2</v>
      </c>
      <c r="Q187" s="236">
        <f>ROUND(E187*P187,2)</f>
        <v>0.38</v>
      </c>
      <c r="R187" s="238" t="s">
        <v>367</v>
      </c>
      <c r="S187" s="238" t="s">
        <v>185</v>
      </c>
      <c r="T187" s="239" t="s">
        <v>185</v>
      </c>
      <c r="U187" s="221">
        <v>0.55600000000000005</v>
      </c>
      <c r="V187" s="221">
        <f>ROUND(E187*U187,2)</f>
        <v>2.4</v>
      </c>
      <c r="W187" s="221"/>
      <c r="X187" s="221" t="s">
        <v>220</v>
      </c>
      <c r="Y187" s="221" t="s">
        <v>188</v>
      </c>
      <c r="Z187" s="210"/>
      <c r="AA187" s="210"/>
      <c r="AB187" s="210"/>
      <c r="AC187" s="210"/>
      <c r="AD187" s="210"/>
      <c r="AE187" s="210"/>
      <c r="AF187" s="210"/>
      <c r="AG187" s="210" t="s">
        <v>221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0" t="s">
        <v>400</v>
      </c>
      <c r="D188" s="251"/>
      <c r="E188" s="251"/>
      <c r="F188" s="251"/>
      <c r="G188" s="25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223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45" t="s">
        <v>401</v>
      </c>
      <c r="D189" s="223"/>
      <c r="E189" s="224">
        <v>4.32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210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3">
        <v>34</v>
      </c>
      <c r="B190" s="234" t="s">
        <v>402</v>
      </c>
      <c r="C190" s="243" t="s">
        <v>403</v>
      </c>
      <c r="D190" s="235" t="s">
        <v>227</v>
      </c>
      <c r="E190" s="236">
        <v>5.6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15</v>
      </c>
      <c r="M190" s="238">
        <f>G190*(1+L190/100)</f>
        <v>0</v>
      </c>
      <c r="N190" s="236">
        <v>0</v>
      </c>
      <c r="O190" s="236">
        <f>ROUND(E190*N190,2)</f>
        <v>0</v>
      </c>
      <c r="P190" s="236">
        <v>4.6000000000000001E-4</v>
      </c>
      <c r="Q190" s="236">
        <f>ROUND(E190*P190,2)</f>
        <v>0</v>
      </c>
      <c r="R190" s="238" t="s">
        <v>367</v>
      </c>
      <c r="S190" s="238" t="s">
        <v>185</v>
      </c>
      <c r="T190" s="239" t="s">
        <v>185</v>
      </c>
      <c r="U190" s="221">
        <v>0.9</v>
      </c>
      <c r="V190" s="221">
        <f>ROUND(E190*U190,2)</f>
        <v>5.04</v>
      </c>
      <c r="W190" s="221"/>
      <c r="X190" s="221" t="s">
        <v>220</v>
      </c>
      <c r="Y190" s="221" t="s">
        <v>188</v>
      </c>
      <c r="Z190" s="210"/>
      <c r="AA190" s="210"/>
      <c r="AB190" s="210"/>
      <c r="AC190" s="210"/>
      <c r="AD190" s="210"/>
      <c r="AE190" s="210"/>
      <c r="AF190" s="210"/>
      <c r="AG190" s="210" t="s">
        <v>221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45" t="s">
        <v>404</v>
      </c>
      <c r="D191" s="223"/>
      <c r="E191" s="224"/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210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45" t="s">
        <v>405</v>
      </c>
      <c r="D192" s="223"/>
      <c r="E192" s="224">
        <v>2.8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210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45" t="s">
        <v>406</v>
      </c>
      <c r="D193" s="223"/>
      <c r="E193" s="224">
        <v>2.8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210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33">
        <v>35</v>
      </c>
      <c r="B194" s="234" t="s">
        <v>407</v>
      </c>
      <c r="C194" s="243" t="s">
        <v>408</v>
      </c>
      <c r="D194" s="235" t="s">
        <v>338</v>
      </c>
      <c r="E194" s="236">
        <v>8</v>
      </c>
      <c r="F194" s="237"/>
      <c r="G194" s="238">
        <f>ROUND(E194*F194,2)</f>
        <v>0</v>
      </c>
      <c r="H194" s="237"/>
      <c r="I194" s="238">
        <f>ROUND(E194*H194,2)</f>
        <v>0</v>
      </c>
      <c r="J194" s="237"/>
      <c r="K194" s="238">
        <f>ROUND(E194*J194,2)</f>
        <v>0</v>
      </c>
      <c r="L194" s="238">
        <v>15</v>
      </c>
      <c r="M194" s="238">
        <f>G194*(1+L194/100)</f>
        <v>0</v>
      </c>
      <c r="N194" s="236">
        <v>0</v>
      </c>
      <c r="O194" s="236">
        <f>ROUND(E194*N194,2)</f>
        <v>0</v>
      </c>
      <c r="P194" s="236">
        <v>4.0000000000000001E-3</v>
      </c>
      <c r="Q194" s="236">
        <f>ROUND(E194*P194,2)</f>
        <v>0.03</v>
      </c>
      <c r="R194" s="238" t="s">
        <v>367</v>
      </c>
      <c r="S194" s="238" t="s">
        <v>185</v>
      </c>
      <c r="T194" s="239" t="s">
        <v>185</v>
      </c>
      <c r="U194" s="221">
        <v>0.16</v>
      </c>
      <c r="V194" s="221">
        <f>ROUND(E194*U194,2)</f>
        <v>1.28</v>
      </c>
      <c r="W194" s="221"/>
      <c r="X194" s="221" t="s">
        <v>220</v>
      </c>
      <c r="Y194" s="221" t="s">
        <v>188</v>
      </c>
      <c r="Z194" s="210"/>
      <c r="AA194" s="210"/>
      <c r="AB194" s="210"/>
      <c r="AC194" s="210"/>
      <c r="AD194" s="210"/>
      <c r="AE194" s="210"/>
      <c r="AF194" s="210"/>
      <c r="AG194" s="210" t="s">
        <v>221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0" t="s">
        <v>409</v>
      </c>
      <c r="D195" s="251"/>
      <c r="E195" s="251"/>
      <c r="F195" s="251"/>
      <c r="G195" s="25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223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45" t="s">
        <v>410</v>
      </c>
      <c r="D196" s="223"/>
      <c r="E196" s="224"/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210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45" t="s">
        <v>411</v>
      </c>
      <c r="D197" s="223"/>
      <c r="E197" s="224">
        <v>8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210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3">
        <v>36</v>
      </c>
      <c r="B198" s="234" t="s">
        <v>412</v>
      </c>
      <c r="C198" s="243" t="s">
        <v>413</v>
      </c>
      <c r="D198" s="235" t="s">
        <v>271</v>
      </c>
      <c r="E198" s="236">
        <v>0.24479999999999999</v>
      </c>
      <c r="F198" s="237"/>
      <c r="G198" s="238">
        <f>ROUND(E198*F198,2)</f>
        <v>0</v>
      </c>
      <c r="H198" s="237"/>
      <c r="I198" s="238">
        <f>ROUND(E198*H198,2)</f>
        <v>0</v>
      </c>
      <c r="J198" s="237"/>
      <c r="K198" s="238">
        <f>ROUND(E198*J198,2)</f>
        <v>0</v>
      </c>
      <c r="L198" s="238">
        <v>15</v>
      </c>
      <c r="M198" s="238">
        <f>G198*(1+L198/100)</f>
        <v>0</v>
      </c>
      <c r="N198" s="236">
        <v>0</v>
      </c>
      <c r="O198" s="236">
        <f>ROUND(E198*N198,2)</f>
        <v>0</v>
      </c>
      <c r="P198" s="236">
        <v>2.4</v>
      </c>
      <c r="Q198" s="236">
        <f>ROUND(E198*P198,2)</f>
        <v>0.59</v>
      </c>
      <c r="R198" s="238" t="s">
        <v>367</v>
      </c>
      <c r="S198" s="238" t="s">
        <v>185</v>
      </c>
      <c r="T198" s="239" t="s">
        <v>185</v>
      </c>
      <c r="U198" s="221">
        <v>27.56</v>
      </c>
      <c r="V198" s="221">
        <f>ROUND(E198*U198,2)</f>
        <v>6.75</v>
      </c>
      <c r="W198" s="221"/>
      <c r="X198" s="221" t="s">
        <v>220</v>
      </c>
      <c r="Y198" s="221" t="s">
        <v>188</v>
      </c>
      <c r="Z198" s="210"/>
      <c r="AA198" s="210"/>
      <c r="AB198" s="210"/>
      <c r="AC198" s="210"/>
      <c r="AD198" s="210"/>
      <c r="AE198" s="210"/>
      <c r="AF198" s="210"/>
      <c r="AG198" s="210" t="s">
        <v>221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0" t="s">
        <v>414</v>
      </c>
      <c r="D199" s="251"/>
      <c r="E199" s="251"/>
      <c r="F199" s="251"/>
      <c r="G199" s="25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223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45" t="s">
        <v>415</v>
      </c>
      <c r="D200" s="223"/>
      <c r="E200" s="224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210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45" t="s">
        <v>416</v>
      </c>
      <c r="D201" s="223"/>
      <c r="E201" s="224">
        <v>0.24479999999999999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210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1" x14ac:dyDescent="0.2">
      <c r="A202" s="233">
        <v>37</v>
      </c>
      <c r="B202" s="234" t="s">
        <v>417</v>
      </c>
      <c r="C202" s="243" t="s">
        <v>418</v>
      </c>
      <c r="D202" s="235" t="s">
        <v>338</v>
      </c>
      <c r="E202" s="236">
        <v>8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15</v>
      </c>
      <c r="M202" s="238">
        <f>G202*(1+L202/100)</f>
        <v>0</v>
      </c>
      <c r="N202" s="236">
        <v>0</v>
      </c>
      <c r="O202" s="236">
        <f>ROUND(E202*N202,2)</f>
        <v>0</v>
      </c>
      <c r="P202" s="236">
        <v>1.7000000000000001E-2</v>
      </c>
      <c r="Q202" s="236">
        <f>ROUND(E202*P202,2)</f>
        <v>0.14000000000000001</v>
      </c>
      <c r="R202" s="238" t="s">
        <v>367</v>
      </c>
      <c r="S202" s="238" t="s">
        <v>185</v>
      </c>
      <c r="T202" s="239" t="s">
        <v>185</v>
      </c>
      <c r="U202" s="221">
        <v>7.1999999999999995E-2</v>
      </c>
      <c r="V202" s="221">
        <f>ROUND(E202*U202,2)</f>
        <v>0.57999999999999996</v>
      </c>
      <c r="W202" s="221"/>
      <c r="X202" s="221" t="s">
        <v>220</v>
      </c>
      <c r="Y202" s="221" t="s">
        <v>188</v>
      </c>
      <c r="Z202" s="210"/>
      <c r="AA202" s="210"/>
      <c r="AB202" s="210"/>
      <c r="AC202" s="210"/>
      <c r="AD202" s="210"/>
      <c r="AE202" s="210"/>
      <c r="AF202" s="210"/>
      <c r="AG202" s="210" t="s">
        <v>221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60" t="s">
        <v>419</v>
      </c>
      <c r="D203" s="251"/>
      <c r="E203" s="251"/>
      <c r="F203" s="251"/>
      <c r="G203" s="25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223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45" t="s">
        <v>420</v>
      </c>
      <c r="D204" s="223"/>
      <c r="E204" s="224">
        <v>8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210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33">
        <v>38</v>
      </c>
      <c r="B205" s="234" t="s">
        <v>421</v>
      </c>
      <c r="C205" s="243" t="s">
        <v>422</v>
      </c>
      <c r="D205" s="235" t="s">
        <v>218</v>
      </c>
      <c r="E205" s="236">
        <v>98.62</v>
      </c>
      <c r="F205" s="237"/>
      <c r="G205" s="238">
        <f>ROUND(E205*F205,2)</f>
        <v>0</v>
      </c>
      <c r="H205" s="237"/>
      <c r="I205" s="238">
        <f>ROUND(E205*H205,2)</f>
        <v>0</v>
      </c>
      <c r="J205" s="237"/>
      <c r="K205" s="238">
        <f>ROUND(E205*J205,2)</f>
        <v>0</v>
      </c>
      <c r="L205" s="238">
        <v>15</v>
      </c>
      <c r="M205" s="238">
        <f>G205*(1+L205/100)</f>
        <v>0</v>
      </c>
      <c r="N205" s="236">
        <v>0</v>
      </c>
      <c r="O205" s="236">
        <f>ROUND(E205*N205,2)</f>
        <v>0</v>
      </c>
      <c r="P205" s="236">
        <v>4.5999999999999999E-2</v>
      </c>
      <c r="Q205" s="236">
        <f>ROUND(E205*P205,2)</f>
        <v>4.54</v>
      </c>
      <c r="R205" s="238" t="s">
        <v>367</v>
      </c>
      <c r="S205" s="238" t="s">
        <v>185</v>
      </c>
      <c r="T205" s="239" t="s">
        <v>185</v>
      </c>
      <c r="U205" s="221">
        <v>0.26</v>
      </c>
      <c r="V205" s="221">
        <f>ROUND(E205*U205,2)</f>
        <v>25.64</v>
      </c>
      <c r="W205" s="221"/>
      <c r="X205" s="221" t="s">
        <v>220</v>
      </c>
      <c r="Y205" s="221" t="s">
        <v>188</v>
      </c>
      <c r="Z205" s="210"/>
      <c r="AA205" s="210"/>
      <c r="AB205" s="210"/>
      <c r="AC205" s="210"/>
      <c r="AD205" s="210"/>
      <c r="AE205" s="210"/>
      <c r="AF205" s="210"/>
      <c r="AG205" s="210" t="s">
        <v>221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45" t="s">
        <v>423</v>
      </c>
      <c r="D206" s="223"/>
      <c r="E206" s="224"/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210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45" t="s">
        <v>370</v>
      </c>
      <c r="D207" s="223"/>
      <c r="E207" s="224"/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210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45" t="s">
        <v>424</v>
      </c>
      <c r="D208" s="223"/>
      <c r="E208" s="224">
        <v>17.472000000000001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210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45" t="s">
        <v>425</v>
      </c>
      <c r="D209" s="223"/>
      <c r="E209" s="224">
        <v>-0.42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210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45" t="s">
        <v>426</v>
      </c>
      <c r="D210" s="223"/>
      <c r="E210" s="224">
        <v>12.441000000000001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210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45" t="s">
        <v>427</v>
      </c>
      <c r="D211" s="223"/>
      <c r="E211" s="224">
        <v>-1.47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210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45" t="s">
        <v>428</v>
      </c>
      <c r="D212" s="223"/>
      <c r="E212" s="224">
        <v>10.692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210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45" t="s">
        <v>373</v>
      </c>
      <c r="D213" s="223"/>
      <c r="E213" s="224"/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210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45" t="s">
        <v>429</v>
      </c>
      <c r="D214" s="223"/>
      <c r="E214" s="224">
        <v>21.92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210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45" t="s">
        <v>430</v>
      </c>
      <c r="D215" s="223"/>
      <c r="E215" s="224">
        <v>2.58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210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45" t="s">
        <v>431</v>
      </c>
      <c r="D216" s="223"/>
      <c r="E216" s="224">
        <v>-0.7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210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45" t="s">
        <v>432</v>
      </c>
      <c r="D217" s="223"/>
      <c r="E217" s="224">
        <v>20.734999999999999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210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45" t="s">
        <v>433</v>
      </c>
      <c r="D218" s="223"/>
      <c r="E218" s="224">
        <v>-2.4500000000000002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210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5" t="s">
        <v>434</v>
      </c>
      <c r="D219" s="223"/>
      <c r="E219" s="224">
        <v>17.82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210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3">
        <v>39</v>
      </c>
      <c r="B220" s="234" t="s">
        <v>435</v>
      </c>
      <c r="C220" s="243" t="s">
        <v>436</v>
      </c>
      <c r="D220" s="235" t="s">
        <v>218</v>
      </c>
      <c r="E220" s="236">
        <v>163.108</v>
      </c>
      <c r="F220" s="237"/>
      <c r="G220" s="238">
        <f>ROUND(E220*F220,2)</f>
        <v>0</v>
      </c>
      <c r="H220" s="237"/>
      <c r="I220" s="238">
        <f>ROUND(E220*H220,2)</f>
        <v>0</v>
      </c>
      <c r="J220" s="237"/>
      <c r="K220" s="238">
        <f>ROUND(E220*J220,2)</f>
        <v>0</v>
      </c>
      <c r="L220" s="238">
        <v>15</v>
      </c>
      <c r="M220" s="238">
        <f>G220*(1+L220/100)</f>
        <v>0</v>
      </c>
      <c r="N220" s="236">
        <v>0</v>
      </c>
      <c r="O220" s="236">
        <f>ROUND(E220*N220,2)</f>
        <v>0</v>
      </c>
      <c r="P220" s="236">
        <v>6.8000000000000005E-2</v>
      </c>
      <c r="Q220" s="236">
        <f>ROUND(E220*P220,2)</f>
        <v>11.09</v>
      </c>
      <c r="R220" s="238" t="s">
        <v>367</v>
      </c>
      <c r="S220" s="238" t="s">
        <v>185</v>
      </c>
      <c r="T220" s="239" t="s">
        <v>185</v>
      </c>
      <c r="U220" s="221">
        <v>0.3</v>
      </c>
      <c r="V220" s="221">
        <f>ROUND(E220*U220,2)</f>
        <v>48.93</v>
      </c>
      <c r="W220" s="221"/>
      <c r="X220" s="221" t="s">
        <v>220</v>
      </c>
      <c r="Y220" s="221" t="s">
        <v>188</v>
      </c>
      <c r="Z220" s="210"/>
      <c r="AA220" s="210"/>
      <c r="AB220" s="210"/>
      <c r="AC220" s="210"/>
      <c r="AD220" s="210"/>
      <c r="AE220" s="210"/>
      <c r="AF220" s="210"/>
      <c r="AG220" s="210" t="s">
        <v>221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60" t="s">
        <v>437</v>
      </c>
      <c r="D221" s="251"/>
      <c r="E221" s="251"/>
      <c r="F221" s="251"/>
      <c r="G221" s="25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223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45" t="s">
        <v>438</v>
      </c>
      <c r="D222" s="223"/>
      <c r="E222" s="224"/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210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45" t="s">
        <v>370</v>
      </c>
      <c r="D223" s="223"/>
      <c r="E223" s="224"/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210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45" t="s">
        <v>439</v>
      </c>
      <c r="D224" s="223"/>
      <c r="E224" s="224">
        <v>39.311999999999998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210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45" t="s">
        <v>440</v>
      </c>
      <c r="D225" s="223"/>
      <c r="E225" s="224">
        <v>-3.78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210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45" t="s">
        <v>426</v>
      </c>
      <c r="D226" s="223"/>
      <c r="E226" s="224">
        <v>12.441000000000001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210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45" t="s">
        <v>441</v>
      </c>
      <c r="D227" s="223"/>
      <c r="E227" s="224">
        <v>-2.73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210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45" t="s">
        <v>442</v>
      </c>
      <c r="D228" s="223"/>
      <c r="E228" s="224">
        <v>14.58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210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45" t="s">
        <v>373</v>
      </c>
      <c r="D229" s="223"/>
      <c r="E229" s="224"/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210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45" t="s">
        <v>443</v>
      </c>
      <c r="D230" s="223"/>
      <c r="E230" s="224">
        <v>49.32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210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45" t="s">
        <v>444</v>
      </c>
      <c r="D231" s="223"/>
      <c r="E231" s="224">
        <v>19.78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210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45" t="s">
        <v>445</v>
      </c>
      <c r="D232" s="223"/>
      <c r="E232" s="224">
        <v>-6.3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210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45" t="s">
        <v>432</v>
      </c>
      <c r="D233" s="223"/>
      <c r="E233" s="224">
        <v>20.734999999999999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45" t="s">
        <v>446</v>
      </c>
      <c r="D234" s="223"/>
      <c r="E234" s="224">
        <v>-4.55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210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45" t="s">
        <v>447</v>
      </c>
      <c r="D235" s="223"/>
      <c r="E235" s="224">
        <v>24.3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210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x14ac:dyDescent="0.2">
      <c r="A236" s="226" t="s">
        <v>180</v>
      </c>
      <c r="B236" s="227" t="s">
        <v>104</v>
      </c>
      <c r="C236" s="242" t="s">
        <v>105</v>
      </c>
      <c r="D236" s="228"/>
      <c r="E236" s="229"/>
      <c r="F236" s="230"/>
      <c r="G236" s="230">
        <f>SUMIF(AG237:AG241,"&lt;&gt;NOR",G237:G241)</f>
        <v>0</v>
      </c>
      <c r="H236" s="230"/>
      <c r="I236" s="230">
        <f>SUM(I237:I241)</f>
        <v>0</v>
      </c>
      <c r="J236" s="230"/>
      <c r="K236" s="230">
        <f>SUM(K237:K241)</f>
        <v>0</v>
      </c>
      <c r="L236" s="230"/>
      <c r="M236" s="230">
        <f>SUM(M237:M241)</f>
        <v>0</v>
      </c>
      <c r="N236" s="229"/>
      <c r="O236" s="229">
        <f>SUM(O237:O241)</f>
        <v>0</v>
      </c>
      <c r="P236" s="229"/>
      <c r="Q236" s="229">
        <f>SUM(Q237:Q241)</f>
        <v>0</v>
      </c>
      <c r="R236" s="230"/>
      <c r="S236" s="230"/>
      <c r="T236" s="231"/>
      <c r="U236" s="225"/>
      <c r="V236" s="225">
        <f>SUM(V237:V241)</f>
        <v>64.099999999999994</v>
      </c>
      <c r="W236" s="225"/>
      <c r="X236" s="225"/>
      <c r="Y236" s="225"/>
      <c r="AG236" t="s">
        <v>181</v>
      </c>
    </row>
    <row r="237" spans="1:60" ht="22.5" outlineLevel="1" x14ac:dyDescent="0.2">
      <c r="A237" s="233">
        <v>40</v>
      </c>
      <c r="B237" s="234" t="s">
        <v>448</v>
      </c>
      <c r="C237" s="243" t="s">
        <v>449</v>
      </c>
      <c r="D237" s="235" t="s">
        <v>262</v>
      </c>
      <c r="E237" s="236">
        <v>20.3492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15</v>
      </c>
      <c r="M237" s="238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8" t="s">
        <v>228</v>
      </c>
      <c r="S237" s="238" t="s">
        <v>185</v>
      </c>
      <c r="T237" s="239" t="s">
        <v>185</v>
      </c>
      <c r="U237" s="221">
        <v>3.15</v>
      </c>
      <c r="V237" s="221">
        <f>ROUND(E237*U237,2)</f>
        <v>64.099999999999994</v>
      </c>
      <c r="W237" s="221"/>
      <c r="X237" s="221" t="s">
        <v>450</v>
      </c>
      <c r="Y237" s="221" t="s">
        <v>188</v>
      </c>
      <c r="Z237" s="210"/>
      <c r="AA237" s="210"/>
      <c r="AB237" s="210"/>
      <c r="AC237" s="210"/>
      <c r="AD237" s="210"/>
      <c r="AE237" s="210"/>
      <c r="AF237" s="210"/>
      <c r="AG237" s="210" t="s">
        <v>451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60" t="s">
        <v>452</v>
      </c>
      <c r="D238" s="251"/>
      <c r="E238" s="251"/>
      <c r="F238" s="251"/>
      <c r="G238" s="25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223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45" t="s">
        <v>453</v>
      </c>
      <c r="D239" s="223"/>
      <c r="E239" s="224"/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210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45" t="s">
        <v>454</v>
      </c>
      <c r="D240" s="223"/>
      <c r="E240" s="224"/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210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45" t="s">
        <v>455</v>
      </c>
      <c r="D241" s="223"/>
      <c r="E241" s="224">
        <v>20.3492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210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x14ac:dyDescent="0.2">
      <c r="A242" s="226" t="s">
        <v>180</v>
      </c>
      <c r="B242" s="227" t="s">
        <v>108</v>
      </c>
      <c r="C242" s="242" t="s">
        <v>109</v>
      </c>
      <c r="D242" s="228"/>
      <c r="E242" s="229"/>
      <c r="F242" s="230"/>
      <c r="G242" s="230">
        <f>SUMIF(AG243:AG272,"&lt;&gt;NOR",G243:G272)</f>
        <v>0</v>
      </c>
      <c r="H242" s="230"/>
      <c r="I242" s="230">
        <f>SUM(I243:I272)</f>
        <v>0</v>
      </c>
      <c r="J242" s="230"/>
      <c r="K242" s="230">
        <f>SUM(K243:K272)</f>
        <v>0</v>
      </c>
      <c r="L242" s="230"/>
      <c r="M242" s="230">
        <f>SUM(M243:M272)</f>
        <v>0</v>
      </c>
      <c r="N242" s="229"/>
      <c r="O242" s="229">
        <f>SUM(O243:O272)</f>
        <v>0.52</v>
      </c>
      <c r="P242" s="229"/>
      <c r="Q242" s="229">
        <f>SUM(Q243:Q272)</f>
        <v>0.24</v>
      </c>
      <c r="R242" s="230"/>
      <c r="S242" s="230"/>
      <c r="T242" s="231"/>
      <c r="U242" s="225"/>
      <c r="V242" s="225">
        <f>SUM(V243:V272)</f>
        <v>86.110000000000014</v>
      </c>
      <c r="W242" s="225"/>
      <c r="X242" s="225"/>
      <c r="Y242" s="225"/>
      <c r="AG242" t="s">
        <v>181</v>
      </c>
    </row>
    <row r="243" spans="1:60" outlineLevel="1" x14ac:dyDescent="0.2">
      <c r="A243" s="233">
        <v>41</v>
      </c>
      <c r="B243" s="234" t="s">
        <v>456</v>
      </c>
      <c r="C243" s="243" t="s">
        <v>457</v>
      </c>
      <c r="D243" s="235" t="s">
        <v>218</v>
      </c>
      <c r="E243" s="236">
        <v>45.3</v>
      </c>
      <c r="F243" s="237"/>
      <c r="G243" s="238">
        <f>ROUND(E243*F243,2)</f>
        <v>0</v>
      </c>
      <c r="H243" s="237"/>
      <c r="I243" s="238">
        <f>ROUND(E243*H243,2)</f>
        <v>0</v>
      </c>
      <c r="J243" s="237"/>
      <c r="K243" s="238">
        <f>ROUND(E243*J243,2)</f>
        <v>0</v>
      </c>
      <c r="L243" s="238">
        <v>15</v>
      </c>
      <c r="M243" s="238">
        <f>G243*(1+L243/100)</f>
        <v>0</v>
      </c>
      <c r="N243" s="236">
        <v>0</v>
      </c>
      <c r="O243" s="236">
        <f>ROUND(E243*N243,2)</f>
        <v>0</v>
      </c>
      <c r="P243" s="236">
        <v>5.2399999999999999E-3</v>
      </c>
      <c r="Q243" s="236">
        <f>ROUND(E243*P243,2)</f>
        <v>0.24</v>
      </c>
      <c r="R243" s="238" t="s">
        <v>458</v>
      </c>
      <c r="S243" s="238" t="s">
        <v>185</v>
      </c>
      <c r="T243" s="239" t="s">
        <v>185</v>
      </c>
      <c r="U243" s="221">
        <v>4.2000000000000003E-2</v>
      </c>
      <c r="V243" s="221">
        <f>ROUND(E243*U243,2)</f>
        <v>1.9</v>
      </c>
      <c r="W243" s="221"/>
      <c r="X243" s="221" t="s">
        <v>220</v>
      </c>
      <c r="Y243" s="221" t="s">
        <v>188</v>
      </c>
      <c r="Z243" s="210"/>
      <c r="AA243" s="210"/>
      <c r="AB243" s="210"/>
      <c r="AC243" s="210"/>
      <c r="AD243" s="210"/>
      <c r="AE243" s="210"/>
      <c r="AF243" s="210"/>
      <c r="AG243" s="210" t="s">
        <v>221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45" t="s">
        <v>459</v>
      </c>
      <c r="D244" s="223"/>
      <c r="E244" s="224">
        <v>10.8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210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45" t="s">
        <v>460</v>
      </c>
      <c r="D245" s="223"/>
      <c r="E245" s="224">
        <v>34.5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210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3">
        <v>42</v>
      </c>
      <c r="B246" s="234" t="s">
        <v>461</v>
      </c>
      <c r="C246" s="243" t="s">
        <v>462</v>
      </c>
      <c r="D246" s="235" t="s">
        <v>218</v>
      </c>
      <c r="E246" s="236">
        <v>133.15199999999999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15</v>
      </c>
      <c r="M246" s="238">
        <f>G246*(1+L246/100)</f>
        <v>0</v>
      </c>
      <c r="N246" s="236">
        <v>2.1000000000000001E-4</v>
      </c>
      <c r="O246" s="236">
        <f>ROUND(E246*N246,2)</f>
        <v>0.03</v>
      </c>
      <c r="P246" s="236">
        <v>0</v>
      </c>
      <c r="Q246" s="236">
        <f>ROUND(E246*P246,2)</f>
        <v>0</v>
      </c>
      <c r="R246" s="238" t="s">
        <v>458</v>
      </c>
      <c r="S246" s="238" t="s">
        <v>185</v>
      </c>
      <c r="T246" s="239" t="s">
        <v>185</v>
      </c>
      <c r="U246" s="221">
        <v>9.5000000000000001E-2</v>
      </c>
      <c r="V246" s="221">
        <f>ROUND(E246*U246,2)</f>
        <v>12.65</v>
      </c>
      <c r="W246" s="221"/>
      <c r="X246" s="221" t="s">
        <v>220</v>
      </c>
      <c r="Y246" s="221" t="s">
        <v>188</v>
      </c>
      <c r="Z246" s="210"/>
      <c r="AA246" s="210"/>
      <c r="AB246" s="210"/>
      <c r="AC246" s="210"/>
      <c r="AD246" s="210"/>
      <c r="AE246" s="210"/>
      <c r="AF246" s="210"/>
      <c r="AG246" s="210" t="s">
        <v>221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45" t="s">
        <v>463</v>
      </c>
      <c r="D247" s="223"/>
      <c r="E247" s="224">
        <v>133.15199999999999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210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3">
        <v>43</v>
      </c>
      <c r="B248" s="234" t="s">
        <v>464</v>
      </c>
      <c r="C248" s="243" t="s">
        <v>465</v>
      </c>
      <c r="D248" s="235" t="s">
        <v>218</v>
      </c>
      <c r="E248" s="236">
        <v>133.15199999999999</v>
      </c>
      <c r="F248" s="237"/>
      <c r="G248" s="238">
        <f>ROUND(E248*F248,2)</f>
        <v>0</v>
      </c>
      <c r="H248" s="237"/>
      <c r="I248" s="238">
        <f>ROUND(E248*H248,2)</f>
        <v>0</v>
      </c>
      <c r="J248" s="237"/>
      <c r="K248" s="238">
        <f>ROUND(E248*J248,2)</f>
        <v>0</v>
      </c>
      <c r="L248" s="238">
        <v>15</v>
      </c>
      <c r="M248" s="238">
        <f>G248*(1+L248/100)</f>
        <v>0</v>
      </c>
      <c r="N248" s="236">
        <v>3.3999999999999998E-3</v>
      </c>
      <c r="O248" s="236">
        <f>ROUND(E248*N248,2)</f>
        <v>0.45</v>
      </c>
      <c r="P248" s="236">
        <v>0</v>
      </c>
      <c r="Q248" s="236">
        <f>ROUND(E248*P248,2)</f>
        <v>0</v>
      </c>
      <c r="R248" s="238" t="s">
        <v>458</v>
      </c>
      <c r="S248" s="238" t="s">
        <v>185</v>
      </c>
      <c r="T248" s="239" t="s">
        <v>185</v>
      </c>
      <c r="U248" s="221">
        <v>0.38500000000000001</v>
      </c>
      <c r="V248" s="221">
        <f>ROUND(E248*U248,2)</f>
        <v>51.26</v>
      </c>
      <c r="W248" s="221"/>
      <c r="X248" s="221" t="s">
        <v>220</v>
      </c>
      <c r="Y248" s="221" t="s">
        <v>188</v>
      </c>
      <c r="Z248" s="210"/>
      <c r="AA248" s="210"/>
      <c r="AB248" s="210"/>
      <c r="AC248" s="210"/>
      <c r="AD248" s="210"/>
      <c r="AE248" s="210"/>
      <c r="AF248" s="210"/>
      <c r="AG248" s="210" t="s">
        <v>221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44" t="s">
        <v>466</v>
      </c>
      <c r="D249" s="241"/>
      <c r="E249" s="241"/>
      <c r="F249" s="241"/>
      <c r="G249" s="24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191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45" t="s">
        <v>238</v>
      </c>
      <c r="D250" s="223"/>
      <c r="E250" s="224"/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210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45" t="s">
        <v>467</v>
      </c>
      <c r="D251" s="223"/>
      <c r="E251" s="224"/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210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45" t="s">
        <v>468</v>
      </c>
      <c r="D252" s="223"/>
      <c r="E252" s="224">
        <v>17.600000000000001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210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45" t="s">
        <v>469</v>
      </c>
      <c r="D253" s="223"/>
      <c r="E253" s="224">
        <v>57.6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210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45" t="s">
        <v>470</v>
      </c>
      <c r="D254" s="223"/>
      <c r="E254" s="224">
        <v>30.591999999999999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210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45" t="s">
        <v>471</v>
      </c>
      <c r="D255" s="223"/>
      <c r="E255" s="224">
        <v>1.92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210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45" t="s">
        <v>472</v>
      </c>
      <c r="D256" s="223"/>
      <c r="E256" s="224">
        <v>6.88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210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45" t="s">
        <v>473</v>
      </c>
      <c r="D257" s="223"/>
      <c r="E257" s="224">
        <v>18.559999999999999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210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3">
        <v>44</v>
      </c>
      <c r="B258" s="234" t="s">
        <v>474</v>
      </c>
      <c r="C258" s="243" t="s">
        <v>475</v>
      </c>
      <c r="D258" s="235" t="s">
        <v>227</v>
      </c>
      <c r="E258" s="236">
        <v>71.040000000000006</v>
      </c>
      <c r="F258" s="237"/>
      <c r="G258" s="238">
        <f>ROUND(E258*F258,2)</f>
        <v>0</v>
      </c>
      <c r="H258" s="237"/>
      <c r="I258" s="238">
        <f>ROUND(E258*H258,2)</f>
        <v>0</v>
      </c>
      <c r="J258" s="237"/>
      <c r="K258" s="238">
        <f>ROUND(E258*J258,2)</f>
        <v>0</v>
      </c>
      <c r="L258" s="238">
        <v>15</v>
      </c>
      <c r="M258" s="238">
        <f>G258*(1+L258/100)</f>
        <v>0</v>
      </c>
      <c r="N258" s="236">
        <v>2.9E-4</v>
      </c>
      <c r="O258" s="236">
        <f>ROUND(E258*N258,2)</f>
        <v>0.02</v>
      </c>
      <c r="P258" s="236">
        <v>0</v>
      </c>
      <c r="Q258" s="236">
        <f>ROUND(E258*P258,2)</f>
        <v>0</v>
      </c>
      <c r="R258" s="238" t="s">
        <v>458</v>
      </c>
      <c r="S258" s="238" t="s">
        <v>185</v>
      </c>
      <c r="T258" s="239" t="s">
        <v>185</v>
      </c>
      <c r="U258" s="221">
        <v>0.11</v>
      </c>
      <c r="V258" s="221">
        <f>ROUND(E258*U258,2)</f>
        <v>7.81</v>
      </c>
      <c r="W258" s="221"/>
      <c r="X258" s="221" t="s">
        <v>220</v>
      </c>
      <c r="Y258" s="221" t="s">
        <v>188</v>
      </c>
      <c r="Z258" s="210"/>
      <c r="AA258" s="210"/>
      <c r="AB258" s="210"/>
      <c r="AC258" s="210"/>
      <c r="AD258" s="210"/>
      <c r="AE258" s="210"/>
      <c r="AF258" s="210"/>
      <c r="AG258" s="210" t="s">
        <v>221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45" t="s">
        <v>238</v>
      </c>
      <c r="D259" s="223"/>
      <c r="E259" s="224"/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210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45" t="s">
        <v>476</v>
      </c>
      <c r="D260" s="223"/>
      <c r="E260" s="224">
        <v>53.44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210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45" t="s">
        <v>477</v>
      </c>
      <c r="D261" s="223"/>
      <c r="E261" s="224">
        <v>-5.6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210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45" t="s">
        <v>478</v>
      </c>
      <c r="D262" s="223"/>
      <c r="E262" s="224">
        <v>23.2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210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3">
        <v>45</v>
      </c>
      <c r="B263" s="234" t="s">
        <v>479</v>
      </c>
      <c r="C263" s="243" t="s">
        <v>480</v>
      </c>
      <c r="D263" s="235" t="s">
        <v>227</v>
      </c>
      <c r="E263" s="236">
        <v>83.2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15</v>
      </c>
      <c r="M263" s="238">
        <f>G263*(1+L263/100)</f>
        <v>0</v>
      </c>
      <c r="N263" s="236">
        <v>2.9E-4</v>
      </c>
      <c r="O263" s="236">
        <f>ROUND(E263*N263,2)</f>
        <v>0.02</v>
      </c>
      <c r="P263" s="236">
        <v>0</v>
      </c>
      <c r="Q263" s="236">
        <f>ROUND(E263*P263,2)</f>
        <v>0</v>
      </c>
      <c r="R263" s="238" t="s">
        <v>458</v>
      </c>
      <c r="S263" s="238" t="s">
        <v>185</v>
      </c>
      <c r="T263" s="239" t="s">
        <v>185</v>
      </c>
      <c r="U263" s="221">
        <v>0.14000000000000001</v>
      </c>
      <c r="V263" s="221">
        <f>ROUND(E263*U263,2)</f>
        <v>11.65</v>
      </c>
      <c r="W263" s="221"/>
      <c r="X263" s="221" t="s">
        <v>220</v>
      </c>
      <c r="Y263" s="221" t="s">
        <v>188</v>
      </c>
      <c r="Z263" s="210"/>
      <c r="AA263" s="210"/>
      <c r="AB263" s="210"/>
      <c r="AC263" s="210"/>
      <c r="AD263" s="210"/>
      <c r="AE263" s="210"/>
      <c r="AF263" s="210"/>
      <c r="AG263" s="210" t="s">
        <v>221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45" t="s">
        <v>238</v>
      </c>
      <c r="D264" s="223"/>
      <c r="E264" s="224"/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210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45" t="s">
        <v>481</v>
      </c>
      <c r="D265" s="223"/>
      <c r="E265" s="224">
        <v>38.4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210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45" t="s">
        <v>482</v>
      </c>
      <c r="D266" s="223"/>
      <c r="E266" s="224">
        <v>19.2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210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45" t="s">
        <v>483</v>
      </c>
      <c r="D267" s="223"/>
      <c r="E267" s="224">
        <v>25.6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210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3">
        <v>46</v>
      </c>
      <c r="B268" s="234" t="s">
        <v>484</v>
      </c>
      <c r="C268" s="243" t="s">
        <v>485</v>
      </c>
      <c r="D268" s="235" t="s">
        <v>262</v>
      </c>
      <c r="E268" s="236">
        <v>0.52541000000000004</v>
      </c>
      <c r="F268" s="237"/>
      <c r="G268" s="238">
        <f>ROUND(E268*F268,2)</f>
        <v>0</v>
      </c>
      <c r="H268" s="237"/>
      <c r="I268" s="238">
        <f>ROUND(E268*H268,2)</f>
        <v>0</v>
      </c>
      <c r="J268" s="237"/>
      <c r="K268" s="238">
        <f>ROUND(E268*J268,2)</f>
        <v>0</v>
      </c>
      <c r="L268" s="238">
        <v>15</v>
      </c>
      <c r="M268" s="238">
        <f>G268*(1+L268/100)</f>
        <v>0</v>
      </c>
      <c r="N268" s="236">
        <v>0</v>
      </c>
      <c r="O268" s="236">
        <f>ROUND(E268*N268,2)</f>
        <v>0</v>
      </c>
      <c r="P268" s="236">
        <v>0</v>
      </c>
      <c r="Q268" s="236">
        <f>ROUND(E268*P268,2)</f>
        <v>0</v>
      </c>
      <c r="R268" s="238" t="s">
        <v>458</v>
      </c>
      <c r="S268" s="238" t="s">
        <v>185</v>
      </c>
      <c r="T268" s="239" t="s">
        <v>185</v>
      </c>
      <c r="U268" s="221">
        <v>1.5980000000000001</v>
      </c>
      <c r="V268" s="221">
        <f>ROUND(E268*U268,2)</f>
        <v>0.84</v>
      </c>
      <c r="W268" s="221"/>
      <c r="X268" s="221" t="s">
        <v>450</v>
      </c>
      <c r="Y268" s="221" t="s">
        <v>188</v>
      </c>
      <c r="Z268" s="210"/>
      <c r="AA268" s="210"/>
      <c r="AB268" s="210"/>
      <c r="AC268" s="210"/>
      <c r="AD268" s="210"/>
      <c r="AE268" s="210"/>
      <c r="AF268" s="210"/>
      <c r="AG268" s="210" t="s">
        <v>451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0" t="s">
        <v>486</v>
      </c>
      <c r="D269" s="251"/>
      <c r="E269" s="251"/>
      <c r="F269" s="251"/>
      <c r="G269" s="25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223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45" t="s">
        <v>453</v>
      </c>
      <c r="D270" s="223"/>
      <c r="E270" s="224"/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210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45" t="s">
        <v>487</v>
      </c>
      <c r="D271" s="223"/>
      <c r="E271" s="224"/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210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45" t="s">
        <v>488</v>
      </c>
      <c r="D272" s="223"/>
      <c r="E272" s="224">
        <v>0.52541000000000004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210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6" t="s">
        <v>180</v>
      </c>
      <c r="B273" s="227" t="s">
        <v>116</v>
      </c>
      <c r="C273" s="242" t="s">
        <v>117</v>
      </c>
      <c r="D273" s="228"/>
      <c r="E273" s="229"/>
      <c r="F273" s="230"/>
      <c r="G273" s="230">
        <f>SUMIF(AG274:AG280,"&lt;&gt;NOR",G274:G280)</f>
        <v>0</v>
      </c>
      <c r="H273" s="230"/>
      <c r="I273" s="230">
        <f>SUM(I274:I280)</f>
        <v>0</v>
      </c>
      <c r="J273" s="230"/>
      <c r="K273" s="230">
        <f>SUM(K274:K280)</f>
        <v>0</v>
      </c>
      <c r="L273" s="230"/>
      <c r="M273" s="230">
        <f>SUM(M274:M280)</f>
        <v>0</v>
      </c>
      <c r="N273" s="229"/>
      <c r="O273" s="229">
        <f>SUM(O274:O280)</f>
        <v>0.28000000000000003</v>
      </c>
      <c r="P273" s="229"/>
      <c r="Q273" s="229">
        <f>SUM(Q274:Q280)</f>
        <v>0</v>
      </c>
      <c r="R273" s="230"/>
      <c r="S273" s="230"/>
      <c r="T273" s="231"/>
      <c r="U273" s="225"/>
      <c r="V273" s="225">
        <f>SUM(V274:V280)</f>
        <v>36.44</v>
      </c>
      <c r="W273" s="225"/>
      <c r="X273" s="225"/>
      <c r="Y273" s="225"/>
      <c r="AG273" t="s">
        <v>181</v>
      </c>
    </row>
    <row r="274" spans="1:60" outlineLevel="1" x14ac:dyDescent="0.2">
      <c r="A274" s="233">
        <v>47</v>
      </c>
      <c r="B274" s="234" t="s">
        <v>489</v>
      </c>
      <c r="C274" s="243" t="s">
        <v>490</v>
      </c>
      <c r="D274" s="235" t="s">
        <v>207</v>
      </c>
      <c r="E274" s="236">
        <v>8</v>
      </c>
      <c r="F274" s="237"/>
      <c r="G274" s="238">
        <f>ROUND(E274*F274,2)</f>
        <v>0</v>
      </c>
      <c r="H274" s="237"/>
      <c r="I274" s="238">
        <f>ROUND(E274*H274,2)</f>
        <v>0</v>
      </c>
      <c r="J274" s="237"/>
      <c r="K274" s="238">
        <f>ROUND(E274*J274,2)</f>
        <v>0</v>
      </c>
      <c r="L274" s="238">
        <v>15</v>
      </c>
      <c r="M274" s="238">
        <f>G274*(1+L274/100)</f>
        <v>0</v>
      </c>
      <c r="N274" s="236">
        <v>3.5000000000000003E-2</v>
      </c>
      <c r="O274" s="236">
        <f>ROUND(E274*N274,2)</f>
        <v>0.28000000000000003</v>
      </c>
      <c r="P274" s="236">
        <v>0</v>
      </c>
      <c r="Q274" s="236">
        <f>ROUND(E274*P274,2)</f>
        <v>0</v>
      </c>
      <c r="R274" s="238"/>
      <c r="S274" s="238" t="s">
        <v>208</v>
      </c>
      <c r="T274" s="239" t="s">
        <v>186</v>
      </c>
      <c r="U274" s="221">
        <v>4.5</v>
      </c>
      <c r="V274" s="221">
        <f>ROUND(E274*U274,2)</f>
        <v>36</v>
      </c>
      <c r="W274" s="221"/>
      <c r="X274" s="221" t="s">
        <v>220</v>
      </c>
      <c r="Y274" s="221" t="s">
        <v>188</v>
      </c>
      <c r="Z274" s="210"/>
      <c r="AA274" s="210"/>
      <c r="AB274" s="210"/>
      <c r="AC274" s="210"/>
      <c r="AD274" s="210"/>
      <c r="AE274" s="210"/>
      <c r="AF274" s="210"/>
      <c r="AG274" s="210" t="s">
        <v>221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45" t="s">
        <v>491</v>
      </c>
      <c r="D275" s="223"/>
      <c r="E275" s="224">
        <v>8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210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3">
        <v>48</v>
      </c>
      <c r="B276" s="234" t="s">
        <v>492</v>
      </c>
      <c r="C276" s="243" t="s">
        <v>493</v>
      </c>
      <c r="D276" s="235" t="s">
        <v>262</v>
      </c>
      <c r="E276" s="236">
        <v>0.28000000000000003</v>
      </c>
      <c r="F276" s="237"/>
      <c r="G276" s="238">
        <f>ROUND(E276*F276,2)</f>
        <v>0</v>
      </c>
      <c r="H276" s="237"/>
      <c r="I276" s="238">
        <f>ROUND(E276*H276,2)</f>
        <v>0</v>
      </c>
      <c r="J276" s="237"/>
      <c r="K276" s="238">
        <f>ROUND(E276*J276,2)</f>
        <v>0</v>
      </c>
      <c r="L276" s="238">
        <v>15</v>
      </c>
      <c r="M276" s="238">
        <f>G276*(1+L276/100)</f>
        <v>0</v>
      </c>
      <c r="N276" s="236">
        <v>0</v>
      </c>
      <c r="O276" s="236">
        <f>ROUND(E276*N276,2)</f>
        <v>0</v>
      </c>
      <c r="P276" s="236">
        <v>0</v>
      </c>
      <c r="Q276" s="236">
        <f>ROUND(E276*P276,2)</f>
        <v>0</v>
      </c>
      <c r="R276" s="238" t="s">
        <v>494</v>
      </c>
      <c r="S276" s="238" t="s">
        <v>185</v>
      </c>
      <c r="T276" s="239" t="s">
        <v>185</v>
      </c>
      <c r="U276" s="221">
        <v>1.573</v>
      </c>
      <c r="V276" s="221">
        <f>ROUND(E276*U276,2)</f>
        <v>0.44</v>
      </c>
      <c r="W276" s="221"/>
      <c r="X276" s="221" t="s">
        <v>450</v>
      </c>
      <c r="Y276" s="221" t="s">
        <v>188</v>
      </c>
      <c r="Z276" s="210"/>
      <c r="AA276" s="210"/>
      <c r="AB276" s="210"/>
      <c r="AC276" s="210"/>
      <c r="AD276" s="210"/>
      <c r="AE276" s="210"/>
      <c r="AF276" s="210"/>
      <c r="AG276" s="210" t="s">
        <v>451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0" t="s">
        <v>495</v>
      </c>
      <c r="D277" s="251"/>
      <c r="E277" s="251"/>
      <c r="F277" s="251"/>
      <c r="G277" s="25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223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45" t="s">
        <v>453</v>
      </c>
      <c r="D278" s="223"/>
      <c r="E278" s="224"/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210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45" t="s">
        <v>496</v>
      </c>
      <c r="D279" s="223"/>
      <c r="E279" s="224"/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210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45" t="s">
        <v>497</v>
      </c>
      <c r="D280" s="223"/>
      <c r="E280" s="224">
        <v>0.28000000000000003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210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x14ac:dyDescent="0.2">
      <c r="A281" s="226" t="s">
        <v>180</v>
      </c>
      <c r="B281" s="227" t="s">
        <v>125</v>
      </c>
      <c r="C281" s="242" t="s">
        <v>126</v>
      </c>
      <c r="D281" s="228"/>
      <c r="E281" s="229"/>
      <c r="F281" s="230"/>
      <c r="G281" s="230">
        <f>SUMIF(AG282:AG312,"&lt;&gt;NOR",G282:G312)</f>
        <v>0</v>
      </c>
      <c r="H281" s="230"/>
      <c r="I281" s="230">
        <f>SUM(I282:I312)</f>
        <v>0</v>
      </c>
      <c r="J281" s="230"/>
      <c r="K281" s="230">
        <f>SUM(K282:K312)</f>
        <v>0</v>
      </c>
      <c r="L281" s="230"/>
      <c r="M281" s="230">
        <f>SUM(M282:M312)</f>
        <v>0</v>
      </c>
      <c r="N281" s="229"/>
      <c r="O281" s="229">
        <f>SUM(O282:O312)</f>
        <v>0.25</v>
      </c>
      <c r="P281" s="229"/>
      <c r="Q281" s="229">
        <f>SUM(Q282:Q312)</f>
        <v>1.23</v>
      </c>
      <c r="R281" s="230"/>
      <c r="S281" s="230"/>
      <c r="T281" s="231"/>
      <c r="U281" s="225"/>
      <c r="V281" s="225">
        <f>SUM(V282:V312)</f>
        <v>47.85</v>
      </c>
      <c r="W281" s="225"/>
      <c r="X281" s="225"/>
      <c r="Y281" s="225"/>
      <c r="AG281" t="s">
        <v>181</v>
      </c>
    </row>
    <row r="282" spans="1:60" outlineLevel="1" x14ac:dyDescent="0.2">
      <c r="A282" s="233">
        <v>49</v>
      </c>
      <c r="B282" s="234" t="s">
        <v>498</v>
      </c>
      <c r="C282" s="243" t="s">
        <v>499</v>
      </c>
      <c r="D282" s="235" t="s">
        <v>218</v>
      </c>
      <c r="E282" s="236">
        <v>8.75</v>
      </c>
      <c r="F282" s="237"/>
      <c r="G282" s="238">
        <f>ROUND(E282*F282,2)</f>
        <v>0</v>
      </c>
      <c r="H282" s="237"/>
      <c r="I282" s="238">
        <f>ROUND(E282*H282,2)</f>
        <v>0</v>
      </c>
      <c r="J282" s="237"/>
      <c r="K282" s="238">
        <f>ROUND(E282*J282,2)</f>
        <v>0</v>
      </c>
      <c r="L282" s="238">
        <v>15</v>
      </c>
      <c r="M282" s="238">
        <f>G282*(1+L282/100)</f>
        <v>0</v>
      </c>
      <c r="N282" s="236">
        <v>0</v>
      </c>
      <c r="O282" s="236">
        <f>ROUND(E282*N282,2)</f>
        <v>0</v>
      </c>
      <c r="P282" s="236">
        <v>1.695E-2</v>
      </c>
      <c r="Q282" s="236">
        <f>ROUND(E282*P282,2)</f>
        <v>0.15</v>
      </c>
      <c r="R282" s="238" t="s">
        <v>500</v>
      </c>
      <c r="S282" s="238" t="s">
        <v>185</v>
      </c>
      <c r="T282" s="239" t="s">
        <v>185</v>
      </c>
      <c r="U282" s="221">
        <v>0.16400000000000001</v>
      </c>
      <c r="V282" s="221">
        <f>ROUND(E282*U282,2)</f>
        <v>1.44</v>
      </c>
      <c r="W282" s="221"/>
      <c r="X282" s="221" t="s">
        <v>220</v>
      </c>
      <c r="Y282" s="221" t="s">
        <v>188</v>
      </c>
      <c r="Z282" s="210"/>
      <c r="AA282" s="210"/>
      <c r="AB282" s="210"/>
      <c r="AC282" s="210"/>
      <c r="AD282" s="210"/>
      <c r="AE282" s="210"/>
      <c r="AF282" s="210"/>
      <c r="AG282" s="210" t="s">
        <v>221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">
      <c r="A283" s="217"/>
      <c r="B283" s="218"/>
      <c r="C283" s="260" t="s">
        <v>501</v>
      </c>
      <c r="D283" s="251"/>
      <c r="E283" s="251"/>
      <c r="F283" s="251"/>
      <c r="G283" s="25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223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45" t="s">
        <v>502</v>
      </c>
      <c r="D284" s="223"/>
      <c r="E284" s="224"/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210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45" t="s">
        <v>503</v>
      </c>
      <c r="D285" s="223"/>
      <c r="E285" s="224">
        <v>1.9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210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45" t="s">
        <v>504</v>
      </c>
      <c r="D286" s="223"/>
      <c r="E286" s="224">
        <v>1.68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210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45" t="s">
        <v>505</v>
      </c>
      <c r="D287" s="223"/>
      <c r="E287" s="224">
        <v>0.79500000000000004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210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45" t="s">
        <v>506</v>
      </c>
      <c r="D288" s="223"/>
      <c r="E288" s="224">
        <v>1.9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210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45" t="s">
        <v>504</v>
      </c>
      <c r="D289" s="223"/>
      <c r="E289" s="224">
        <v>1.68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210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45" t="s">
        <v>505</v>
      </c>
      <c r="D290" s="223"/>
      <c r="E290" s="224">
        <v>0.79500000000000004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210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33">
        <v>50</v>
      </c>
      <c r="B291" s="234" t="s">
        <v>507</v>
      </c>
      <c r="C291" s="243" t="s">
        <v>508</v>
      </c>
      <c r="D291" s="235" t="s">
        <v>338</v>
      </c>
      <c r="E291" s="236">
        <v>16</v>
      </c>
      <c r="F291" s="237"/>
      <c r="G291" s="238">
        <f>ROUND(E291*F291,2)</f>
        <v>0</v>
      </c>
      <c r="H291" s="237"/>
      <c r="I291" s="238">
        <f>ROUND(E291*H291,2)</f>
        <v>0</v>
      </c>
      <c r="J291" s="237"/>
      <c r="K291" s="238">
        <f>ROUND(E291*J291,2)</f>
        <v>0</v>
      </c>
      <c r="L291" s="238">
        <v>15</v>
      </c>
      <c r="M291" s="238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8" t="s">
        <v>500</v>
      </c>
      <c r="S291" s="238" t="s">
        <v>185</v>
      </c>
      <c r="T291" s="239" t="s">
        <v>185</v>
      </c>
      <c r="U291" s="221">
        <v>1.45</v>
      </c>
      <c r="V291" s="221">
        <f>ROUND(E291*U291,2)</f>
        <v>23.2</v>
      </c>
      <c r="W291" s="221"/>
      <c r="X291" s="221" t="s">
        <v>220</v>
      </c>
      <c r="Y291" s="221" t="s">
        <v>188</v>
      </c>
      <c r="Z291" s="210"/>
      <c r="AA291" s="210"/>
      <c r="AB291" s="210"/>
      <c r="AC291" s="210"/>
      <c r="AD291" s="210"/>
      <c r="AE291" s="210"/>
      <c r="AF291" s="210"/>
      <c r="AG291" s="210" t="s">
        <v>221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45" t="s">
        <v>509</v>
      </c>
      <c r="D292" s="223"/>
      <c r="E292" s="224">
        <v>16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210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3">
        <v>51</v>
      </c>
      <c r="B293" s="234" t="s">
        <v>510</v>
      </c>
      <c r="C293" s="243" t="s">
        <v>511</v>
      </c>
      <c r="D293" s="235" t="s">
        <v>338</v>
      </c>
      <c r="E293" s="236">
        <v>16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15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1.8E-3</v>
      </c>
      <c r="Q293" s="236">
        <f>ROUND(E293*P293,2)</f>
        <v>0.03</v>
      </c>
      <c r="R293" s="238" t="s">
        <v>500</v>
      </c>
      <c r="S293" s="238" t="s">
        <v>185</v>
      </c>
      <c r="T293" s="239" t="s">
        <v>185</v>
      </c>
      <c r="U293" s="221">
        <v>0.11</v>
      </c>
      <c r="V293" s="221">
        <f>ROUND(E293*U293,2)</f>
        <v>1.76</v>
      </c>
      <c r="W293" s="221"/>
      <c r="X293" s="221" t="s">
        <v>220</v>
      </c>
      <c r="Y293" s="221" t="s">
        <v>188</v>
      </c>
      <c r="Z293" s="210"/>
      <c r="AA293" s="210"/>
      <c r="AB293" s="210"/>
      <c r="AC293" s="210"/>
      <c r="AD293" s="210"/>
      <c r="AE293" s="210"/>
      <c r="AF293" s="210"/>
      <c r="AG293" s="210" t="s">
        <v>221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45" t="s">
        <v>512</v>
      </c>
      <c r="D294" s="223"/>
      <c r="E294" s="224"/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210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45" t="s">
        <v>397</v>
      </c>
      <c r="D295" s="223"/>
      <c r="E295" s="224">
        <v>16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210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33">
        <v>52</v>
      </c>
      <c r="B296" s="234" t="s">
        <v>513</v>
      </c>
      <c r="C296" s="243" t="s">
        <v>514</v>
      </c>
      <c r="D296" s="235" t="s">
        <v>338</v>
      </c>
      <c r="E296" s="236">
        <v>16</v>
      </c>
      <c r="F296" s="237"/>
      <c r="G296" s="238">
        <f>ROUND(E296*F296,2)</f>
        <v>0</v>
      </c>
      <c r="H296" s="237"/>
      <c r="I296" s="238">
        <f>ROUND(E296*H296,2)</f>
        <v>0</v>
      </c>
      <c r="J296" s="237"/>
      <c r="K296" s="238">
        <f>ROUND(E296*J296,2)</f>
        <v>0</v>
      </c>
      <c r="L296" s="238">
        <v>15</v>
      </c>
      <c r="M296" s="238">
        <f>G296*(1+L296/100)</f>
        <v>0</v>
      </c>
      <c r="N296" s="236">
        <v>0</v>
      </c>
      <c r="O296" s="236">
        <f>ROUND(E296*N296,2)</f>
        <v>0</v>
      </c>
      <c r="P296" s="236">
        <v>0</v>
      </c>
      <c r="Q296" s="236">
        <f>ROUND(E296*P296,2)</f>
        <v>0</v>
      </c>
      <c r="R296" s="238" t="s">
        <v>500</v>
      </c>
      <c r="S296" s="238" t="s">
        <v>185</v>
      </c>
      <c r="T296" s="239" t="s">
        <v>185</v>
      </c>
      <c r="U296" s="221">
        <v>0.14399999999999999</v>
      </c>
      <c r="V296" s="221">
        <f>ROUND(E296*U296,2)</f>
        <v>2.2999999999999998</v>
      </c>
      <c r="W296" s="221"/>
      <c r="X296" s="221" t="s">
        <v>220</v>
      </c>
      <c r="Y296" s="221" t="s">
        <v>188</v>
      </c>
      <c r="Z296" s="210"/>
      <c r="AA296" s="210"/>
      <c r="AB296" s="210"/>
      <c r="AC296" s="210"/>
      <c r="AD296" s="210"/>
      <c r="AE296" s="210"/>
      <c r="AF296" s="210"/>
      <c r="AG296" s="210" t="s">
        <v>221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45" t="s">
        <v>515</v>
      </c>
      <c r="D297" s="223"/>
      <c r="E297" s="224">
        <v>16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210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3">
        <v>53</v>
      </c>
      <c r="B298" s="234" t="s">
        <v>516</v>
      </c>
      <c r="C298" s="243" t="s">
        <v>517</v>
      </c>
      <c r="D298" s="235" t="s">
        <v>338</v>
      </c>
      <c r="E298" s="236">
        <v>16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15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8" t="s">
        <v>500</v>
      </c>
      <c r="S298" s="238" t="s">
        <v>185</v>
      </c>
      <c r="T298" s="239" t="s">
        <v>185</v>
      </c>
      <c r="U298" s="221">
        <v>0.77500000000000002</v>
      </c>
      <c r="V298" s="221">
        <f>ROUND(E298*U298,2)</f>
        <v>12.4</v>
      </c>
      <c r="W298" s="221"/>
      <c r="X298" s="221" t="s">
        <v>220</v>
      </c>
      <c r="Y298" s="221" t="s">
        <v>188</v>
      </c>
      <c r="Z298" s="210"/>
      <c r="AA298" s="210"/>
      <c r="AB298" s="210"/>
      <c r="AC298" s="210"/>
      <c r="AD298" s="210"/>
      <c r="AE298" s="210"/>
      <c r="AF298" s="210"/>
      <c r="AG298" s="210" t="s">
        <v>221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45" t="s">
        <v>518</v>
      </c>
      <c r="D299" s="223"/>
      <c r="E299" s="224">
        <v>16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210</v>
      </c>
      <c r="AH299" s="210">
        <v>5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3">
        <v>54</v>
      </c>
      <c r="B300" s="234" t="s">
        <v>519</v>
      </c>
      <c r="C300" s="243" t="s">
        <v>520</v>
      </c>
      <c r="D300" s="235" t="s">
        <v>338</v>
      </c>
      <c r="E300" s="236">
        <v>8</v>
      </c>
      <c r="F300" s="237"/>
      <c r="G300" s="238">
        <f>ROUND(E300*F300,2)</f>
        <v>0</v>
      </c>
      <c r="H300" s="237"/>
      <c r="I300" s="238">
        <f>ROUND(E300*H300,2)</f>
        <v>0</v>
      </c>
      <c r="J300" s="237"/>
      <c r="K300" s="238">
        <f>ROUND(E300*J300,2)</f>
        <v>0</v>
      </c>
      <c r="L300" s="238">
        <v>15</v>
      </c>
      <c r="M300" s="238">
        <f>G300*(1+L300/100)</f>
        <v>0</v>
      </c>
      <c r="N300" s="236">
        <v>0</v>
      </c>
      <c r="O300" s="236">
        <f>ROUND(E300*N300,2)</f>
        <v>0</v>
      </c>
      <c r="P300" s="236">
        <v>0.13100000000000001</v>
      </c>
      <c r="Q300" s="236">
        <f>ROUND(E300*P300,2)</f>
        <v>1.05</v>
      </c>
      <c r="R300" s="238" t="s">
        <v>500</v>
      </c>
      <c r="S300" s="238" t="s">
        <v>185</v>
      </c>
      <c r="T300" s="239" t="s">
        <v>185</v>
      </c>
      <c r="U300" s="221">
        <v>0.76800000000000002</v>
      </c>
      <c r="V300" s="221">
        <f>ROUND(E300*U300,2)</f>
        <v>6.14</v>
      </c>
      <c r="W300" s="221"/>
      <c r="X300" s="221" t="s">
        <v>220</v>
      </c>
      <c r="Y300" s="221" t="s">
        <v>188</v>
      </c>
      <c r="Z300" s="210"/>
      <c r="AA300" s="210"/>
      <c r="AB300" s="210"/>
      <c r="AC300" s="210"/>
      <c r="AD300" s="210"/>
      <c r="AE300" s="210"/>
      <c r="AF300" s="210"/>
      <c r="AG300" s="210" t="s">
        <v>221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45" t="s">
        <v>521</v>
      </c>
      <c r="D301" s="223"/>
      <c r="E301" s="224">
        <v>8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210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33">
        <v>55</v>
      </c>
      <c r="B302" s="234" t="s">
        <v>522</v>
      </c>
      <c r="C302" s="243" t="s">
        <v>523</v>
      </c>
      <c r="D302" s="235" t="s">
        <v>524</v>
      </c>
      <c r="E302" s="236">
        <v>16</v>
      </c>
      <c r="F302" s="237"/>
      <c r="G302" s="238">
        <f>ROUND(E302*F302,2)</f>
        <v>0</v>
      </c>
      <c r="H302" s="237"/>
      <c r="I302" s="238">
        <f>ROUND(E302*H302,2)</f>
        <v>0</v>
      </c>
      <c r="J302" s="237"/>
      <c r="K302" s="238">
        <f>ROUND(E302*J302,2)</f>
        <v>0</v>
      </c>
      <c r="L302" s="238">
        <v>15</v>
      </c>
      <c r="M302" s="238">
        <f>G302*(1+L302/100)</f>
        <v>0</v>
      </c>
      <c r="N302" s="236">
        <v>1E-4</v>
      </c>
      <c r="O302" s="236">
        <f>ROUND(E302*N302,2)</f>
        <v>0</v>
      </c>
      <c r="P302" s="236">
        <v>0</v>
      </c>
      <c r="Q302" s="236">
        <f>ROUND(E302*P302,2)</f>
        <v>0</v>
      </c>
      <c r="R302" s="238"/>
      <c r="S302" s="238" t="s">
        <v>208</v>
      </c>
      <c r="T302" s="239" t="s">
        <v>186</v>
      </c>
      <c r="U302" s="221">
        <v>0</v>
      </c>
      <c r="V302" s="221">
        <f>ROUND(E302*U302,2)</f>
        <v>0</v>
      </c>
      <c r="W302" s="221"/>
      <c r="X302" s="221" t="s">
        <v>220</v>
      </c>
      <c r="Y302" s="221" t="s">
        <v>188</v>
      </c>
      <c r="Z302" s="210"/>
      <c r="AA302" s="210"/>
      <c r="AB302" s="210"/>
      <c r="AC302" s="210"/>
      <c r="AD302" s="210"/>
      <c r="AE302" s="210"/>
      <c r="AF302" s="210"/>
      <c r="AG302" s="210" t="s">
        <v>221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45" t="s">
        <v>518</v>
      </c>
      <c r="D303" s="223"/>
      <c r="E303" s="224">
        <v>16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210</v>
      </c>
      <c r="AH303" s="210">
        <v>5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33">
        <v>56</v>
      </c>
      <c r="B304" s="234" t="s">
        <v>525</v>
      </c>
      <c r="C304" s="243" t="s">
        <v>526</v>
      </c>
      <c r="D304" s="235" t="s">
        <v>338</v>
      </c>
      <c r="E304" s="236">
        <v>16</v>
      </c>
      <c r="F304" s="237"/>
      <c r="G304" s="238">
        <f>ROUND(E304*F304,2)</f>
        <v>0</v>
      </c>
      <c r="H304" s="237"/>
      <c r="I304" s="238">
        <f>ROUND(E304*H304,2)</f>
        <v>0</v>
      </c>
      <c r="J304" s="237"/>
      <c r="K304" s="238">
        <f>ROUND(E304*J304,2)</f>
        <v>0</v>
      </c>
      <c r="L304" s="238">
        <v>15</v>
      </c>
      <c r="M304" s="238">
        <f>G304*(1+L304/100)</f>
        <v>0</v>
      </c>
      <c r="N304" s="236">
        <v>7.5000000000000002E-4</v>
      </c>
      <c r="O304" s="236">
        <f>ROUND(E304*N304,2)</f>
        <v>0.01</v>
      </c>
      <c r="P304" s="236">
        <v>0</v>
      </c>
      <c r="Q304" s="236">
        <f>ROUND(E304*P304,2)</f>
        <v>0</v>
      </c>
      <c r="R304" s="238"/>
      <c r="S304" s="238" t="s">
        <v>208</v>
      </c>
      <c r="T304" s="239" t="s">
        <v>185</v>
      </c>
      <c r="U304" s="221">
        <v>0</v>
      </c>
      <c r="V304" s="221">
        <f>ROUND(E304*U304,2)</f>
        <v>0</v>
      </c>
      <c r="W304" s="221"/>
      <c r="X304" s="221" t="s">
        <v>527</v>
      </c>
      <c r="Y304" s="221" t="s">
        <v>188</v>
      </c>
      <c r="Z304" s="210"/>
      <c r="AA304" s="210"/>
      <c r="AB304" s="210"/>
      <c r="AC304" s="210"/>
      <c r="AD304" s="210"/>
      <c r="AE304" s="210"/>
      <c r="AF304" s="210"/>
      <c r="AG304" s="210" t="s">
        <v>528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45" t="s">
        <v>518</v>
      </c>
      <c r="D305" s="223"/>
      <c r="E305" s="224">
        <v>16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210</v>
      </c>
      <c r="AH305" s="210">
        <v>5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45" outlineLevel="1" x14ac:dyDescent="0.2">
      <c r="A306" s="233">
        <v>57</v>
      </c>
      <c r="B306" s="234" t="s">
        <v>529</v>
      </c>
      <c r="C306" s="243" t="s">
        <v>530</v>
      </c>
      <c r="D306" s="235" t="s">
        <v>338</v>
      </c>
      <c r="E306" s="236">
        <v>16</v>
      </c>
      <c r="F306" s="237"/>
      <c r="G306" s="238">
        <f>ROUND(E306*F306,2)</f>
        <v>0</v>
      </c>
      <c r="H306" s="237"/>
      <c r="I306" s="238">
        <f>ROUND(E306*H306,2)</f>
        <v>0</v>
      </c>
      <c r="J306" s="237"/>
      <c r="K306" s="238">
        <f>ROUND(E306*J306,2)</f>
        <v>0</v>
      </c>
      <c r="L306" s="238">
        <v>15</v>
      </c>
      <c r="M306" s="238">
        <f>G306*(1+L306/100)</f>
        <v>0</v>
      </c>
      <c r="N306" s="236">
        <v>1.4999999999999999E-2</v>
      </c>
      <c r="O306" s="236">
        <f>ROUND(E306*N306,2)</f>
        <v>0.24</v>
      </c>
      <c r="P306" s="236">
        <v>0</v>
      </c>
      <c r="Q306" s="236">
        <f>ROUND(E306*P306,2)</f>
        <v>0</v>
      </c>
      <c r="R306" s="238" t="s">
        <v>531</v>
      </c>
      <c r="S306" s="238" t="s">
        <v>185</v>
      </c>
      <c r="T306" s="239" t="s">
        <v>185</v>
      </c>
      <c r="U306" s="221">
        <v>0</v>
      </c>
      <c r="V306" s="221">
        <f>ROUND(E306*U306,2)</f>
        <v>0</v>
      </c>
      <c r="W306" s="221"/>
      <c r="X306" s="221" t="s">
        <v>527</v>
      </c>
      <c r="Y306" s="221" t="s">
        <v>188</v>
      </c>
      <c r="Z306" s="210"/>
      <c r="AA306" s="210"/>
      <c r="AB306" s="210"/>
      <c r="AC306" s="210"/>
      <c r="AD306" s="210"/>
      <c r="AE306" s="210"/>
      <c r="AF306" s="210"/>
      <c r="AG306" s="210" t="s">
        <v>528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45" t="s">
        <v>509</v>
      </c>
      <c r="D307" s="223"/>
      <c r="E307" s="224">
        <v>16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210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3">
        <v>58</v>
      </c>
      <c r="B308" s="234" t="s">
        <v>532</v>
      </c>
      <c r="C308" s="243" t="s">
        <v>533</v>
      </c>
      <c r="D308" s="235" t="s">
        <v>262</v>
      </c>
      <c r="E308" s="236">
        <v>0.25359999999999999</v>
      </c>
      <c r="F308" s="237"/>
      <c r="G308" s="238">
        <f>ROUND(E308*F308,2)</f>
        <v>0</v>
      </c>
      <c r="H308" s="237"/>
      <c r="I308" s="238">
        <f>ROUND(E308*H308,2)</f>
        <v>0</v>
      </c>
      <c r="J308" s="237"/>
      <c r="K308" s="238">
        <f>ROUND(E308*J308,2)</f>
        <v>0</v>
      </c>
      <c r="L308" s="238">
        <v>15</v>
      </c>
      <c r="M308" s="238">
        <f>G308*(1+L308/100)</f>
        <v>0</v>
      </c>
      <c r="N308" s="236">
        <v>0</v>
      </c>
      <c r="O308" s="236">
        <f>ROUND(E308*N308,2)</f>
        <v>0</v>
      </c>
      <c r="P308" s="236">
        <v>0</v>
      </c>
      <c r="Q308" s="236">
        <f>ROUND(E308*P308,2)</f>
        <v>0</v>
      </c>
      <c r="R308" s="238" t="s">
        <v>500</v>
      </c>
      <c r="S308" s="238" t="s">
        <v>185</v>
      </c>
      <c r="T308" s="239" t="s">
        <v>185</v>
      </c>
      <c r="U308" s="221">
        <v>2.4209999999999998</v>
      </c>
      <c r="V308" s="221">
        <f>ROUND(E308*U308,2)</f>
        <v>0.61</v>
      </c>
      <c r="W308" s="221"/>
      <c r="X308" s="221" t="s">
        <v>450</v>
      </c>
      <c r="Y308" s="221" t="s">
        <v>188</v>
      </c>
      <c r="Z308" s="210"/>
      <c r="AA308" s="210"/>
      <c r="AB308" s="210"/>
      <c r="AC308" s="210"/>
      <c r="AD308" s="210"/>
      <c r="AE308" s="210"/>
      <c r="AF308" s="210"/>
      <c r="AG308" s="210" t="s">
        <v>451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0" t="s">
        <v>534</v>
      </c>
      <c r="D309" s="251"/>
      <c r="E309" s="251"/>
      <c r="F309" s="251"/>
      <c r="G309" s="25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223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45" t="s">
        <v>453</v>
      </c>
      <c r="D310" s="223"/>
      <c r="E310" s="224"/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210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45" t="s">
        <v>535</v>
      </c>
      <c r="D311" s="223"/>
      <c r="E311" s="224"/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210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45" t="s">
        <v>536</v>
      </c>
      <c r="D312" s="223"/>
      <c r="E312" s="224">
        <v>0.25359999999999999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210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226" t="s">
        <v>180</v>
      </c>
      <c r="B313" s="227" t="s">
        <v>129</v>
      </c>
      <c r="C313" s="242" t="s">
        <v>130</v>
      </c>
      <c r="D313" s="228"/>
      <c r="E313" s="229"/>
      <c r="F313" s="230"/>
      <c r="G313" s="230">
        <f>SUMIF(AG314:AG333,"&lt;&gt;NOR",G314:G333)</f>
        <v>0</v>
      </c>
      <c r="H313" s="230"/>
      <c r="I313" s="230">
        <f>SUM(I314:I333)</f>
        <v>0</v>
      </c>
      <c r="J313" s="230"/>
      <c r="K313" s="230">
        <f>SUM(K314:K333)</f>
        <v>0</v>
      </c>
      <c r="L313" s="230"/>
      <c r="M313" s="230">
        <f>SUM(M314:M333)</f>
        <v>0</v>
      </c>
      <c r="N313" s="229"/>
      <c r="O313" s="229">
        <f>SUM(O314:O333)</f>
        <v>0.74</v>
      </c>
      <c r="P313" s="229"/>
      <c r="Q313" s="229">
        <f>SUM(Q314:Q333)</f>
        <v>0</v>
      </c>
      <c r="R313" s="230"/>
      <c r="S313" s="230"/>
      <c r="T313" s="231"/>
      <c r="U313" s="225"/>
      <c r="V313" s="225">
        <f>SUM(V314:V333)</f>
        <v>41.709999999999994</v>
      </c>
      <c r="W313" s="225"/>
      <c r="X313" s="225"/>
      <c r="Y313" s="225"/>
      <c r="AG313" t="s">
        <v>181</v>
      </c>
    </row>
    <row r="314" spans="1:60" outlineLevel="1" x14ac:dyDescent="0.2">
      <c r="A314" s="233">
        <v>59</v>
      </c>
      <c r="B314" s="234" t="s">
        <v>537</v>
      </c>
      <c r="C314" s="243" t="s">
        <v>538</v>
      </c>
      <c r="D314" s="235" t="s">
        <v>218</v>
      </c>
      <c r="E314" s="236">
        <v>24.48</v>
      </c>
      <c r="F314" s="237"/>
      <c r="G314" s="238">
        <f>ROUND(E314*F314,2)</f>
        <v>0</v>
      </c>
      <c r="H314" s="237"/>
      <c r="I314" s="238">
        <f>ROUND(E314*H314,2)</f>
        <v>0</v>
      </c>
      <c r="J314" s="237"/>
      <c r="K314" s="238">
        <f>ROUND(E314*J314,2)</f>
        <v>0</v>
      </c>
      <c r="L314" s="238">
        <v>15</v>
      </c>
      <c r="M314" s="238">
        <f>G314*(1+L314/100)</f>
        <v>0</v>
      </c>
      <c r="N314" s="236">
        <v>2.1000000000000001E-4</v>
      </c>
      <c r="O314" s="236">
        <f>ROUND(E314*N314,2)</f>
        <v>0.01</v>
      </c>
      <c r="P314" s="236">
        <v>0</v>
      </c>
      <c r="Q314" s="236">
        <f>ROUND(E314*P314,2)</f>
        <v>0</v>
      </c>
      <c r="R314" s="238" t="s">
        <v>539</v>
      </c>
      <c r="S314" s="238" t="s">
        <v>185</v>
      </c>
      <c r="T314" s="239" t="s">
        <v>185</v>
      </c>
      <c r="U314" s="221">
        <v>0.05</v>
      </c>
      <c r="V314" s="221">
        <f>ROUND(E314*U314,2)</f>
        <v>1.22</v>
      </c>
      <c r="W314" s="221"/>
      <c r="X314" s="221" t="s">
        <v>220</v>
      </c>
      <c r="Y314" s="221" t="s">
        <v>188</v>
      </c>
      <c r="Z314" s="210"/>
      <c r="AA314" s="210"/>
      <c r="AB314" s="210"/>
      <c r="AC314" s="210"/>
      <c r="AD314" s="210"/>
      <c r="AE314" s="210"/>
      <c r="AF314" s="210"/>
      <c r="AG314" s="210" t="s">
        <v>221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45" t="s">
        <v>540</v>
      </c>
      <c r="D315" s="223"/>
      <c r="E315" s="224">
        <v>24.48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210</v>
      </c>
      <c r="AH315" s="210">
        <v>5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2.5" outlineLevel="1" x14ac:dyDescent="0.2">
      <c r="A316" s="233">
        <v>60</v>
      </c>
      <c r="B316" s="234" t="s">
        <v>541</v>
      </c>
      <c r="C316" s="243" t="s">
        <v>542</v>
      </c>
      <c r="D316" s="235" t="s">
        <v>218</v>
      </c>
      <c r="E316" s="236">
        <v>24.48</v>
      </c>
      <c r="F316" s="237"/>
      <c r="G316" s="238">
        <f>ROUND(E316*F316,2)</f>
        <v>0</v>
      </c>
      <c r="H316" s="237"/>
      <c r="I316" s="238">
        <f>ROUND(E316*H316,2)</f>
        <v>0</v>
      </c>
      <c r="J316" s="237"/>
      <c r="K316" s="238">
        <f>ROUND(E316*J316,2)</f>
        <v>0</v>
      </c>
      <c r="L316" s="238">
        <v>15</v>
      </c>
      <c r="M316" s="238">
        <f>G316*(1+L316/100)</f>
        <v>0</v>
      </c>
      <c r="N316" s="236">
        <v>3.7799999999999999E-3</v>
      </c>
      <c r="O316" s="236">
        <f>ROUND(E316*N316,2)</f>
        <v>0.09</v>
      </c>
      <c r="P316" s="236">
        <v>0</v>
      </c>
      <c r="Q316" s="236">
        <f>ROUND(E316*P316,2)</f>
        <v>0</v>
      </c>
      <c r="R316" s="238" t="s">
        <v>539</v>
      </c>
      <c r="S316" s="238" t="s">
        <v>185</v>
      </c>
      <c r="T316" s="239" t="s">
        <v>185</v>
      </c>
      <c r="U316" s="221">
        <v>1.3466</v>
      </c>
      <c r="V316" s="221">
        <f>ROUND(E316*U316,2)</f>
        <v>32.96</v>
      </c>
      <c r="W316" s="221"/>
      <c r="X316" s="221" t="s">
        <v>220</v>
      </c>
      <c r="Y316" s="221" t="s">
        <v>188</v>
      </c>
      <c r="Z316" s="210"/>
      <c r="AA316" s="210"/>
      <c r="AB316" s="210"/>
      <c r="AC316" s="210"/>
      <c r="AD316" s="210"/>
      <c r="AE316" s="210"/>
      <c r="AF316" s="210"/>
      <c r="AG316" s="210" t="s">
        <v>221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45" t="s">
        <v>238</v>
      </c>
      <c r="D317" s="223"/>
      <c r="E317" s="224"/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210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45" t="s">
        <v>543</v>
      </c>
      <c r="D318" s="223"/>
      <c r="E318" s="224">
        <v>17.600000000000001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210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45" t="s">
        <v>472</v>
      </c>
      <c r="D319" s="223"/>
      <c r="E319" s="224">
        <v>6.88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210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2.5" outlineLevel="1" x14ac:dyDescent="0.2">
      <c r="A320" s="233">
        <v>61</v>
      </c>
      <c r="B320" s="234" t="s">
        <v>544</v>
      </c>
      <c r="C320" s="243" t="s">
        <v>545</v>
      </c>
      <c r="D320" s="235" t="s">
        <v>227</v>
      </c>
      <c r="E320" s="236">
        <v>94.08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15</v>
      </c>
      <c r="M320" s="238">
        <f>G320*(1+L320/100)</f>
        <v>0</v>
      </c>
      <c r="N320" s="236">
        <v>4.0000000000000003E-5</v>
      </c>
      <c r="O320" s="236">
        <f>ROUND(E320*N320,2)</f>
        <v>0</v>
      </c>
      <c r="P320" s="236">
        <v>0</v>
      </c>
      <c r="Q320" s="236">
        <f>ROUND(E320*P320,2)</f>
        <v>0</v>
      </c>
      <c r="R320" s="238" t="s">
        <v>539</v>
      </c>
      <c r="S320" s="238" t="s">
        <v>185</v>
      </c>
      <c r="T320" s="239" t="s">
        <v>185</v>
      </c>
      <c r="U320" s="221">
        <v>7.0000000000000007E-2</v>
      </c>
      <c r="V320" s="221">
        <f>ROUND(E320*U320,2)</f>
        <v>6.59</v>
      </c>
      <c r="W320" s="221"/>
      <c r="X320" s="221" t="s">
        <v>220</v>
      </c>
      <c r="Y320" s="221" t="s">
        <v>188</v>
      </c>
      <c r="Z320" s="210"/>
      <c r="AA320" s="210"/>
      <c r="AB320" s="210"/>
      <c r="AC320" s="210"/>
      <c r="AD320" s="210"/>
      <c r="AE320" s="210"/>
      <c r="AF320" s="210"/>
      <c r="AG320" s="210" t="s">
        <v>221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44" t="s">
        <v>546</v>
      </c>
      <c r="D321" s="241"/>
      <c r="E321" s="241"/>
      <c r="F321" s="241"/>
      <c r="G321" s="24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191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17"/>
      <c r="B322" s="218"/>
      <c r="C322" s="245" t="s">
        <v>238</v>
      </c>
      <c r="D322" s="223"/>
      <c r="E322" s="224"/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210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45" t="s">
        <v>547</v>
      </c>
      <c r="D323" s="223"/>
      <c r="E323" s="224">
        <v>47.76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210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45" t="s">
        <v>478</v>
      </c>
      <c r="D324" s="223"/>
      <c r="E324" s="224">
        <v>23.2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210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45" t="s">
        <v>548</v>
      </c>
      <c r="D325" s="223"/>
      <c r="E325" s="224">
        <v>23.12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210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33">
        <v>62</v>
      </c>
      <c r="B326" s="234" t="s">
        <v>549</v>
      </c>
      <c r="C326" s="243" t="s">
        <v>550</v>
      </c>
      <c r="D326" s="235" t="s">
        <v>218</v>
      </c>
      <c r="E326" s="236">
        <v>26.928000000000001</v>
      </c>
      <c r="F326" s="237"/>
      <c r="G326" s="238">
        <f>ROUND(E326*F326,2)</f>
        <v>0</v>
      </c>
      <c r="H326" s="237"/>
      <c r="I326" s="238">
        <f>ROUND(E326*H326,2)</f>
        <v>0</v>
      </c>
      <c r="J326" s="237"/>
      <c r="K326" s="238">
        <f>ROUND(E326*J326,2)</f>
        <v>0</v>
      </c>
      <c r="L326" s="238">
        <v>15</v>
      </c>
      <c r="M326" s="238">
        <f>G326*(1+L326/100)</f>
        <v>0</v>
      </c>
      <c r="N326" s="236">
        <v>2.3800000000000002E-2</v>
      </c>
      <c r="O326" s="236">
        <f>ROUND(E326*N326,2)</f>
        <v>0.64</v>
      </c>
      <c r="P326" s="236">
        <v>0</v>
      </c>
      <c r="Q326" s="236">
        <f>ROUND(E326*P326,2)</f>
        <v>0</v>
      </c>
      <c r="R326" s="238"/>
      <c r="S326" s="238" t="s">
        <v>208</v>
      </c>
      <c r="T326" s="239" t="s">
        <v>185</v>
      </c>
      <c r="U326" s="221">
        <v>0</v>
      </c>
      <c r="V326" s="221">
        <f>ROUND(E326*U326,2)</f>
        <v>0</v>
      </c>
      <c r="W326" s="221"/>
      <c r="X326" s="221" t="s">
        <v>527</v>
      </c>
      <c r="Y326" s="221" t="s">
        <v>188</v>
      </c>
      <c r="Z326" s="210"/>
      <c r="AA326" s="210"/>
      <c r="AB326" s="210"/>
      <c r="AC326" s="210"/>
      <c r="AD326" s="210"/>
      <c r="AE326" s="210"/>
      <c r="AF326" s="210"/>
      <c r="AG326" s="210" t="s">
        <v>528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45" t="s">
        <v>540</v>
      </c>
      <c r="D327" s="223"/>
      <c r="E327" s="224">
        <v>24.48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210</v>
      </c>
      <c r="AH327" s="210">
        <v>5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3" t="s">
        <v>551</v>
      </c>
      <c r="D328" s="249"/>
      <c r="E328" s="250">
        <v>2.448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210</v>
      </c>
      <c r="AH328" s="210">
        <v>4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3">
        <v>63</v>
      </c>
      <c r="B329" s="234" t="s">
        <v>552</v>
      </c>
      <c r="C329" s="243" t="s">
        <v>553</v>
      </c>
      <c r="D329" s="235" t="s">
        <v>262</v>
      </c>
      <c r="E329" s="236">
        <v>0.74231999999999998</v>
      </c>
      <c r="F329" s="237"/>
      <c r="G329" s="238">
        <f>ROUND(E329*F329,2)</f>
        <v>0</v>
      </c>
      <c r="H329" s="237"/>
      <c r="I329" s="238">
        <f>ROUND(E329*H329,2)</f>
        <v>0</v>
      </c>
      <c r="J329" s="237"/>
      <c r="K329" s="238">
        <f>ROUND(E329*J329,2)</f>
        <v>0</v>
      </c>
      <c r="L329" s="238">
        <v>15</v>
      </c>
      <c r="M329" s="238">
        <f>G329*(1+L329/100)</f>
        <v>0</v>
      </c>
      <c r="N329" s="236">
        <v>0</v>
      </c>
      <c r="O329" s="236">
        <f>ROUND(E329*N329,2)</f>
        <v>0</v>
      </c>
      <c r="P329" s="236">
        <v>0</v>
      </c>
      <c r="Q329" s="236">
        <f>ROUND(E329*P329,2)</f>
        <v>0</v>
      </c>
      <c r="R329" s="238" t="s">
        <v>539</v>
      </c>
      <c r="S329" s="238" t="s">
        <v>185</v>
      </c>
      <c r="T329" s="239" t="s">
        <v>185</v>
      </c>
      <c r="U329" s="221">
        <v>1.2649999999999999</v>
      </c>
      <c r="V329" s="221">
        <f>ROUND(E329*U329,2)</f>
        <v>0.94</v>
      </c>
      <c r="W329" s="221"/>
      <c r="X329" s="221" t="s">
        <v>450</v>
      </c>
      <c r="Y329" s="221" t="s">
        <v>188</v>
      </c>
      <c r="Z329" s="210"/>
      <c r="AA329" s="210"/>
      <c r="AB329" s="210"/>
      <c r="AC329" s="210"/>
      <c r="AD329" s="210"/>
      <c r="AE329" s="210"/>
      <c r="AF329" s="210"/>
      <c r="AG329" s="210" t="s">
        <v>451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0" t="s">
        <v>534</v>
      </c>
      <c r="D330" s="251"/>
      <c r="E330" s="251"/>
      <c r="F330" s="251"/>
      <c r="G330" s="25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223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45" t="s">
        <v>453</v>
      </c>
      <c r="D331" s="223"/>
      <c r="E331" s="224"/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210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45" t="s">
        <v>554</v>
      </c>
      <c r="D332" s="223"/>
      <c r="E332" s="224"/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210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45" t="s">
        <v>555</v>
      </c>
      <c r="D333" s="223"/>
      <c r="E333" s="224">
        <v>0.74231999999999998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210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x14ac:dyDescent="0.2">
      <c r="A334" s="226" t="s">
        <v>180</v>
      </c>
      <c r="B334" s="227" t="s">
        <v>131</v>
      </c>
      <c r="C334" s="242" t="s">
        <v>132</v>
      </c>
      <c r="D334" s="228"/>
      <c r="E334" s="229"/>
      <c r="F334" s="230"/>
      <c r="G334" s="230">
        <f>SUMIF(AG335:AG348,"&lt;&gt;NOR",G335:G348)</f>
        <v>0</v>
      </c>
      <c r="H334" s="230"/>
      <c r="I334" s="230">
        <f>SUM(I335:I348)</f>
        <v>0</v>
      </c>
      <c r="J334" s="230"/>
      <c r="K334" s="230">
        <f>SUM(K335:K348)</f>
        <v>0</v>
      </c>
      <c r="L334" s="230"/>
      <c r="M334" s="230">
        <f>SUM(M335:M348)</f>
        <v>0</v>
      </c>
      <c r="N334" s="229"/>
      <c r="O334" s="229">
        <f>SUM(O335:O348)</f>
        <v>0</v>
      </c>
      <c r="P334" s="229"/>
      <c r="Q334" s="229">
        <f>SUM(Q335:Q348)</f>
        <v>0</v>
      </c>
      <c r="R334" s="230"/>
      <c r="S334" s="230"/>
      <c r="T334" s="231"/>
      <c r="U334" s="225"/>
      <c r="V334" s="225">
        <f>SUM(V335:V348)</f>
        <v>6.32</v>
      </c>
      <c r="W334" s="225"/>
      <c r="X334" s="225"/>
      <c r="Y334" s="225"/>
      <c r="AG334" t="s">
        <v>181</v>
      </c>
    </row>
    <row r="335" spans="1:60" outlineLevel="1" x14ac:dyDescent="0.2">
      <c r="A335" s="233">
        <v>64</v>
      </c>
      <c r="B335" s="234" t="s">
        <v>556</v>
      </c>
      <c r="C335" s="243" t="s">
        <v>557</v>
      </c>
      <c r="D335" s="235" t="s">
        <v>227</v>
      </c>
      <c r="E335" s="236">
        <v>36.64</v>
      </c>
      <c r="F335" s="237"/>
      <c r="G335" s="238">
        <f>ROUND(E335*F335,2)</f>
        <v>0</v>
      </c>
      <c r="H335" s="237"/>
      <c r="I335" s="238">
        <f>ROUND(E335*H335,2)</f>
        <v>0</v>
      </c>
      <c r="J335" s="237"/>
      <c r="K335" s="238">
        <f>ROUND(E335*J335,2)</f>
        <v>0</v>
      </c>
      <c r="L335" s="238">
        <v>15</v>
      </c>
      <c r="M335" s="238">
        <f>G335*(1+L335/100)</f>
        <v>0</v>
      </c>
      <c r="N335" s="236">
        <v>0</v>
      </c>
      <c r="O335" s="236">
        <f>ROUND(E335*N335,2)</f>
        <v>0</v>
      </c>
      <c r="P335" s="236">
        <v>8.0000000000000007E-5</v>
      </c>
      <c r="Q335" s="236">
        <f>ROUND(E335*P335,2)</f>
        <v>0</v>
      </c>
      <c r="R335" s="238" t="s">
        <v>558</v>
      </c>
      <c r="S335" s="238" t="s">
        <v>185</v>
      </c>
      <c r="T335" s="239" t="s">
        <v>185</v>
      </c>
      <c r="U335" s="221">
        <v>3.5000000000000003E-2</v>
      </c>
      <c r="V335" s="221">
        <f>ROUND(E335*U335,2)</f>
        <v>1.28</v>
      </c>
      <c r="W335" s="221"/>
      <c r="X335" s="221" t="s">
        <v>220</v>
      </c>
      <c r="Y335" s="221" t="s">
        <v>188</v>
      </c>
      <c r="Z335" s="210"/>
      <c r="AA335" s="210"/>
      <c r="AB335" s="210"/>
      <c r="AC335" s="210"/>
      <c r="AD335" s="210"/>
      <c r="AE335" s="210"/>
      <c r="AF335" s="210"/>
      <c r="AG335" s="210" t="s">
        <v>221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45" t="s">
        <v>238</v>
      </c>
      <c r="D336" s="223"/>
      <c r="E336" s="224"/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210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45" t="s">
        <v>559</v>
      </c>
      <c r="D337" s="223"/>
      <c r="E337" s="224">
        <v>36.64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210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2.5" outlineLevel="1" x14ac:dyDescent="0.2">
      <c r="A338" s="233">
        <v>65</v>
      </c>
      <c r="B338" s="234" t="s">
        <v>560</v>
      </c>
      <c r="C338" s="243" t="s">
        <v>561</v>
      </c>
      <c r="D338" s="235" t="s">
        <v>227</v>
      </c>
      <c r="E338" s="236">
        <v>36.64</v>
      </c>
      <c r="F338" s="237"/>
      <c r="G338" s="238">
        <f>ROUND(E338*F338,2)</f>
        <v>0</v>
      </c>
      <c r="H338" s="237"/>
      <c r="I338" s="238">
        <f>ROUND(E338*H338,2)</f>
        <v>0</v>
      </c>
      <c r="J338" s="237"/>
      <c r="K338" s="238">
        <f>ROUND(E338*J338,2)</f>
        <v>0</v>
      </c>
      <c r="L338" s="238">
        <v>15</v>
      </c>
      <c r="M338" s="238">
        <f>G338*(1+L338/100)</f>
        <v>0</v>
      </c>
      <c r="N338" s="236">
        <v>3.0000000000000001E-5</v>
      </c>
      <c r="O338" s="236">
        <f>ROUND(E338*N338,2)</f>
        <v>0</v>
      </c>
      <c r="P338" s="236">
        <v>0</v>
      </c>
      <c r="Q338" s="236">
        <f>ROUND(E338*P338,2)</f>
        <v>0</v>
      </c>
      <c r="R338" s="238" t="s">
        <v>558</v>
      </c>
      <c r="S338" s="238" t="s">
        <v>185</v>
      </c>
      <c r="T338" s="239" t="s">
        <v>185</v>
      </c>
      <c r="U338" s="221">
        <v>0.13719999999999999</v>
      </c>
      <c r="V338" s="221">
        <f>ROUND(E338*U338,2)</f>
        <v>5.03</v>
      </c>
      <c r="W338" s="221"/>
      <c r="X338" s="221" t="s">
        <v>220</v>
      </c>
      <c r="Y338" s="221" t="s">
        <v>188</v>
      </c>
      <c r="Z338" s="210"/>
      <c r="AA338" s="210"/>
      <c r="AB338" s="210"/>
      <c r="AC338" s="210"/>
      <c r="AD338" s="210"/>
      <c r="AE338" s="210"/>
      <c r="AF338" s="210"/>
      <c r="AG338" s="210" t="s">
        <v>221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">
      <c r="A339" s="217"/>
      <c r="B339" s="218"/>
      <c r="C339" s="245" t="s">
        <v>562</v>
      </c>
      <c r="D339" s="223"/>
      <c r="E339" s="224">
        <v>36.64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210</v>
      </c>
      <c r="AH339" s="210">
        <v>5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33">
        <v>66</v>
      </c>
      <c r="B340" s="234" t="s">
        <v>563</v>
      </c>
      <c r="C340" s="243" t="s">
        <v>564</v>
      </c>
      <c r="D340" s="235" t="s">
        <v>227</v>
      </c>
      <c r="E340" s="236">
        <v>40.304000000000002</v>
      </c>
      <c r="F340" s="237"/>
      <c r="G340" s="238">
        <f>ROUND(E340*F340,2)</f>
        <v>0</v>
      </c>
      <c r="H340" s="237"/>
      <c r="I340" s="238">
        <f>ROUND(E340*H340,2)</f>
        <v>0</v>
      </c>
      <c r="J340" s="237"/>
      <c r="K340" s="238">
        <f>ROUND(E340*J340,2)</f>
        <v>0</v>
      </c>
      <c r="L340" s="238">
        <v>15</v>
      </c>
      <c r="M340" s="238">
        <f>G340*(1+L340/100)</f>
        <v>0</v>
      </c>
      <c r="N340" s="236">
        <v>1.2E-4</v>
      </c>
      <c r="O340" s="236">
        <f>ROUND(E340*N340,2)</f>
        <v>0</v>
      </c>
      <c r="P340" s="236">
        <v>0</v>
      </c>
      <c r="Q340" s="236">
        <f>ROUND(E340*P340,2)</f>
        <v>0</v>
      </c>
      <c r="R340" s="238" t="s">
        <v>531</v>
      </c>
      <c r="S340" s="238" t="s">
        <v>185</v>
      </c>
      <c r="T340" s="239" t="s">
        <v>185</v>
      </c>
      <c r="U340" s="221">
        <v>0</v>
      </c>
      <c r="V340" s="221">
        <f>ROUND(E340*U340,2)</f>
        <v>0</v>
      </c>
      <c r="W340" s="221"/>
      <c r="X340" s="221" t="s">
        <v>527</v>
      </c>
      <c r="Y340" s="221" t="s">
        <v>188</v>
      </c>
      <c r="Z340" s="210"/>
      <c r="AA340" s="210"/>
      <c r="AB340" s="210"/>
      <c r="AC340" s="210"/>
      <c r="AD340" s="210"/>
      <c r="AE340" s="210"/>
      <c r="AF340" s="210"/>
      <c r="AG340" s="210" t="s">
        <v>528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45" t="s">
        <v>565</v>
      </c>
      <c r="D341" s="223"/>
      <c r="E341" s="224"/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210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45" t="s">
        <v>566</v>
      </c>
      <c r="D342" s="223"/>
      <c r="E342" s="224">
        <v>36.64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210</v>
      </c>
      <c r="AH342" s="210">
        <v>5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3" t="s">
        <v>551</v>
      </c>
      <c r="D343" s="249"/>
      <c r="E343" s="250">
        <v>3.6640000000000001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210</v>
      </c>
      <c r="AH343" s="210">
        <v>4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3">
        <v>67</v>
      </c>
      <c r="B344" s="234" t="s">
        <v>567</v>
      </c>
      <c r="C344" s="243" t="s">
        <v>568</v>
      </c>
      <c r="D344" s="235" t="s">
        <v>262</v>
      </c>
      <c r="E344" s="236">
        <v>5.94E-3</v>
      </c>
      <c r="F344" s="237"/>
      <c r="G344" s="238">
        <f>ROUND(E344*F344,2)</f>
        <v>0</v>
      </c>
      <c r="H344" s="237"/>
      <c r="I344" s="238">
        <f>ROUND(E344*H344,2)</f>
        <v>0</v>
      </c>
      <c r="J344" s="237"/>
      <c r="K344" s="238">
        <f>ROUND(E344*J344,2)</f>
        <v>0</v>
      </c>
      <c r="L344" s="238">
        <v>15</v>
      </c>
      <c r="M344" s="238">
        <f>G344*(1+L344/100)</f>
        <v>0</v>
      </c>
      <c r="N344" s="236">
        <v>0</v>
      </c>
      <c r="O344" s="236">
        <f>ROUND(E344*N344,2)</f>
        <v>0</v>
      </c>
      <c r="P344" s="236">
        <v>0</v>
      </c>
      <c r="Q344" s="236">
        <f>ROUND(E344*P344,2)</f>
        <v>0</v>
      </c>
      <c r="R344" s="238" t="s">
        <v>558</v>
      </c>
      <c r="S344" s="238" t="s">
        <v>185</v>
      </c>
      <c r="T344" s="239" t="s">
        <v>185</v>
      </c>
      <c r="U344" s="221">
        <v>1.1020000000000001</v>
      </c>
      <c r="V344" s="221">
        <f>ROUND(E344*U344,2)</f>
        <v>0.01</v>
      </c>
      <c r="W344" s="221"/>
      <c r="X344" s="221" t="s">
        <v>450</v>
      </c>
      <c r="Y344" s="221" t="s">
        <v>188</v>
      </c>
      <c r="Z344" s="210"/>
      <c r="AA344" s="210"/>
      <c r="AB344" s="210"/>
      <c r="AC344" s="210"/>
      <c r="AD344" s="210"/>
      <c r="AE344" s="210"/>
      <c r="AF344" s="210"/>
      <c r="AG344" s="210" t="s">
        <v>451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60" t="s">
        <v>495</v>
      </c>
      <c r="D345" s="251"/>
      <c r="E345" s="251"/>
      <c r="F345" s="251"/>
      <c r="G345" s="25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223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45" t="s">
        <v>453</v>
      </c>
      <c r="D346" s="223"/>
      <c r="E346" s="224"/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210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45" t="s">
        <v>569</v>
      </c>
      <c r="D347" s="223"/>
      <c r="E347" s="224"/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210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45" t="s">
        <v>570</v>
      </c>
      <c r="D348" s="223"/>
      <c r="E348" s="224">
        <v>5.94E-3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210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">
      <c r="A349" s="226" t="s">
        <v>180</v>
      </c>
      <c r="B349" s="227" t="s">
        <v>133</v>
      </c>
      <c r="C349" s="242" t="s">
        <v>134</v>
      </c>
      <c r="D349" s="228"/>
      <c r="E349" s="229"/>
      <c r="F349" s="230"/>
      <c r="G349" s="230">
        <f>SUMIF(AG350:AG380,"&lt;&gt;NOR",G350:G380)</f>
        <v>0</v>
      </c>
      <c r="H349" s="230"/>
      <c r="I349" s="230">
        <f>SUM(I350:I380)</f>
        <v>0</v>
      </c>
      <c r="J349" s="230"/>
      <c r="K349" s="230">
        <f>SUM(K350:K380)</f>
        <v>0</v>
      </c>
      <c r="L349" s="230"/>
      <c r="M349" s="230">
        <f>SUM(M350:M380)</f>
        <v>0</v>
      </c>
      <c r="N349" s="229"/>
      <c r="O349" s="229">
        <f>SUM(O350:O380)</f>
        <v>5.86</v>
      </c>
      <c r="P349" s="229"/>
      <c r="Q349" s="229">
        <f>SUM(Q350:Q380)</f>
        <v>0</v>
      </c>
      <c r="R349" s="230"/>
      <c r="S349" s="230"/>
      <c r="T349" s="231"/>
      <c r="U349" s="225"/>
      <c r="V349" s="225">
        <f>SUM(V350:V380)</f>
        <v>339.89000000000004</v>
      </c>
      <c r="W349" s="225"/>
      <c r="X349" s="225"/>
      <c r="Y349" s="225"/>
      <c r="AG349" t="s">
        <v>181</v>
      </c>
    </row>
    <row r="350" spans="1:60" ht="22.5" outlineLevel="1" x14ac:dyDescent="0.2">
      <c r="A350" s="233">
        <v>68</v>
      </c>
      <c r="B350" s="234" t="s">
        <v>544</v>
      </c>
      <c r="C350" s="243" t="s">
        <v>545</v>
      </c>
      <c r="D350" s="235" t="s">
        <v>227</v>
      </c>
      <c r="E350" s="236">
        <v>198.56</v>
      </c>
      <c r="F350" s="237"/>
      <c r="G350" s="238">
        <f>ROUND(E350*F350,2)</f>
        <v>0</v>
      </c>
      <c r="H350" s="237"/>
      <c r="I350" s="238">
        <f>ROUND(E350*H350,2)</f>
        <v>0</v>
      </c>
      <c r="J350" s="237"/>
      <c r="K350" s="238">
        <f>ROUND(E350*J350,2)</f>
        <v>0</v>
      </c>
      <c r="L350" s="238">
        <v>15</v>
      </c>
      <c r="M350" s="238">
        <f>G350*(1+L350/100)</f>
        <v>0</v>
      </c>
      <c r="N350" s="236">
        <v>4.0000000000000003E-5</v>
      </c>
      <c r="O350" s="236">
        <f>ROUND(E350*N350,2)</f>
        <v>0.01</v>
      </c>
      <c r="P350" s="236">
        <v>0</v>
      </c>
      <c r="Q350" s="236">
        <f>ROUND(E350*P350,2)</f>
        <v>0</v>
      </c>
      <c r="R350" s="238" t="s">
        <v>539</v>
      </c>
      <c r="S350" s="238" t="s">
        <v>185</v>
      </c>
      <c r="T350" s="239" t="s">
        <v>185</v>
      </c>
      <c r="U350" s="221">
        <v>7.0000000000000007E-2</v>
      </c>
      <c r="V350" s="221">
        <f>ROUND(E350*U350,2)</f>
        <v>13.9</v>
      </c>
      <c r="W350" s="221"/>
      <c r="X350" s="221" t="s">
        <v>220</v>
      </c>
      <c r="Y350" s="221" t="s">
        <v>188</v>
      </c>
      <c r="Z350" s="210"/>
      <c r="AA350" s="210"/>
      <c r="AB350" s="210"/>
      <c r="AC350" s="210"/>
      <c r="AD350" s="210"/>
      <c r="AE350" s="210"/>
      <c r="AF350" s="210"/>
      <c r="AG350" s="210" t="s">
        <v>221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44" t="s">
        <v>546</v>
      </c>
      <c r="D351" s="241"/>
      <c r="E351" s="241"/>
      <c r="F351" s="241"/>
      <c r="G351" s="24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191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45" t="s">
        <v>238</v>
      </c>
      <c r="D352" s="223"/>
      <c r="E352" s="224"/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210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45" t="s">
        <v>571</v>
      </c>
      <c r="D353" s="223"/>
      <c r="E353" s="224"/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210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45" t="s">
        <v>572</v>
      </c>
      <c r="D354" s="223"/>
      <c r="E354" s="224">
        <v>96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210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45" t="s">
        <v>573</v>
      </c>
      <c r="D355" s="223"/>
      <c r="E355" s="224">
        <v>54.56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210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45" t="s">
        <v>574</v>
      </c>
      <c r="D356" s="223"/>
      <c r="E356" s="224">
        <v>48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210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3">
        <v>69</v>
      </c>
      <c r="B357" s="234" t="s">
        <v>575</v>
      </c>
      <c r="C357" s="243" t="s">
        <v>576</v>
      </c>
      <c r="D357" s="235" t="s">
        <v>218</v>
      </c>
      <c r="E357" s="236">
        <v>235.25919999999999</v>
      </c>
      <c r="F357" s="237"/>
      <c r="G357" s="238">
        <f>ROUND(E357*F357,2)</f>
        <v>0</v>
      </c>
      <c r="H357" s="237"/>
      <c r="I357" s="238">
        <f>ROUND(E357*H357,2)</f>
        <v>0</v>
      </c>
      <c r="J357" s="237"/>
      <c r="K357" s="238">
        <f>ROUND(E357*J357,2)</f>
        <v>0</v>
      </c>
      <c r="L357" s="238">
        <v>15</v>
      </c>
      <c r="M357" s="238">
        <f>G357*(1+L357/100)</f>
        <v>0</v>
      </c>
      <c r="N357" s="236">
        <v>2.1000000000000001E-4</v>
      </c>
      <c r="O357" s="236">
        <f>ROUND(E357*N357,2)</f>
        <v>0.05</v>
      </c>
      <c r="P357" s="236">
        <v>0</v>
      </c>
      <c r="Q357" s="236">
        <f>ROUND(E357*P357,2)</f>
        <v>0</v>
      </c>
      <c r="R357" s="238" t="s">
        <v>539</v>
      </c>
      <c r="S357" s="238" t="s">
        <v>185</v>
      </c>
      <c r="T357" s="239" t="s">
        <v>185</v>
      </c>
      <c r="U357" s="221">
        <v>0.05</v>
      </c>
      <c r="V357" s="221">
        <f>ROUND(E357*U357,2)</f>
        <v>11.76</v>
      </c>
      <c r="W357" s="221"/>
      <c r="X357" s="221" t="s">
        <v>220</v>
      </c>
      <c r="Y357" s="221" t="s">
        <v>188</v>
      </c>
      <c r="Z357" s="210"/>
      <c r="AA357" s="210"/>
      <c r="AB357" s="210"/>
      <c r="AC357" s="210"/>
      <c r="AD357" s="210"/>
      <c r="AE357" s="210"/>
      <c r="AF357" s="210"/>
      <c r="AG357" s="210" t="s">
        <v>221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44" t="s">
        <v>577</v>
      </c>
      <c r="D358" s="241"/>
      <c r="E358" s="241"/>
      <c r="F358" s="241"/>
      <c r="G358" s="24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191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45" t="s">
        <v>578</v>
      </c>
      <c r="D359" s="223"/>
      <c r="E359" s="224">
        <v>235.25919999999999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210</v>
      </c>
      <c r="AH359" s="210">
        <v>5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33">
        <v>70</v>
      </c>
      <c r="B360" s="234" t="s">
        <v>579</v>
      </c>
      <c r="C360" s="243" t="s">
        <v>580</v>
      </c>
      <c r="D360" s="235" t="s">
        <v>218</v>
      </c>
      <c r="E360" s="236">
        <v>235.25919999999999</v>
      </c>
      <c r="F360" s="237"/>
      <c r="G360" s="238">
        <f>ROUND(E360*F360,2)</f>
        <v>0</v>
      </c>
      <c r="H360" s="237"/>
      <c r="I360" s="238">
        <f>ROUND(E360*H360,2)</f>
        <v>0</v>
      </c>
      <c r="J360" s="237"/>
      <c r="K360" s="238">
        <f>ROUND(E360*J360,2)</f>
        <v>0</v>
      </c>
      <c r="L360" s="238">
        <v>15</v>
      </c>
      <c r="M360" s="238">
        <f>G360*(1+L360/100)</f>
        <v>0</v>
      </c>
      <c r="N360" s="236">
        <v>3.2499999999999999E-3</v>
      </c>
      <c r="O360" s="236">
        <f>ROUND(E360*N360,2)</f>
        <v>0.76</v>
      </c>
      <c r="P360" s="236">
        <v>0</v>
      </c>
      <c r="Q360" s="236">
        <f>ROUND(E360*P360,2)</f>
        <v>0</v>
      </c>
      <c r="R360" s="238" t="s">
        <v>539</v>
      </c>
      <c r="S360" s="238" t="s">
        <v>185</v>
      </c>
      <c r="T360" s="239" t="s">
        <v>185</v>
      </c>
      <c r="U360" s="221">
        <v>1.288</v>
      </c>
      <c r="V360" s="221">
        <f>ROUND(E360*U360,2)</f>
        <v>303.01</v>
      </c>
      <c r="W360" s="221"/>
      <c r="X360" s="221" t="s">
        <v>220</v>
      </c>
      <c r="Y360" s="221" t="s">
        <v>188</v>
      </c>
      <c r="Z360" s="210"/>
      <c r="AA360" s="210"/>
      <c r="AB360" s="210"/>
      <c r="AC360" s="210"/>
      <c r="AD360" s="210"/>
      <c r="AE360" s="210"/>
      <c r="AF360" s="210"/>
      <c r="AG360" s="210" t="s">
        <v>221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45" t="s">
        <v>238</v>
      </c>
      <c r="D361" s="223"/>
      <c r="E361" s="224"/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210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45" t="s">
        <v>581</v>
      </c>
      <c r="D362" s="223"/>
      <c r="E362" s="224">
        <v>162.816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210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45" t="s">
        <v>302</v>
      </c>
      <c r="D363" s="223"/>
      <c r="E363" s="224">
        <v>-11.2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210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45" t="s">
        <v>582</v>
      </c>
      <c r="D364" s="223"/>
      <c r="E364" s="224">
        <v>48.48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210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45" t="s">
        <v>583</v>
      </c>
      <c r="D365" s="223"/>
      <c r="E365" s="224">
        <v>1.4432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210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45" t="s">
        <v>584</v>
      </c>
      <c r="D366" s="223"/>
      <c r="E366" s="224">
        <v>-8.4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210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45" t="s">
        <v>585</v>
      </c>
      <c r="D367" s="223"/>
      <c r="E367" s="224">
        <v>34.68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210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45" t="s">
        <v>586</v>
      </c>
      <c r="D368" s="223"/>
      <c r="E368" s="224">
        <v>7.44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210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3">
        <v>71</v>
      </c>
      <c r="B369" s="234" t="s">
        <v>587</v>
      </c>
      <c r="C369" s="243" t="s">
        <v>588</v>
      </c>
      <c r="D369" s="235" t="s">
        <v>227</v>
      </c>
      <c r="E369" s="236">
        <v>31.76</v>
      </c>
      <c r="F369" s="237"/>
      <c r="G369" s="238">
        <f>ROUND(E369*F369,2)</f>
        <v>0</v>
      </c>
      <c r="H369" s="237"/>
      <c r="I369" s="238">
        <f>ROUND(E369*H369,2)</f>
        <v>0</v>
      </c>
      <c r="J369" s="237"/>
      <c r="K369" s="238">
        <f>ROUND(E369*J369,2)</f>
        <v>0</v>
      </c>
      <c r="L369" s="238">
        <v>15</v>
      </c>
      <c r="M369" s="238">
        <f>G369*(1+L369/100)</f>
        <v>0</v>
      </c>
      <c r="N369" s="236">
        <v>1.7000000000000001E-4</v>
      </c>
      <c r="O369" s="236">
        <f>ROUND(E369*N369,2)</f>
        <v>0.01</v>
      </c>
      <c r="P369" s="236">
        <v>0</v>
      </c>
      <c r="Q369" s="236">
        <f>ROUND(E369*P369,2)</f>
        <v>0</v>
      </c>
      <c r="R369" s="238" t="s">
        <v>539</v>
      </c>
      <c r="S369" s="238" t="s">
        <v>185</v>
      </c>
      <c r="T369" s="239" t="s">
        <v>185</v>
      </c>
      <c r="U369" s="221">
        <v>0.12</v>
      </c>
      <c r="V369" s="221">
        <f>ROUND(E369*U369,2)</f>
        <v>3.81</v>
      </c>
      <c r="W369" s="221"/>
      <c r="X369" s="221" t="s">
        <v>220</v>
      </c>
      <c r="Y369" s="221" t="s">
        <v>188</v>
      </c>
      <c r="Z369" s="210"/>
      <c r="AA369" s="210"/>
      <c r="AB369" s="210"/>
      <c r="AC369" s="210"/>
      <c r="AD369" s="210"/>
      <c r="AE369" s="210"/>
      <c r="AF369" s="210"/>
      <c r="AG369" s="210" t="s">
        <v>221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17"/>
      <c r="B370" s="218"/>
      <c r="C370" s="245" t="s">
        <v>238</v>
      </c>
      <c r="D370" s="223"/>
      <c r="E370" s="224"/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210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45" t="s">
        <v>589</v>
      </c>
      <c r="D371" s="223"/>
      <c r="E371" s="224">
        <v>19.2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210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45" t="s">
        <v>590</v>
      </c>
      <c r="D372" s="223"/>
      <c r="E372" s="224">
        <v>6.56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210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45" t="s">
        <v>591</v>
      </c>
      <c r="D373" s="223"/>
      <c r="E373" s="224">
        <v>6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210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2.5" outlineLevel="1" x14ac:dyDescent="0.2">
      <c r="A374" s="233">
        <v>72</v>
      </c>
      <c r="B374" s="234" t="s">
        <v>592</v>
      </c>
      <c r="C374" s="243" t="s">
        <v>593</v>
      </c>
      <c r="D374" s="235" t="s">
        <v>218</v>
      </c>
      <c r="E374" s="236">
        <v>258.78512000000001</v>
      </c>
      <c r="F374" s="237"/>
      <c r="G374" s="238">
        <f>ROUND(E374*F374,2)</f>
        <v>0</v>
      </c>
      <c r="H374" s="237"/>
      <c r="I374" s="238">
        <f>ROUND(E374*H374,2)</f>
        <v>0</v>
      </c>
      <c r="J374" s="237"/>
      <c r="K374" s="238">
        <f>ROUND(E374*J374,2)</f>
        <v>0</v>
      </c>
      <c r="L374" s="238">
        <v>15</v>
      </c>
      <c r="M374" s="238">
        <f>G374*(1+L374/100)</f>
        <v>0</v>
      </c>
      <c r="N374" s="236">
        <v>1.9429999999999999E-2</v>
      </c>
      <c r="O374" s="236">
        <f>ROUND(E374*N374,2)</f>
        <v>5.03</v>
      </c>
      <c r="P374" s="236">
        <v>0</v>
      </c>
      <c r="Q374" s="236">
        <f>ROUND(E374*P374,2)</f>
        <v>0</v>
      </c>
      <c r="R374" s="238"/>
      <c r="S374" s="238" t="s">
        <v>208</v>
      </c>
      <c r="T374" s="239" t="s">
        <v>185</v>
      </c>
      <c r="U374" s="221">
        <v>0</v>
      </c>
      <c r="V374" s="221">
        <f>ROUND(E374*U374,2)</f>
        <v>0</v>
      </c>
      <c r="W374" s="221"/>
      <c r="X374" s="221" t="s">
        <v>527</v>
      </c>
      <c r="Y374" s="221" t="s">
        <v>188</v>
      </c>
      <c r="Z374" s="210"/>
      <c r="AA374" s="210"/>
      <c r="AB374" s="210"/>
      <c r="AC374" s="210"/>
      <c r="AD374" s="210"/>
      <c r="AE374" s="210"/>
      <c r="AF374" s="210"/>
      <c r="AG374" s="210" t="s">
        <v>528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45" t="s">
        <v>578</v>
      </c>
      <c r="D375" s="223"/>
      <c r="E375" s="224">
        <v>235.25919999999999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210</v>
      </c>
      <c r="AH375" s="210">
        <v>5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3" t="s">
        <v>551</v>
      </c>
      <c r="D376" s="249"/>
      <c r="E376" s="250">
        <v>23.525919999999999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210</v>
      </c>
      <c r="AH376" s="210">
        <v>4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3">
        <v>73</v>
      </c>
      <c r="B377" s="234" t="s">
        <v>594</v>
      </c>
      <c r="C377" s="243" t="s">
        <v>595</v>
      </c>
      <c r="D377" s="235" t="s">
        <v>262</v>
      </c>
      <c r="E377" s="236">
        <v>5.8555299999999999</v>
      </c>
      <c r="F377" s="237"/>
      <c r="G377" s="238">
        <f>ROUND(E377*F377,2)</f>
        <v>0</v>
      </c>
      <c r="H377" s="237"/>
      <c r="I377" s="238">
        <f>ROUND(E377*H377,2)</f>
        <v>0</v>
      </c>
      <c r="J377" s="237"/>
      <c r="K377" s="238">
        <f>ROUND(E377*J377,2)</f>
        <v>0</v>
      </c>
      <c r="L377" s="238">
        <v>15</v>
      </c>
      <c r="M377" s="238">
        <f>G377*(1+L377/100)</f>
        <v>0</v>
      </c>
      <c r="N377" s="236">
        <v>0</v>
      </c>
      <c r="O377" s="236">
        <f>ROUND(E377*N377,2)</f>
        <v>0</v>
      </c>
      <c r="P377" s="236">
        <v>0</v>
      </c>
      <c r="Q377" s="236">
        <f>ROUND(E377*P377,2)</f>
        <v>0</v>
      </c>
      <c r="R377" s="238" t="s">
        <v>539</v>
      </c>
      <c r="S377" s="238" t="s">
        <v>185</v>
      </c>
      <c r="T377" s="239" t="s">
        <v>185</v>
      </c>
      <c r="U377" s="221">
        <v>1.2649999999999999</v>
      </c>
      <c r="V377" s="221">
        <f>ROUND(E377*U377,2)</f>
        <v>7.41</v>
      </c>
      <c r="W377" s="221"/>
      <c r="X377" s="221" t="s">
        <v>450</v>
      </c>
      <c r="Y377" s="221" t="s">
        <v>188</v>
      </c>
      <c r="Z377" s="210"/>
      <c r="AA377" s="210"/>
      <c r="AB377" s="210"/>
      <c r="AC377" s="210"/>
      <c r="AD377" s="210"/>
      <c r="AE377" s="210"/>
      <c r="AF377" s="210"/>
      <c r="AG377" s="210" t="s">
        <v>451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45" t="s">
        <v>453</v>
      </c>
      <c r="D378" s="223"/>
      <c r="E378" s="224"/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210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45" t="s">
        <v>596</v>
      </c>
      <c r="D379" s="223"/>
      <c r="E379" s="224"/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210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45" t="s">
        <v>597</v>
      </c>
      <c r="D380" s="223"/>
      <c r="E380" s="224">
        <v>5.8555299999999999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210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6" t="s">
        <v>180</v>
      </c>
      <c r="B381" s="227" t="s">
        <v>135</v>
      </c>
      <c r="C381" s="242" t="s">
        <v>136</v>
      </c>
      <c r="D381" s="228"/>
      <c r="E381" s="229"/>
      <c r="F381" s="230"/>
      <c r="G381" s="230">
        <f>SUMIF(AG382:AG394,"&lt;&gt;NOR",G382:G394)</f>
        <v>0</v>
      </c>
      <c r="H381" s="230"/>
      <c r="I381" s="230">
        <f>SUM(I382:I394)</f>
        <v>0</v>
      </c>
      <c r="J381" s="230"/>
      <c r="K381" s="230">
        <f>SUM(K382:K394)</f>
        <v>0</v>
      </c>
      <c r="L381" s="230"/>
      <c r="M381" s="230">
        <f>SUM(M382:M394)</f>
        <v>0</v>
      </c>
      <c r="N381" s="229"/>
      <c r="O381" s="229">
        <f>SUM(O382:O394)</f>
        <v>0</v>
      </c>
      <c r="P381" s="229"/>
      <c r="Q381" s="229">
        <f>SUM(Q382:Q394)</f>
        <v>0</v>
      </c>
      <c r="R381" s="230"/>
      <c r="S381" s="230"/>
      <c r="T381" s="231"/>
      <c r="U381" s="225"/>
      <c r="V381" s="225">
        <f>SUM(V382:V394)</f>
        <v>14.090000000000002</v>
      </c>
      <c r="W381" s="225"/>
      <c r="X381" s="225"/>
      <c r="Y381" s="225"/>
      <c r="AG381" t="s">
        <v>181</v>
      </c>
    </row>
    <row r="382" spans="1:60" outlineLevel="1" x14ac:dyDescent="0.2">
      <c r="A382" s="233">
        <v>74</v>
      </c>
      <c r="B382" s="234" t="s">
        <v>598</v>
      </c>
      <c r="C382" s="243" t="s">
        <v>599</v>
      </c>
      <c r="D382" s="235" t="s">
        <v>218</v>
      </c>
      <c r="E382" s="236">
        <v>13.824</v>
      </c>
      <c r="F382" s="237"/>
      <c r="G382" s="238">
        <f>ROUND(E382*F382,2)</f>
        <v>0</v>
      </c>
      <c r="H382" s="237"/>
      <c r="I382" s="238">
        <f>ROUND(E382*H382,2)</f>
        <v>0</v>
      </c>
      <c r="J382" s="237"/>
      <c r="K382" s="238">
        <f>ROUND(E382*J382,2)</f>
        <v>0</v>
      </c>
      <c r="L382" s="238">
        <v>15</v>
      </c>
      <c r="M382" s="238">
        <f>G382*(1+L382/100)</f>
        <v>0</v>
      </c>
      <c r="N382" s="236">
        <v>3.1E-4</v>
      </c>
      <c r="O382" s="236">
        <f>ROUND(E382*N382,2)</f>
        <v>0</v>
      </c>
      <c r="P382" s="236">
        <v>0</v>
      </c>
      <c r="Q382" s="236">
        <f>ROUND(E382*P382,2)</f>
        <v>0</v>
      </c>
      <c r="R382" s="238" t="s">
        <v>600</v>
      </c>
      <c r="S382" s="238" t="s">
        <v>185</v>
      </c>
      <c r="T382" s="239" t="s">
        <v>185</v>
      </c>
      <c r="U382" s="221">
        <v>0.41199999999999998</v>
      </c>
      <c r="V382" s="221">
        <f>ROUND(E382*U382,2)</f>
        <v>5.7</v>
      </c>
      <c r="W382" s="221"/>
      <c r="X382" s="221" t="s">
        <v>220</v>
      </c>
      <c r="Y382" s="221" t="s">
        <v>188</v>
      </c>
      <c r="Z382" s="210"/>
      <c r="AA382" s="210"/>
      <c r="AB382" s="210"/>
      <c r="AC382" s="210"/>
      <c r="AD382" s="210"/>
      <c r="AE382" s="210"/>
      <c r="AF382" s="210"/>
      <c r="AG382" s="210" t="s">
        <v>221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45" t="s">
        <v>601</v>
      </c>
      <c r="D383" s="223"/>
      <c r="E383" s="224"/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210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45" t="s">
        <v>602</v>
      </c>
      <c r="D384" s="223"/>
      <c r="E384" s="224">
        <v>13.824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210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3">
        <v>75</v>
      </c>
      <c r="B385" s="234" t="s">
        <v>603</v>
      </c>
      <c r="C385" s="243" t="s">
        <v>604</v>
      </c>
      <c r="D385" s="235" t="s">
        <v>218</v>
      </c>
      <c r="E385" s="236">
        <v>13.824</v>
      </c>
      <c r="F385" s="237"/>
      <c r="G385" s="238">
        <f>ROUND(E385*F385,2)</f>
        <v>0</v>
      </c>
      <c r="H385" s="237"/>
      <c r="I385" s="238">
        <f>ROUND(E385*H385,2)</f>
        <v>0</v>
      </c>
      <c r="J385" s="237"/>
      <c r="K385" s="238">
        <f>ROUND(E385*J385,2)</f>
        <v>0</v>
      </c>
      <c r="L385" s="238">
        <v>15</v>
      </c>
      <c r="M385" s="238">
        <f>G385*(1+L385/100)</f>
        <v>0</v>
      </c>
      <c r="N385" s="236">
        <v>2.7999999999999998E-4</v>
      </c>
      <c r="O385" s="236">
        <f>ROUND(E385*N385,2)</f>
        <v>0</v>
      </c>
      <c r="P385" s="236">
        <v>0</v>
      </c>
      <c r="Q385" s="236">
        <f>ROUND(E385*P385,2)</f>
        <v>0</v>
      </c>
      <c r="R385" s="238" t="s">
        <v>600</v>
      </c>
      <c r="S385" s="238" t="s">
        <v>185</v>
      </c>
      <c r="T385" s="239" t="s">
        <v>185</v>
      </c>
      <c r="U385" s="221">
        <v>0.307</v>
      </c>
      <c r="V385" s="221">
        <f>ROUND(E385*U385,2)</f>
        <v>4.24</v>
      </c>
      <c r="W385" s="221"/>
      <c r="X385" s="221" t="s">
        <v>220</v>
      </c>
      <c r="Y385" s="221" t="s">
        <v>188</v>
      </c>
      <c r="Z385" s="210"/>
      <c r="AA385" s="210"/>
      <c r="AB385" s="210"/>
      <c r="AC385" s="210"/>
      <c r="AD385" s="210"/>
      <c r="AE385" s="210"/>
      <c r="AF385" s="210"/>
      <c r="AG385" s="210" t="s">
        <v>221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44" t="s">
        <v>605</v>
      </c>
      <c r="D386" s="241"/>
      <c r="E386" s="241"/>
      <c r="F386" s="241"/>
      <c r="G386" s="24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191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45" t="s">
        <v>606</v>
      </c>
      <c r="D387" s="223"/>
      <c r="E387" s="224"/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210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45" t="s">
        <v>607</v>
      </c>
      <c r="D388" s="223"/>
      <c r="E388" s="224">
        <v>13.824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210</v>
      </c>
      <c r="AH388" s="210">
        <v>5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3">
        <v>76</v>
      </c>
      <c r="B389" s="234" t="s">
        <v>608</v>
      </c>
      <c r="C389" s="243" t="s">
        <v>609</v>
      </c>
      <c r="D389" s="235" t="s">
        <v>218</v>
      </c>
      <c r="E389" s="236">
        <v>13.824</v>
      </c>
      <c r="F389" s="237"/>
      <c r="G389" s="238">
        <f>ROUND(E389*F389,2)</f>
        <v>0</v>
      </c>
      <c r="H389" s="237"/>
      <c r="I389" s="238">
        <f>ROUND(E389*H389,2)</f>
        <v>0</v>
      </c>
      <c r="J389" s="237"/>
      <c r="K389" s="238">
        <f>ROUND(E389*J389,2)</f>
        <v>0</v>
      </c>
      <c r="L389" s="238">
        <v>15</v>
      </c>
      <c r="M389" s="238">
        <f>G389*(1+L389/100)</f>
        <v>0</v>
      </c>
      <c r="N389" s="236">
        <v>8.0000000000000007E-5</v>
      </c>
      <c r="O389" s="236">
        <f>ROUND(E389*N389,2)</f>
        <v>0</v>
      </c>
      <c r="P389" s="236">
        <v>0</v>
      </c>
      <c r="Q389" s="236">
        <f>ROUND(E389*P389,2)</f>
        <v>0</v>
      </c>
      <c r="R389" s="238" t="s">
        <v>600</v>
      </c>
      <c r="S389" s="238" t="s">
        <v>185</v>
      </c>
      <c r="T389" s="239" t="s">
        <v>185</v>
      </c>
      <c r="U389" s="221">
        <v>0.156</v>
      </c>
      <c r="V389" s="221">
        <f>ROUND(E389*U389,2)</f>
        <v>2.16</v>
      </c>
      <c r="W389" s="221"/>
      <c r="X389" s="221" t="s">
        <v>220</v>
      </c>
      <c r="Y389" s="221" t="s">
        <v>188</v>
      </c>
      <c r="Z389" s="210"/>
      <c r="AA389" s="210"/>
      <c r="AB389" s="210"/>
      <c r="AC389" s="210"/>
      <c r="AD389" s="210"/>
      <c r="AE389" s="210"/>
      <c r="AF389" s="210"/>
      <c r="AG389" s="210" t="s">
        <v>221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45" t="s">
        <v>606</v>
      </c>
      <c r="D390" s="223"/>
      <c r="E390" s="224"/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210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45" t="s">
        <v>607</v>
      </c>
      <c r="D391" s="223"/>
      <c r="E391" s="224">
        <v>13.824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210</v>
      </c>
      <c r="AH391" s="210">
        <v>5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3">
        <v>77</v>
      </c>
      <c r="B392" s="234" t="s">
        <v>610</v>
      </c>
      <c r="C392" s="243" t="s">
        <v>611</v>
      </c>
      <c r="D392" s="235" t="s">
        <v>218</v>
      </c>
      <c r="E392" s="236">
        <v>13.824</v>
      </c>
      <c r="F392" s="237"/>
      <c r="G392" s="238">
        <f>ROUND(E392*F392,2)</f>
        <v>0</v>
      </c>
      <c r="H392" s="237"/>
      <c r="I392" s="238">
        <f>ROUND(E392*H392,2)</f>
        <v>0</v>
      </c>
      <c r="J392" s="237"/>
      <c r="K392" s="238">
        <f>ROUND(E392*J392,2)</f>
        <v>0</v>
      </c>
      <c r="L392" s="238">
        <v>15</v>
      </c>
      <c r="M392" s="238">
        <f>G392*(1+L392/100)</f>
        <v>0</v>
      </c>
      <c r="N392" s="236">
        <v>6.9999999999999994E-5</v>
      </c>
      <c r="O392" s="236">
        <f>ROUND(E392*N392,2)</f>
        <v>0</v>
      </c>
      <c r="P392" s="236">
        <v>0</v>
      </c>
      <c r="Q392" s="236">
        <f>ROUND(E392*P392,2)</f>
        <v>0</v>
      </c>
      <c r="R392" s="238" t="s">
        <v>600</v>
      </c>
      <c r="S392" s="238" t="s">
        <v>185</v>
      </c>
      <c r="T392" s="239" t="s">
        <v>185</v>
      </c>
      <c r="U392" s="221">
        <v>0.14399999999999999</v>
      </c>
      <c r="V392" s="221">
        <f>ROUND(E392*U392,2)</f>
        <v>1.99</v>
      </c>
      <c r="W392" s="221"/>
      <c r="X392" s="221" t="s">
        <v>220</v>
      </c>
      <c r="Y392" s="221" t="s">
        <v>188</v>
      </c>
      <c r="Z392" s="210"/>
      <c r="AA392" s="210"/>
      <c r="AB392" s="210"/>
      <c r="AC392" s="210"/>
      <c r="AD392" s="210"/>
      <c r="AE392" s="210"/>
      <c r="AF392" s="210"/>
      <c r="AG392" s="210" t="s">
        <v>221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45" t="s">
        <v>606</v>
      </c>
      <c r="D393" s="223"/>
      <c r="E393" s="224"/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210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45" t="s">
        <v>607</v>
      </c>
      <c r="D394" s="223"/>
      <c r="E394" s="224">
        <v>13.824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210</v>
      </c>
      <c r="AH394" s="210">
        <v>5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x14ac:dyDescent="0.2">
      <c r="A395" s="226" t="s">
        <v>180</v>
      </c>
      <c r="B395" s="227" t="s">
        <v>137</v>
      </c>
      <c r="C395" s="242" t="s">
        <v>138</v>
      </c>
      <c r="D395" s="228"/>
      <c r="E395" s="229"/>
      <c r="F395" s="230"/>
      <c r="G395" s="230">
        <f>SUMIF(AG396:AG424,"&lt;&gt;NOR",G396:G424)</f>
        <v>0</v>
      </c>
      <c r="H395" s="230"/>
      <c r="I395" s="230">
        <f>SUM(I396:I424)</f>
        <v>0</v>
      </c>
      <c r="J395" s="230"/>
      <c r="K395" s="230">
        <f>SUM(K396:K424)</f>
        <v>0</v>
      </c>
      <c r="L395" s="230"/>
      <c r="M395" s="230">
        <f>SUM(M396:M424)</f>
        <v>0</v>
      </c>
      <c r="N395" s="229"/>
      <c r="O395" s="229">
        <f>SUM(O396:O424)</f>
        <v>0.15000000000000002</v>
      </c>
      <c r="P395" s="229"/>
      <c r="Q395" s="229">
        <f>SUM(Q396:Q424)</f>
        <v>0</v>
      </c>
      <c r="R395" s="230"/>
      <c r="S395" s="230"/>
      <c r="T395" s="231"/>
      <c r="U395" s="225"/>
      <c r="V395" s="225">
        <f>SUM(V396:V424)</f>
        <v>89.12</v>
      </c>
      <c r="W395" s="225"/>
      <c r="X395" s="225"/>
      <c r="Y395" s="225"/>
      <c r="AG395" t="s">
        <v>181</v>
      </c>
    </row>
    <row r="396" spans="1:60" outlineLevel="1" x14ac:dyDescent="0.2">
      <c r="A396" s="233">
        <v>78</v>
      </c>
      <c r="B396" s="234" t="s">
        <v>612</v>
      </c>
      <c r="C396" s="243" t="s">
        <v>613</v>
      </c>
      <c r="D396" s="235" t="s">
        <v>218</v>
      </c>
      <c r="E396" s="236">
        <v>33.520000000000003</v>
      </c>
      <c r="F396" s="237"/>
      <c r="G396" s="238">
        <f>ROUND(E396*F396,2)</f>
        <v>0</v>
      </c>
      <c r="H396" s="237"/>
      <c r="I396" s="238">
        <f>ROUND(E396*H396,2)</f>
        <v>0</v>
      </c>
      <c r="J396" s="237"/>
      <c r="K396" s="238">
        <f>ROUND(E396*J396,2)</f>
        <v>0</v>
      </c>
      <c r="L396" s="238">
        <v>15</v>
      </c>
      <c r="M396" s="238">
        <f>G396*(1+L396/100)</f>
        <v>0</v>
      </c>
      <c r="N396" s="236">
        <v>0</v>
      </c>
      <c r="O396" s="236">
        <f>ROUND(E396*N396,2)</f>
        <v>0</v>
      </c>
      <c r="P396" s="236">
        <v>0</v>
      </c>
      <c r="Q396" s="236">
        <f>ROUND(E396*P396,2)</f>
        <v>0</v>
      </c>
      <c r="R396" s="238" t="s">
        <v>614</v>
      </c>
      <c r="S396" s="238" t="s">
        <v>185</v>
      </c>
      <c r="T396" s="239" t="s">
        <v>185</v>
      </c>
      <c r="U396" s="221">
        <v>7.6679999999999998E-2</v>
      </c>
      <c r="V396" s="221">
        <f>ROUND(E396*U396,2)</f>
        <v>2.57</v>
      </c>
      <c r="W396" s="221"/>
      <c r="X396" s="221" t="s">
        <v>220</v>
      </c>
      <c r="Y396" s="221" t="s">
        <v>188</v>
      </c>
      <c r="Z396" s="210"/>
      <c r="AA396" s="210"/>
      <c r="AB396" s="210"/>
      <c r="AC396" s="210"/>
      <c r="AD396" s="210"/>
      <c r="AE396" s="210"/>
      <c r="AF396" s="210"/>
      <c r="AG396" s="210" t="s">
        <v>221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">
      <c r="A397" s="217"/>
      <c r="B397" s="218"/>
      <c r="C397" s="245" t="s">
        <v>615</v>
      </c>
      <c r="D397" s="223"/>
      <c r="E397" s="224"/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210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45" t="s">
        <v>238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210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45" t="s">
        <v>317</v>
      </c>
      <c r="D399" s="223"/>
      <c r="E399" s="224">
        <v>25.6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210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45" t="s">
        <v>318</v>
      </c>
      <c r="D400" s="223"/>
      <c r="E400" s="224">
        <v>7.92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210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33">
        <v>79</v>
      </c>
      <c r="B401" s="234" t="s">
        <v>616</v>
      </c>
      <c r="C401" s="243" t="s">
        <v>617</v>
      </c>
      <c r="D401" s="235" t="s">
        <v>218</v>
      </c>
      <c r="E401" s="236">
        <v>639.95280000000002</v>
      </c>
      <c r="F401" s="237"/>
      <c r="G401" s="238">
        <f>ROUND(E401*F401,2)</f>
        <v>0</v>
      </c>
      <c r="H401" s="237"/>
      <c r="I401" s="238">
        <f>ROUND(E401*H401,2)</f>
        <v>0</v>
      </c>
      <c r="J401" s="237"/>
      <c r="K401" s="238">
        <f>ROUND(E401*J401,2)</f>
        <v>0</v>
      </c>
      <c r="L401" s="238">
        <v>15</v>
      </c>
      <c r="M401" s="238">
        <f>G401*(1+L401/100)</f>
        <v>0</v>
      </c>
      <c r="N401" s="236">
        <v>6.9999999999999994E-5</v>
      </c>
      <c r="O401" s="236">
        <f>ROUND(E401*N401,2)</f>
        <v>0.04</v>
      </c>
      <c r="P401" s="236">
        <v>0</v>
      </c>
      <c r="Q401" s="236">
        <f>ROUND(E401*P401,2)</f>
        <v>0</v>
      </c>
      <c r="R401" s="238" t="s">
        <v>614</v>
      </c>
      <c r="S401" s="238" t="s">
        <v>185</v>
      </c>
      <c r="T401" s="239" t="s">
        <v>185</v>
      </c>
      <c r="U401" s="221">
        <v>3.2480000000000002E-2</v>
      </c>
      <c r="V401" s="221">
        <f>ROUND(E401*U401,2)</f>
        <v>20.79</v>
      </c>
      <c r="W401" s="221"/>
      <c r="X401" s="221" t="s">
        <v>220</v>
      </c>
      <c r="Y401" s="221" t="s">
        <v>188</v>
      </c>
      <c r="Z401" s="210"/>
      <c r="AA401" s="210"/>
      <c r="AB401" s="210"/>
      <c r="AC401" s="210"/>
      <c r="AD401" s="210"/>
      <c r="AE401" s="210"/>
      <c r="AF401" s="210"/>
      <c r="AG401" s="210" t="s">
        <v>221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">
      <c r="A402" s="217"/>
      <c r="B402" s="218"/>
      <c r="C402" s="245" t="s">
        <v>618</v>
      </c>
      <c r="D402" s="223"/>
      <c r="E402" s="224">
        <v>639.95280000000002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210</v>
      </c>
      <c r="AH402" s="210">
        <v>5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3">
        <v>80</v>
      </c>
      <c r="B403" s="234" t="s">
        <v>619</v>
      </c>
      <c r="C403" s="243" t="s">
        <v>620</v>
      </c>
      <c r="D403" s="235" t="s">
        <v>218</v>
      </c>
      <c r="E403" s="236">
        <v>639.95280000000002</v>
      </c>
      <c r="F403" s="237"/>
      <c r="G403" s="238">
        <f>ROUND(E403*F403,2)</f>
        <v>0</v>
      </c>
      <c r="H403" s="237"/>
      <c r="I403" s="238">
        <f>ROUND(E403*H403,2)</f>
        <v>0</v>
      </c>
      <c r="J403" s="237"/>
      <c r="K403" s="238">
        <f>ROUND(E403*J403,2)</f>
        <v>0</v>
      </c>
      <c r="L403" s="238">
        <v>15</v>
      </c>
      <c r="M403" s="238">
        <f>G403*(1+L403/100)</f>
        <v>0</v>
      </c>
      <c r="N403" s="236">
        <v>1.4999999999999999E-4</v>
      </c>
      <c r="O403" s="236">
        <f>ROUND(E403*N403,2)</f>
        <v>0.1</v>
      </c>
      <c r="P403" s="236">
        <v>0</v>
      </c>
      <c r="Q403" s="236">
        <f>ROUND(E403*P403,2)</f>
        <v>0</v>
      </c>
      <c r="R403" s="238" t="s">
        <v>614</v>
      </c>
      <c r="S403" s="238" t="s">
        <v>185</v>
      </c>
      <c r="T403" s="239" t="s">
        <v>185</v>
      </c>
      <c r="U403" s="221">
        <v>0.10191</v>
      </c>
      <c r="V403" s="221">
        <f>ROUND(E403*U403,2)</f>
        <v>65.22</v>
      </c>
      <c r="W403" s="221"/>
      <c r="X403" s="221" t="s">
        <v>220</v>
      </c>
      <c r="Y403" s="221" t="s">
        <v>188</v>
      </c>
      <c r="Z403" s="210"/>
      <c r="AA403" s="210"/>
      <c r="AB403" s="210"/>
      <c r="AC403" s="210"/>
      <c r="AD403" s="210"/>
      <c r="AE403" s="210"/>
      <c r="AF403" s="210"/>
      <c r="AG403" s="210" t="s">
        <v>221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45" t="s">
        <v>238</v>
      </c>
      <c r="D404" s="223"/>
      <c r="E404" s="224"/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210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45" t="s">
        <v>621</v>
      </c>
      <c r="D405" s="223"/>
      <c r="E405" s="224"/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210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45" t="s">
        <v>622</v>
      </c>
      <c r="D406" s="223"/>
      <c r="E406" s="224">
        <v>176.38399999999999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210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45" t="s">
        <v>623</v>
      </c>
      <c r="D407" s="223"/>
      <c r="E407" s="224">
        <v>84.031999999999996</v>
      </c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210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45" t="s">
        <v>624</v>
      </c>
      <c r="D408" s="223"/>
      <c r="E408" s="224">
        <v>164.94399999999999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210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45" t="s">
        <v>625</v>
      </c>
      <c r="D409" s="223"/>
      <c r="E409" s="224">
        <v>304.512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210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45" t="s">
        <v>626</v>
      </c>
      <c r="D410" s="223"/>
      <c r="E410" s="224"/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210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45" t="s">
        <v>308</v>
      </c>
      <c r="D411" s="223"/>
      <c r="E411" s="224">
        <v>-235.25919999999999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210</v>
      </c>
      <c r="AH411" s="210">
        <v>5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45" t="s">
        <v>627</v>
      </c>
      <c r="D412" s="223"/>
      <c r="E412" s="224"/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210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45" t="s">
        <v>317</v>
      </c>
      <c r="D413" s="223"/>
      <c r="E413" s="224">
        <v>25.6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210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45" t="s">
        <v>318</v>
      </c>
      <c r="D414" s="223"/>
      <c r="E414" s="224">
        <v>7.92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210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45" t="s">
        <v>628</v>
      </c>
      <c r="D415" s="223"/>
      <c r="E415" s="224">
        <v>103.6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210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45" t="s">
        <v>629</v>
      </c>
      <c r="D416" s="223"/>
      <c r="E416" s="224"/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210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45" t="s">
        <v>630</v>
      </c>
      <c r="D417" s="223"/>
      <c r="E417" s="224">
        <v>4.18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210</v>
      </c>
      <c r="AH417" s="210">
        <v>5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45" t="s">
        <v>631</v>
      </c>
      <c r="D418" s="223"/>
      <c r="E418" s="224">
        <v>1.8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210</v>
      </c>
      <c r="AH418" s="210">
        <v>5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45" t="s">
        <v>632</v>
      </c>
      <c r="D419" s="223"/>
      <c r="E419" s="224">
        <v>2.2400000000000002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210</v>
      </c>
      <c r="AH419" s="210">
        <v>5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33">
        <v>81</v>
      </c>
      <c r="B420" s="234" t="s">
        <v>633</v>
      </c>
      <c r="C420" s="243" t="s">
        <v>634</v>
      </c>
      <c r="D420" s="235" t="s">
        <v>218</v>
      </c>
      <c r="E420" s="236">
        <v>39.979999999999997</v>
      </c>
      <c r="F420" s="237"/>
      <c r="G420" s="238">
        <f>ROUND(E420*F420,2)</f>
        <v>0</v>
      </c>
      <c r="H420" s="237"/>
      <c r="I420" s="238">
        <f>ROUND(E420*H420,2)</f>
        <v>0</v>
      </c>
      <c r="J420" s="237"/>
      <c r="K420" s="238">
        <f>ROUND(E420*J420,2)</f>
        <v>0</v>
      </c>
      <c r="L420" s="238">
        <v>15</v>
      </c>
      <c r="M420" s="238">
        <f>G420*(1+L420/100)</f>
        <v>0</v>
      </c>
      <c r="N420" s="236">
        <v>3.5E-4</v>
      </c>
      <c r="O420" s="236">
        <f>ROUND(E420*N420,2)</f>
        <v>0.01</v>
      </c>
      <c r="P420" s="236">
        <v>0</v>
      </c>
      <c r="Q420" s="236">
        <f>ROUND(E420*P420,2)</f>
        <v>0</v>
      </c>
      <c r="R420" s="238" t="s">
        <v>614</v>
      </c>
      <c r="S420" s="238" t="s">
        <v>185</v>
      </c>
      <c r="T420" s="239" t="s">
        <v>185</v>
      </c>
      <c r="U420" s="221">
        <v>1.35E-2</v>
      </c>
      <c r="V420" s="221">
        <f>ROUND(E420*U420,2)</f>
        <v>0.54</v>
      </c>
      <c r="W420" s="221"/>
      <c r="X420" s="221" t="s">
        <v>220</v>
      </c>
      <c r="Y420" s="221" t="s">
        <v>188</v>
      </c>
      <c r="Z420" s="210"/>
      <c r="AA420" s="210"/>
      <c r="AB420" s="210"/>
      <c r="AC420" s="210"/>
      <c r="AD420" s="210"/>
      <c r="AE420" s="210"/>
      <c r="AF420" s="210"/>
      <c r="AG420" s="210" t="s">
        <v>221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17"/>
      <c r="B421" s="218"/>
      <c r="C421" s="245" t="s">
        <v>238</v>
      </c>
      <c r="D421" s="223"/>
      <c r="E421" s="224"/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210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45" t="s">
        <v>635</v>
      </c>
      <c r="D422" s="223"/>
      <c r="E422" s="224">
        <v>29.6</v>
      </c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210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45" t="s">
        <v>356</v>
      </c>
      <c r="D423" s="223"/>
      <c r="E423" s="224"/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210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45" t="s">
        <v>636</v>
      </c>
      <c r="D424" s="223"/>
      <c r="E424" s="224">
        <v>10.38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210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">
      <c r="A425" s="226" t="s">
        <v>180</v>
      </c>
      <c r="B425" s="227" t="s">
        <v>146</v>
      </c>
      <c r="C425" s="242" t="s">
        <v>147</v>
      </c>
      <c r="D425" s="228"/>
      <c r="E425" s="229"/>
      <c r="F425" s="230"/>
      <c r="G425" s="230">
        <f>SUMIF(AG426:AG466,"&lt;&gt;NOR",G426:G466)</f>
        <v>0</v>
      </c>
      <c r="H425" s="230"/>
      <c r="I425" s="230">
        <f>SUM(I426:I466)</f>
        <v>0</v>
      </c>
      <c r="J425" s="230"/>
      <c r="K425" s="230">
        <f>SUM(K426:K466)</f>
        <v>0</v>
      </c>
      <c r="L425" s="230"/>
      <c r="M425" s="230">
        <f>SUM(M426:M466)</f>
        <v>0</v>
      </c>
      <c r="N425" s="229"/>
      <c r="O425" s="229">
        <f>SUM(O426:O466)</f>
        <v>0</v>
      </c>
      <c r="P425" s="229"/>
      <c r="Q425" s="229">
        <f>SUM(Q426:Q466)</f>
        <v>0</v>
      </c>
      <c r="R425" s="230"/>
      <c r="S425" s="230"/>
      <c r="T425" s="231"/>
      <c r="U425" s="225"/>
      <c r="V425" s="225">
        <f>SUM(V426:V466)</f>
        <v>168.60999999999999</v>
      </c>
      <c r="W425" s="225"/>
      <c r="X425" s="225"/>
      <c r="Y425" s="225"/>
      <c r="AG425" t="s">
        <v>181</v>
      </c>
    </row>
    <row r="426" spans="1:60" outlineLevel="1" x14ac:dyDescent="0.2">
      <c r="A426" s="233">
        <v>82</v>
      </c>
      <c r="B426" s="234" t="s">
        <v>637</v>
      </c>
      <c r="C426" s="243" t="s">
        <v>638</v>
      </c>
      <c r="D426" s="235" t="s">
        <v>262</v>
      </c>
      <c r="E426" s="236">
        <v>26.879519999999999</v>
      </c>
      <c r="F426" s="237"/>
      <c r="G426" s="238">
        <f>ROUND(E426*F426,2)</f>
        <v>0</v>
      </c>
      <c r="H426" s="237"/>
      <c r="I426" s="238">
        <f>ROUND(E426*H426,2)</f>
        <v>0</v>
      </c>
      <c r="J426" s="237"/>
      <c r="K426" s="238">
        <f>ROUND(E426*J426,2)</f>
        <v>0</v>
      </c>
      <c r="L426" s="238">
        <v>15</v>
      </c>
      <c r="M426" s="238">
        <f>G426*(1+L426/100)</f>
        <v>0</v>
      </c>
      <c r="N426" s="236">
        <v>0</v>
      </c>
      <c r="O426" s="236">
        <f>ROUND(E426*N426,2)</f>
        <v>0</v>
      </c>
      <c r="P426" s="236">
        <v>0</v>
      </c>
      <c r="Q426" s="236">
        <f>ROUND(E426*P426,2)</f>
        <v>0</v>
      </c>
      <c r="R426" s="238" t="s">
        <v>367</v>
      </c>
      <c r="S426" s="238" t="s">
        <v>639</v>
      </c>
      <c r="T426" s="239" t="s">
        <v>186</v>
      </c>
      <c r="U426" s="221">
        <v>0</v>
      </c>
      <c r="V426" s="221">
        <f>ROUND(E426*U426,2)</f>
        <v>0</v>
      </c>
      <c r="W426" s="221"/>
      <c r="X426" s="221" t="s">
        <v>220</v>
      </c>
      <c r="Y426" s="221" t="s">
        <v>188</v>
      </c>
      <c r="Z426" s="210"/>
      <c r="AA426" s="210"/>
      <c r="AB426" s="210"/>
      <c r="AC426" s="210"/>
      <c r="AD426" s="210"/>
      <c r="AE426" s="210"/>
      <c r="AF426" s="210"/>
      <c r="AG426" s="210" t="s">
        <v>221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45" t="s">
        <v>640</v>
      </c>
      <c r="D427" s="223"/>
      <c r="E427" s="224">
        <v>29.176290000000002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210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45" t="s">
        <v>641</v>
      </c>
      <c r="D428" s="223"/>
      <c r="E428" s="224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210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45" t="s">
        <v>642</v>
      </c>
      <c r="D429" s="223"/>
      <c r="E429" s="224">
        <v>-0.23737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210</v>
      </c>
      <c r="AH429" s="210">
        <v>5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45" t="s">
        <v>643</v>
      </c>
      <c r="D430" s="223"/>
      <c r="E430" s="224">
        <v>-2.05647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210</v>
      </c>
      <c r="AH430" s="210">
        <v>5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45" t="s">
        <v>644</v>
      </c>
      <c r="D431" s="223"/>
      <c r="E431" s="224">
        <v>-2.9299999999999999E-3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210</v>
      </c>
      <c r="AH431" s="210">
        <v>5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3">
        <v>83</v>
      </c>
      <c r="B432" s="234" t="s">
        <v>645</v>
      </c>
      <c r="C432" s="243" t="s">
        <v>646</v>
      </c>
      <c r="D432" s="235" t="s">
        <v>262</v>
      </c>
      <c r="E432" s="236">
        <v>0.23737</v>
      </c>
      <c r="F432" s="237"/>
      <c r="G432" s="238">
        <f>ROUND(E432*F432,2)</f>
        <v>0</v>
      </c>
      <c r="H432" s="237"/>
      <c r="I432" s="238">
        <f>ROUND(E432*H432,2)</f>
        <v>0</v>
      </c>
      <c r="J432" s="237"/>
      <c r="K432" s="238">
        <f>ROUND(E432*J432,2)</f>
        <v>0</v>
      </c>
      <c r="L432" s="238">
        <v>15</v>
      </c>
      <c r="M432" s="238">
        <f>G432*(1+L432/100)</f>
        <v>0</v>
      </c>
      <c r="N432" s="236">
        <v>0</v>
      </c>
      <c r="O432" s="236">
        <f>ROUND(E432*N432,2)</f>
        <v>0</v>
      </c>
      <c r="P432" s="236">
        <v>0</v>
      </c>
      <c r="Q432" s="236">
        <f>ROUND(E432*P432,2)</f>
        <v>0</v>
      </c>
      <c r="R432" s="238" t="s">
        <v>367</v>
      </c>
      <c r="S432" s="238" t="s">
        <v>185</v>
      </c>
      <c r="T432" s="239" t="s">
        <v>185</v>
      </c>
      <c r="U432" s="221">
        <v>0</v>
      </c>
      <c r="V432" s="221">
        <f>ROUND(E432*U432,2)</f>
        <v>0</v>
      </c>
      <c r="W432" s="221"/>
      <c r="X432" s="221" t="s">
        <v>220</v>
      </c>
      <c r="Y432" s="221" t="s">
        <v>188</v>
      </c>
      <c r="Z432" s="210"/>
      <c r="AA432" s="210"/>
      <c r="AB432" s="210"/>
      <c r="AC432" s="210"/>
      <c r="AD432" s="210"/>
      <c r="AE432" s="210"/>
      <c r="AF432" s="210"/>
      <c r="AG432" s="210" t="s">
        <v>221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2" x14ac:dyDescent="0.2">
      <c r="A433" s="217"/>
      <c r="B433" s="218"/>
      <c r="C433" s="245" t="s">
        <v>647</v>
      </c>
      <c r="D433" s="223"/>
      <c r="E433" s="224">
        <v>0.23737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210</v>
      </c>
      <c r="AH433" s="210">
        <v>7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33">
        <v>84</v>
      </c>
      <c r="B434" s="234" t="s">
        <v>648</v>
      </c>
      <c r="C434" s="243" t="s">
        <v>649</v>
      </c>
      <c r="D434" s="235" t="s">
        <v>262</v>
      </c>
      <c r="E434" s="236">
        <v>2.05647</v>
      </c>
      <c r="F434" s="237"/>
      <c r="G434" s="238">
        <f>ROUND(E434*F434,2)</f>
        <v>0</v>
      </c>
      <c r="H434" s="237"/>
      <c r="I434" s="238">
        <f>ROUND(E434*H434,2)</f>
        <v>0</v>
      </c>
      <c r="J434" s="237"/>
      <c r="K434" s="238">
        <f>ROUND(E434*J434,2)</f>
        <v>0</v>
      </c>
      <c r="L434" s="238">
        <v>15</v>
      </c>
      <c r="M434" s="238">
        <f>G434*(1+L434/100)</f>
        <v>0</v>
      </c>
      <c r="N434" s="236">
        <v>0</v>
      </c>
      <c r="O434" s="236">
        <f>ROUND(E434*N434,2)</f>
        <v>0</v>
      </c>
      <c r="P434" s="236">
        <v>0</v>
      </c>
      <c r="Q434" s="236">
        <f>ROUND(E434*P434,2)</f>
        <v>0</v>
      </c>
      <c r="R434" s="238" t="s">
        <v>367</v>
      </c>
      <c r="S434" s="238" t="s">
        <v>185</v>
      </c>
      <c r="T434" s="239" t="s">
        <v>185</v>
      </c>
      <c r="U434" s="221">
        <v>0</v>
      </c>
      <c r="V434" s="221">
        <f>ROUND(E434*U434,2)</f>
        <v>0</v>
      </c>
      <c r="W434" s="221"/>
      <c r="X434" s="221" t="s">
        <v>220</v>
      </c>
      <c r="Y434" s="221" t="s">
        <v>188</v>
      </c>
      <c r="Z434" s="210"/>
      <c r="AA434" s="210"/>
      <c r="AB434" s="210"/>
      <c r="AC434" s="210"/>
      <c r="AD434" s="210"/>
      <c r="AE434" s="210"/>
      <c r="AF434" s="210"/>
      <c r="AG434" s="210" t="s">
        <v>221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45" t="s">
        <v>650</v>
      </c>
      <c r="D435" s="223"/>
      <c r="E435" s="224">
        <v>9.6000000000000002E-2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210</v>
      </c>
      <c r="AH435" s="210">
        <v>7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45" t="s">
        <v>651</v>
      </c>
      <c r="D436" s="223"/>
      <c r="E436" s="224">
        <v>0.38400000000000001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210</v>
      </c>
      <c r="AH436" s="210">
        <v>7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45" t="s">
        <v>652</v>
      </c>
      <c r="D437" s="223"/>
      <c r="E437" s="224">
        <v>0.38016</v>
      </c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210</v>
      </c>
      <c r="AH437" s="210">
        <v>7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45" t="s">
        <v>653</v>
      </c>
      <c r="D438" s="223"/>
      <c r="E438" s="224">
        <v>0.14831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210</v>
      </c>
      <c r="AH438" s="210">
        <v>7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45" t="s">
        <v>654</v>
      </c>
      <c r="D439" s="223"/>
      <c r="E439" s="224">
        <v>1.048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210</v>
      </c>
      <c r="AH439" s="210">
        <v>7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22.5" outlineLevel="1" x14ac:dyDescent="0.2">
      <c r="A440" s="233">
        <v>85</v>
      </c>
      <c r="B440" s="234" t="s">
        <v>655</v>
      </c>
      <c r="C440" s="243" t="s">
        <v>656</v>
      </c>
      <c r="D440" s="235" t="s">
        <v>262</v>
      </c>
      <c r="E440" s="236">
        <v>2.9299999999999999E-3</v>
      </c>
      <c r="F440" s="237"/>
      <c r="G440" s="238">
        <f>ROUND(E440*F440,2)</f>
        <v>0</v>
      </c>
      <c r="H440" s="237"/>
      <c r="I440" s="238">
        <f>ROUND(E440*H440,2)</f>
        <v>0</v>
      </c>
      <c r="J440" s="237"/>
      <c r="K440" s="238">
        <f>ROUND(E440*J440,2)</f>
        <v>0</v>
      </c>
      <c r="L440" s="238">
        <v>15</v>
      </c>
      <c r="M440" s="238">
        <f>G440*(1+L440/100)</f>
        <v>0</v>
      </c>
      <c r="N440" s="236">
        <v>0</v>
      </c>
      <c r="O440" s="236">
        <f>ROUND(E440*N440,2)</f>
        <v>0</v>
      </c>
      <c r="P440" s="236">
        <v>0</v>
      </c>
      <c r="Q440" s="236">
        <f>ROUND(E440*P440,2)</f>
        <v>0</v>
      </c>
      <c r="R440" s="238" t="s">
        <v>367</v>
      </c>
      <c r="S440" s="238" t="s">
        <v>185</v>
      </c>
      <c r="T440" s="239" t="s">
        <v>185</v>
      </c>
      <c r="U440" s="221">
        <v>0</v>
      </c>
      <c r="V440" s="221">
        <f>ROUND(E440*U440,2)</f>
        <v>0</v>
      </c>
      <c r="W440" s="221"/>
      <c r="X440" s="221" t="s">
        <v>220</v>
      </c>
      <c r="Y440" s="221" t="s">
        <v>188</v>
      </c>
      <c r="Z440" s="210"/>
      <c r="AA440" s="210"/>
      <c r="AB440" s="210"/>
      <c r="AC440" s="210"/>
      <c r="AD440" s="210"/>
      <c r="AE440" s="210"/>
      <c r="AF440" s="210"/>
      <c r="AG440" s="210" t="s">
        <v>221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45" t="s">
        <v>657</v>
      </c>
      <c r="D441" s="223"/>
      <c r="E441" s="224">
        <v>2.9299999999999999E-3</v>
      </c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210</v>
      </c>
      <c r="AH441" s="210">
        <v>7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ht="22.5" outlineLevel="1" x14ac:dyDescent="0.2">
      <c r="A442" s="233">
        <v>86</v>
      </c>
      <c r="B442" s="234" t="s">
        <v>658</v>
      </c>
      <c r="C442" s="243" t="s">
        <v>659</v>
      </c>
      <c r="D442" s="235" t="s">
        <v>262</v>
      </c>
      <c r="E442" s="236">
        <v>29.176290000000002</v>
      </c>
      <c r="F442" s="237"/>
      <c r="G442" s="238">
        <f>ROUND(E442*F442,2)</f>
        <v>0</v>
      </c>
      <c r="H442" s="237"/>
      <c r="I442" s="238">
        <f>ROUND(E442*H442,2)</f>
        <v>0</v>
      </c>
      <c r="J442" s="237"/>
      <c r="K442" s="238">
        <f>ROUND(E442*J442,2)</f>
        <v>0</v>
      </c>
      <c r="L442" s="238">
        <v>15</v>
      </c>
      <c r="M442" s="238">
        <f>G442*(1+L442/100)</f>
        <v>0</v>
      </c>
      <c r="N442" s="236">
        <v>0</v>
      </c>
      <c r="O442" s="236">
        <f>ROUND(E442*N442,2)</f>
        <v>0</v>
      </c>
      <c r="P442" s="236">
        <v>0</v>
      </c>
      <c r="Q442" s="236">
        <f>ROUND(E442*P442,2)</f>
        <v>0</v>
      </c>
      <c r="R442" s="238" t="s">
        <v>367</v>
      </c>
      <c r="S442" s="238" t="s">
        <v>185</v>
      </c>
      <c r="T442" s="239" t="s">
        <v>185</v>
      </c>
      <c r="U442" s="221">
        <v>2.0089999999999999</v>
      </c>
      <c r="V442" s="221">
        <f>ROUND(E442*U442,2)</f>
        <v>58.62</v>
      </c>
      <c r="W442" s="221"/>
      <c r="X442" s="221" t="s">
        <v>660</v>
      </c>
      <c r="Y442" s="221" t="s">
        <v>188</v>
      </c>
      <c r="Z442" s="210"/>
      <c r="AA442" s="210"/>
      <c r="AB442" s="210"/>
      <c r="AC442" s="210"/>
      <c r="AD442" s="210"/>
      <c r="AE442" s="210"/>
      <c r="AF442" s="210"/>
      <c r="AG442" s="210" t="s">
        <v>661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45" t="s">
        <v>662</v>
      </c>
      <c r="D443" s="223"/>
      <c r="E443" s="224"/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210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45" t="s">
        <v>663</v>
      </c>
      <c r="D444" s="223"/>
      <c r="E444" s="224"/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210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45" t="s">
        <v>664</v>
      </c>
      <c r="D445" s="223"/>
      <c r="E445" s="224">
        <v>29.176290000000002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210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ht="22.5" outlineLevel="1" x14ac:dyDescent="0.2">
      <c r="A446" s="233">
        <v>87</v>
      </c>
      <c r="B446" s="234" t="s">
        <v>665</v>
      </c>
      <c r="C446" s="243" t="s">
        <v>666</v>
      </c>
      <c r="D446" s="235" t="s">
        <v>262</v>
      </c>
      <c r="E446" s="236">
        <v>58.352580000000003</v>
      </c>
      <c r="F446" s="237"/>
      <c r="G446" s="238">
        <f>ROUND(E446*F446,2)</f>
        <v>0</v>
      </c>
      <c r="H446" s="237"/>
      <c r="I446" s="238">
        <f>ROUND(E446*H446,2)</f>
        <v>0</v>
      </c>
      <c r="J446" s="237"/>
      <c r="K446" s="238">
        <f>ROUND(E446*J446,2)</f>
        <v>0</v>
      </c>
      <c r="L446" s="238">
        <v>15</v>
      </c>
      <c r="M446" s="238">
        <f>G446*(1+L446/100)</f>
        <v>0</v>
      </c>
      <c r="N446" s="236">
        <v>0</v>
      </c>
      <c r="O446" s="236">
        <f>ROUND(E446*N446,2)</f>
        <v>0</v>
      </c>
      <c r="P446" s="236">
        <v>0</v>
      </c>
      <c r="Q446" s="236">
        <f>ROUND(E446*P446,2)</f>
        <v>0</v>
      </c>
      <c r="R446" s="238" t="s">
        <v>367</v>
      </c>
      <c r="S446" s="238" t="s">
        <v>185</v>
      </c>
      <c r="T446" s="239" t="s">
        <v>185</v>
      </c>
      <c r="U446" s="221">
        <v>0.95899999999999996</v>
      </c>
      <c r="V446" s="221">
        <f>ROUND(E446*U446,2)</f>
        <v>55.96</v>
      </c>
      <c r="W446" s="221"/>
      <c r="X446" s="221" t="s">
        <v>660</v>
      </c>
      <c r="Y446" s="221" t="s">
        <v>188</v>
      </c>
      <c r="Z446" s="210"/>
      <c r="AA446" s="210"/>
      <c r="AB446" s="210"/>
      <c r="AC446" s="210"/>
      <c r="AD446" s="210"/>
      <c r="AE446" s="210"/>
      <c r="AF446" s="210"/>
      <c r="AG446" s="210" t="s">
        <v>661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45" t="s">
        <v>662</v>
      </c>
      <c r="D447" s="223"/>
      <c r="E447" s="224"/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210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45" t="s">
        <v>663</v>
      </c>
      <c r="D448" s="223"/>
      <c r="E448" s="224"/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210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45" t="s">
        <v>667</v>
      </c>
      <c r="D449" s="223"/>
      <c r="E449" s="224">
        <v>58.352580000000003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210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33">
        <v>88</v>
      </c>
      <c r="B450" s="234" t="s">
        <v>668</v>
      </c>
      <c r="C450" s="243" t="s">
        <v>669</v>
      </c>
      <c r="D450" s="235" t="s">
        <v>262</v>
      </c>
      <c r="E450" s="236">
        <v>29.176290000000002</v>
      </c>
      <c r="F450" s="237"/>
      <c r="G450" s="238">
        <f>ROUND(E450*F450,2)</f>
        <v>0</v>
      </c>
      <c r="H450" s="237"/>
      <c r="I450" s="238">
        <f>ROUND(E450*H450,2)</f>
        <v>0</v>
      </c>
      <c r="J450" s="237"/>
      <c r="K450" s="238">
        <f>ROUND(E450*J450,2)</f>
        <v>0</v>
      </c>
      <c r="L450" s="238">
        <v>15</v>
      </c>
      <c r="M450" s="238">
        <f>G450*(1+L450/100)</f>
        <v>0</v>
      </c>
      <c r="N450" s="236">
        <v>0</v>
      </c>
      <c r="O450" s="236">
        <f>ROUND(E450*N450,2)</f>
        <v>0</v>
      </c>
      <c r="P450" s="236">
        <v>0</v>
      </c>
      <c r="Q450" s="236">
        <f>ROUND(E450*P450,2)</f>
        <v>0</v>
      </c>
      <c r="R450" s="238" t="s">
        <v>367</v>
      </c>
      <c r="S450" s="238" t="s">
        <v>185</v>
      </c>
      <c r="T450" s="239" t="s">
        <v>185</v>
      </c>
      <c r="U450" s="221">
        <v>0.49</v>
      </c>
      <c r="V450" s="221">
        <f>ROUND(E450*U450,2)</f>
        <v>14.3</v>
      </c>
      <c r="W450" s="221"/>
      <c r="X450" s="221" t="s">
        <v>660</v>
      </c>
      <c r="Y450" s="221" t="s">
        <v>188</v>
      </c>
      <c r="Z450" s="210"/>
      <c r="AA450" s="210"/>
      <c r="AB450" s="210"/>
      <c r="AC450" s="210"/>
      <c r="AD450" s="210"/>
      <c r="AE450" s="210"/>
      <c r="AF450" s="210"/>
      <c r="AG450" s="210" t="s">
        <v>661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44" t="s">
        <v>670</v>
      </c>
      <c r="D451" s="241"/>
      <c r="E451" s="241"/>
      <c r="F451" s="241"/>
      <c r="G451" s="24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191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45" t="s">
        <v>662</v>
      </c>
      <c r="D452" s="223"/>
      <c r="E452" s="224"/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210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45" t="s">
        <v>663</v>
      </c>
      <c r="D453" s="223"/>
      <c r="E453" s="224"/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210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45" t="s">
        <v>664</v>
      </c>
      <c r="D454" s="223"/>
      <c r="E454" s="224">
        <v>29.176290000000002</v>
      </c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210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33">
        <v>89</v>
      </c>
      <c r="B455" s="234" t="s">
        <v>671</v>
      </c>
      <c r="C455" s="243" t="s">
        <v>672</v>
      </c>
      <c r="D455" s="235" t="s">
        <v>262</v>
      </c>
      <c r="E455" s="236">
        <v>320.93920000000003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15</v>
      </c>
      <c r="M455" s="238">
        <f>G455*(1+L455/100)</f>
        <v>0</v>
      </c>
      <c r="N455" s="236">
        <v>0</v>
      </c>
      <c r="O455" s="236">
        <f>ROUND(E455*N455,2)</f>
        <v>0</v>
      </c>
      <c r="P455" s="236">
        <v>0</v>
      </c>
      <c r="Q455" s="236">
        <f>ROUND(E455*P455,2)</f>
        <v>0</v>
      </c>
      <c r="R455" s="238" t="s">
        <v>367</v>
      </c>
      <c r="S455" s="238" t="s">
        <v>185</v>
      </c>
      <c r="T455" s="239" t="s">
        <v>185</v>
      </c>
      <c r="U455" s="221">
        <v>0</v>
      </c>
      <c r="V455" s="221">
        <f>ROUND(E455*U455,2)</f>
        <v>0</v>
      </c>
      <c r="W455" s="221"/>
      <c r="X455" s="221" t="s">
        <v>660</v>
      </c>
      <c r="Y455" s="221" t="s">
        <v>188</v>
      </c>
      <c r="Z455" s="210"/>
      <c r="AA455" s="210"/>
      <c r="AB455" s="210"/>
      <c r="AC455" s="210"/>
      <c r="AD455" s="210"/>
      <c r="AE455" s="210"/>
      <c r="AF455" s="210"/>
      <c r="AG455" s="210" t="s">
        <v>661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2" x14ac:dyDescent="0.2">
      <c r="A456" s="217"/>
      <c r="B456" s="218"/>
      <c r="C456" s="245" t="s">
        <v>662</v>
      </c>
      <c r="D456" s="223"/>
      <c r="E456" s="224"/>
      <c r="F456" s="221"/>
      <c r="G456" s="221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0"/>
      <c r="AA456" s="210"/>
      <c r="AB456" s="210"/>
      <c r="AC456" s="210"/>
      <c r="AD456" s="210"/>
      <c r="AE456" s="210"/>
      <c r="AF456" s="210"/>
      <c r="AG456" s="210" t="s">
        <v>210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17"/>
      <c r="B457" s="218"/>
      <c r="C457" s="245" t="s">
        <v>663</v>
      </c>
      <c r="D457" s="223"/>
      <c r="E457" s="224"/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210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45" t="s">
        <v>673</v>
      </c>
      <c r="D458" s="223"/>
      <c r="E458" s="224">
        <v>320.93920000000003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210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3">
        <v>90</v>
      </c>
      <c r="B459" s="234" t="s">
        <v>674</v>
      </c>
      <c r="C459" s="243" t="s">
        <v>675</v>
      </c>
      <c r="D459" s="235" t="s">
        <v>262</v>
      </c>
      <c r="E459" s="236">
        <v>29.176290000000002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15</v>
      </c>
      <c r="M459" s="238">
        <f>G459*(1+L459/100)</f>
        <v>0</v>
      </c>
      <c r="N459" s="236">
        <v>0</v>
      </c>
      <c r="O459" s="236">
        <f>ROUND(E459*N459,2)</f>
        <v>0</v>
      </c>
      <c r="P459" s="236">
        <v>0</v>
      </c>
      <c r="Q459" s="236">
        <f>ROUND(E459*P459,2)</f>
        <v>0</v>
      </c>
      <c r="R459" s="238" t="s">
        <v>367</v>
      </c>
      <c r="S459" s="238" t="s">
        <v>185</v>
      </c>
      <c r="T459" s="239" t="s">
        <v>185</v>
      </c>
      <c r="U459" s="221">
        <v>0.94199999999999995</v>
      </c>
      <c r="V459" s="221">
        <f>ROUND(E459*U459,2)</f>
        <v>27.48</v>
      </c>
      <c r="W459" s="221"/>
      <c r="X459" s="221" t="s">
        <v>660</v>
      </c>
      <c r="Y459" s="221" t="s">
        <v>188</v>
      </c>
      <c r="Z459" s="210"/>
      <c r="AA459" s="210"/>
      <c r="AB459" s="210"/>
      <c r="AC459" s="210"/>
      <c r="AD459" s="210"/>
      <c r="AE459" s="210"/>
      <c r="AF459" s="210"/>
      <c r="AG459" s="210" t="s">
        <v>661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2" x14ac:dyDescent="0.2">
      <c r="A460" s="217"/>
      <c r="B460" s="218"/>
      <c r="C460" s="245" t="s">
        <v>662</v>
      </c>
      <c r="D460" s="223"/>
      <c r="E460" s="224"/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210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45" t="s">
        <v>663</v>
      </c>
      <c r="D461" s="223"/>
      <c r="E461" s="224"/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210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45" t="s">
        <v>664</v>
      </c>
      <c r="D462" s="223"/>
      <c r="E462" s="224">
        <v>29.176290000000002</v>
      </c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210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1" x14ac:dyDescent="0.2">
      <c r="A463" s="233">
        <v>91</v>
      </c>
      <c r="B463" s="234" t="s">
        <v>676</v>
      </c>
      <c r="C463" s="243" t="s">
        <v>677</v>
      </c>
      <c r="D463" s="235" t="s">
        <v>262</v>
      </c>
      <c r="E463" s="236">
        <v>116.70516000000001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15</v>
      </c>
      <c r="M463" s="238">
        <f>G463*(1+L463/100)</f>
        <v>0</v>
      </c>
      <c r="N463" s="236">
        <v>0</v>
      </c>
      <c r="O463" s="236">
        <f>ROUND(E463*N463,2)</f>
        <v>0</v>
      </c>
      <c r="P463" s="236">
        <v>0</v>
      </c>
      <c r="Q463" s="236">
        <f>ROUND(E463*P463,2)</f>
        <v>0</v>
      </c>
      <c r="R463" s="238" t="s">
        <v>367</v>
      </c>
      <c r="S463" s="238" t="s">
        <v>185</v>
      </c>
      <c r="T463" s="239" t="s">
        <v>185</v>
      </c>
      <c r="U463" s="221">
        <v>0.105</v>
      </c>
      <c r="V463" s="221">
        <f>ROUND(E463*U463,2)</f>
        <v>12.25</v>
      </c>
      <c r="W463" s="221"/>
      <c r="X463" s="221" t="s">
        <v>660</v>
      </c>
      <c r="Y463" s="221" t="s">
        <v>188</v>
      </c>
      <c r="Z463" s="210"/>
      <c r="AA463" s="210"/>
      <c r="AB463" s="210"/>
      <c r="AC463" s="210"/>
      <c r="AD463" s="210"/>
      <c r="AE463" s="210"/>
      <c r="AF463" s="210"/>
      <c r="AG463" s="210" t="s">
        <v>661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45" t="s">
        <v>662</v>
      </c>
      <c r="D464" s="223"/>
      <c r="E464" s="224"/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210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45" t="s">
        <v>663</v>
      </c>
      <c r="D465" s="223"/>
      <c r="E465" s="224"/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210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45" t="s">
        <v>678</v>
      </c>
      <c r="D466" s="223"/>
      <c r="E466" s="224">
        <v>116.70516000000001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210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x14ac:dyDescent="0.2">
      <c r="A467" s="3"/>
      <c r="B467" s="4"/>
      <c r="C467" s="246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AE467">
        <v>15</v>
      </c>
      <c r="AF467">
        <v>21</v>
      </c>
      <c r="AG467" t="s">
        <v>166</v>
      </c>
    </row>
    <row r="468" spans="1:60" x14ac:dyDescent="0.2">
      <c r="A468" s="213"/>
      <c r="B468" s="214" t="s">
        <v>29</v>
      </c>
      <c r="C468" s="247"/>
      <c r="D468" s="215"/>
      <c r="E468" s="216"/>
      <c r="F468" s="216"/>
      <c r="G468" s="232">
        <f>G8+G23+G39+G59+G70+G117+G125+G129+G134+G148+G156+G236+G242+G273+G281+G313+G334+G349+G381+G395+G425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AE468">
        <f>SUMIF(L7:L466,AE467,G7:G466)</f>
        <v>0</v>
      </c>
      <c r="AF468">
        <f>SUMIF(L7:L466,AF467,G7:G466)</f>
        <v>0</v>
      </c>
      <c r="AG468" t="s">
        <v>213</v>
      </c>
    </row>
    <row r="469" spans="1:60" x14ac:dyDescent="0.2">
      <c r="C469" s="248"/>
      <c r="D469" s="10"/>
      <c r="AG469" t="s">
        <v>214</v>
      </c>
    </row>
    <row r="470" spans="1:60" x14ac:dyDescent="0.2">
      <c r="D470" s="10"/>
    </row>
    <row r="471" spans="1:60" x14ac:dyDescent="0.2">
      <c r="D471" s="10"/>
    </row>
    <row r="472" spans="1:60" x14ac:dyDescent="0.2">
      <c r="D472" s="10"/>
    </row>
    <row r="473" spans="1:60" x14ac:dyDescent="0.2">
      <c r="D473" s="10"/>
    </row>
    <row r="474" spans="1:60" x14ac:dyDescent="0.2">
      <c r="D474" s="10"/>
    </row>
    <row r="475" spans="1:60" x14ac:dyDescent="0.2">
      <c r="D475" s="10"/>
    </row>
    <row r="476" spans="1:60" x14ac:dyDescent="0.2">
      <c r="D476" s="10"/>
    </row>
    <row r="477" spans="1:60" x14ac:dyDescent="0.2">
      <c r="D477" s="10"/>
    </row>
    <row r="478" spans="1:60" x14ac:dyDescent="0.2">
      <c r="D478" s="10"/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p0U9EzWFxl7CQ3NFF+HS5iVhEkWQIpgc97bHO6I1ogyV2Iyz8Y7Oqt1n7KC2CvToqtiHdauVOUlWwtnWWp7KQ==" saltValue="jNoCJ73AULG6IOzJDbEgHg==" spinCount="100000" sheet="1" formatRows="0"/>
  <mergeCells count="61">
    <mergeCell ref="C451:G451"/>
    <mergeCell ref="C321:G321"/>
    <mergeCell ref="C330:G330"/>
    <mergeCell ref="C345:G345"/>
    <mergeCell ref="C351:G351"/>
    <mergeCell ref="C358:G358"/>
    <mergeCell ref="C386:G386"/>
    <mergeCell ref="C238:G238"/>
    <mergeCell ref="C249:G249"/>
    <mergeCell ref="C269:G269"/>
    <mergeCell ref="C277:G277"/>
    <mergeCell ref="C283:G283"/>
    <mergeCell ref="C309:G309"/>
    <mergeCell ref="C184:G184"/>
    <mergeCell ref="C188:G188"/>
    <mergeCell ref="C195:G195"/>
    <mergeCell ref="C199:G199"/>
    <mergeCell ref="C203:G203"/>
    <mergeCell ref="C221:G221"/>
    <mergeCell ref="C151:G151"/>
    <mergeCell ref="C152:G152"/>
    <mergeCell ref="C153:G153"/>
    <mergeCell ref="C158:G158"/>
    <mergeCell ref="C167:G167"/>
    <mergeCell ref="C181:G181"/>
    <mergeCell ref="C107:G107"/>
    <mergeCell ref="C112:G112"/>
    <mergeCell ref="C119:G119"/>
    <mergeCell ref="C120:G120"/>
    <mergeCell ref="C121:G121"/>
    <mergeCell ref="C150:G150"/>
    <mergeCell ref="C76:G76"/>
    <mergeCell ref="C82:G82"/>
    <mergeCell ref="C85:G85"/>
    <mergeCell ref="C93:G93"/>
    <mergeCell ref="C98:G98"/>
    <mergeCell ref="C101:G101"/>
    <mergeCell ref="C55:G55"/>
    <mergeCell ref="C56:G56"/>
    <mergeCell ref="C61:G61"/>
    <mergeCell ref="C66:G66"/>
    <mergeCell ref="C72:G72"/>
    <mergeCell ref="C73:G73"/>
    <mergeCell ref="C34:G34"/>
    <mergeCell ref="C35:G35"/>
    <mergeCell ref="C36:G36"/>
    <mergeCell ref="C41:G41"/>
    <mergeCell ref="C46:G46"/>
    <mergeCell ref="C51:G51"/>
    <mergeCell ref="C17:G17"/>
    <mergeCell ref="C25:G25"/>
    <mergeCell ref="C26:G26"/>
    <mergeCell ref="C27:G27"/>
    <mergeCell ref="C28:G28"/>
    <mergeCell ref="C33:G33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B465-E185-4B31-AD64-6BB21102BC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54</v>
      </c>
      <c r="C8" s="242" t="s">
        <v>141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Y8" s="225"/>
      <c r="AG8" t="s">
        <v>181</v>
      </c>
    </row>
    <row r="9" spans="1:60" outlineLevel="1" x14ac:dyDescent="0.2">
      <c r="A9" s="253">
        <v>1</v>
      </c>
      <c r="B9" s="254" t="s">
        <v>681</v>
      </c>
      <c r="C9" s="262" t="s">
        <v>682</v>
      </c>
      <c r="D9" s="255" t="s">
        <v>207</v>
      </c>
      <c r="E9" s="256">
        <v>1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15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208</v>
      </c>
      <c r="T9" s="259" t="s">
        <v>186</v>
      </c>
      <c r="U9" s="221">
        <v>0</v>
      </c>
      <c r="V9" s="221">
        <f>ROUND(E9*U9,2)</f>
        <v>0</v>
      </c>
      <c r="W9" s="221"/>
      <c r="X9" s="221" t="s">
        <v>527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683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684</v>
      </c>
      <c r="C10" s="262" t="s">
        <v>685</v>
      </c>
      <c r="D10" s="255" t="s">
        <v>207</v>
      </c>
      <c r="E10" s="256">
        <v>4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15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208</v>
      </c>
      <c r="T10" s="259" t="s">
        <v>186</v>
      </c>
      <c r="U10" s="221">
        <v>0</v>
      </c>
      <c r="V10" s="221">
        <f>ROUND(E10*U10,2)</f>
        <v>0</v>
      </c>
      <c r="W10" s="221"/>
      <c r="X10" s="221" t="s">
        <v>527</v>
      </c>
      <c r="Y10" s="221" t="s">
        <v>188</v>
      </c>
      <c r="Z10" s="210"/>
      <c r="AA10" s="210"/>
      <c r="AB10" s="210"/>
      <c r="AC10" s="210"/>
      <c r="AD10" s="210"/>
      <c r="AE10" s="210"/>
      <c r="AF10" s="210"/>
      <c r="AG10" s="210" t="s">
        <v>683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3">
        <v>3</v>
      </c>
      <c r="B11" s="254" t="s">
        <v>686</v>
      </c>
      <c r="C11" s="262" t="s">
        <v>687</v>
      </c>
      <c r="D11" s="255" t="s">
        <v>688</v>
      </c>
      <c r="E11" s="256">
        <v>1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15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208</v>
      </c>
      <c r="T11" s="259" t="s">
        <v>186</v>
      </c>
      <c r="U11" s="221">
        <v>0</v>
      </c>
      <c r="V11" s="221">
        <f>ROUND(E11*U11,2)</f>
        <v>0</v>
      </c>
      <c r="W11" s="221"/>
      <c r="X11" s="221" t="s">
        <v>527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683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180</v>
      </c>
      <c r="B12" s="227" t="s">
        <v>59</v>
      </c>
      <c r="C12" s="242" t="s">
        <v>142</v>
      </c>
      <c r="D12" s="228"/>
      <c r="E12" s="229"/>
      <c r="F12" s="230"/>
      <c r="G12" s="230">
        <f>SUMIF(AG13:AG27,"&lt;&gt;NOR",G13:G27)</f>
        <v>0</v>
      </c>
      <c r="H12" s="230"/>
      <c r="I12" s="230">
        <f>SUM(I13:I27)</f>
        <v>0</v>
      </c>
      <c r="J12" s="230"/>
      <c r="K12" s="230">
        <f>SUM(K13:K27)</f>
        <v>0</v>
      </c>
      <c r="L12" s="230"/>
      <c r="M12" s="230">
        <f>SUM(M13:M27)</f>
        <v>0</v>
      </c>
      <c r="N12" s="229"/>
      <c r="O12" s="229">
        <f>SUM(O13:O27)</f>
        <v>0</v>
      </c>
      <c r="P12" s="229"/>
      <c r="Q12" s="229">
        <f>SUM(Q13:Q27)</f>
        <v>0</v>
      </c>
      <c r="R12" s="230"/>
      <c r="S12" s="230"/>
      <c r="T12" s="231"/>
      <c r="U12" s="225"/>
      <c r="V12" s="225">
        <f>SUM(V13:V27)</f>
        <v>0</v>
      </c>
      <c r="W12" s="225"/>
      <c r="X12" s="225"/>
      <c r="Y12" s="225"/>
      <c r="AG12" t="s">
        <v>181</v>
      </c>
    </row>
    <row r="13" spans="1:60" ht="22.5" outlineLevel="1" x14ac:dyDescent="0.2">
      <c r="A13" s="253">
        <v>4</v>
      </c>
      <c r="B13" s="254" t="s">
        <v>689</v>
      </c>
      <c r="C13" s="262" t="s">
        <v>690</v>
      </c>
      <c r="D13" s="255" t="s">
        <v>207</v>
      </c>
      <c r="E13" s="256">
        <v>40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15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208</v>
      </c>
      <c r="T13" s="259" t="s">
        <v>186</v>
      </c>
      <c r="U13" s="221">
        <v>0</v>
      </c>
      <c r="V13" s="221">
        <f>ROUND(E13*U13,2)</f>
        <v>0</v>
      </c>
      <c r="W13" s="221"/>
      <c r="X13" s="221" t="s">
        <v>527</v>
      </c>
      <c r="Y13" s="221" t="s">
        <v>188</v>
      </c>
      <c r="Z13" s="210"/>
      <c r="AA13" s="210"/>
      <c r="AB13" s="210"/>
      <c r="AC13" s="210"/>
      <c r="AD13" s="210"/>
      <c r="AE13" s="210"/>
      <c r="AF13" s="210"/>
      <c r="AG13" s="210" t="s">
        <v>683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3">
        <v>5</v>
      </c>
      <c r="B14" s="234" t="s">
        <v>691</v>
      </c>
      <c r="C14" s="243" t="s">
        <v>692</v>
      </c>
      <c r="D14" s="235" t="s">
        <v>688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15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208</v>
      </c>
      <c r="T14" s="239" t="s">
        <v>186</v>
      </c>
      <c r="U14" s="221">
        <v>0</v>
      </c>
      <c r="V14" s="221">
        <f>ROUND(E14*U14,2)</f>
        <v>0</v>
      </c>
      <c r="W14" s="221"/>
      <c r="X14" s="221" t="s">
        <v>527</v>
      </c>
      <c r="Y14" s="221" t="s">
        <v>188</v>
      </c>
      <c r="Z14" s="210"/>
      <c r="AA14" s="210"/>
      <c r="AB14" s="210"/>
      <c r="AC14" s="210"/>
      <c r="AD14" s="210"/>
      <c r="AE14" s="210"/>
      <c r="AF14" s="210"/>
      <c r="AG14" s="210" t="s">
        <v>683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4" t="s">
        <v>693</v>
      </c>
      <c r="D15" s="241"/>
      <c r="E15" s="241"/>
      <c r="F15" s="241"/>
      <c r="G15" s="24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6</v>
      </c>
      <c r="B16" s="254" t="s">
        <v>694</v>
      </c>
      <c r="C16" s="262" t="s">
        <v>695</v>
      </c>
      <c r="D16" s="255" t="s">
        <v>227</v>
      </c>
      <c r="E16" s="256">
        <v>150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15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208</v>
      </c>
      <c r="T16" s="259" t="s">
        <v>186</v>
      </c>
      <c r="U16" s="221">
        <v>0</v>
      </c>
      <c r="V16" s="221">
        <f>ROUND(E16*U16,2)</f>
        <v>0</v>
      </c>
      <c r="W16" s="221"/>
      <c r="X16" s="221" t="s">
        <v>527</v>
      </c>
      <c r="Y16" s="221" t="s">
        <v>188</v>
      </c>
      <c r="Z16" s="210"/>
      <c r="AA16" s="210"/>
      <c r="AB16" s="210"/>
      <c r="AC16" s="210"/>
      <c r="AD16" s="210"/>
      <c r="AE16" s="210"/>
      <c r="AF16" s="210"/>
      <c r="AG16" s="210" t="s">
        <v>683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7</v>
      </c>
      <c r="B17" s="254" t="s">
        <v>696</v>
      </c>
      <c r="C17" s="262" t="s">
        <v>697</v>
      </c>
      <c r="D17" s="255" t="s">
        <v>227</v>
      </c>
      <c r="E17" s="256">
        <v>70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15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208</v>
      </c>
      <c r="T17" s="259" t="s">
        <v>186</v>
      </c>
      <c r="U17" s="221">
        <v>0</v>
      </c>
      <c r="V17" s="221">
        <f>ROUND(E17*U17,2)</f>
        <v>0</v>
      </c>
      <c r="W17" s="221"/>
      <c r="X17" s="221" t="s">
        <v>527</v>
      </c>
      <c r="Y17" s="221" t="s">
        <v>188</v>
      </c>
      <c r="Z17" s="210"/>
      <c r="AA17" s="210"/>
      <c r="AB17" s="210"/>
      <c r="AC17" s="210"/>
      <c r="AD17" s="210"/>
      <c r="AE17" s="210"/>
      <c r="AF17" s="210"/>
      <c r="AG17" s="210" t="s">
        <v>683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3">
        <v>8</v>
      </c>
      <c r="B18" s="254" t="s">
        <v>698</v>
      </c>
      <c r="C18" s="262" t="s">
        <v>699</v>
      </c>
      <c r="D18" s="255" t="s">
        <v>227</v>
      </c>
      <c r="E18" s="256">
        <v>40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15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208</v>
      </c>
      <c r="T18" s="259" t="s">
        <v>186</v>
      </c>
      <c r="U18" s="221">
        <v>0</v>
      </c>
      <c r="V18" s="221">
        <f>ROUND(E18*U18,2)</f>
        <v>0</v>
      </c>
      <c r="W18" s="221"/>
      <c r="X18" s="221" t="s">
        <v>527</v>
      </c>
      <c r="Y18" s="221" t="s">
        <v>188</v>
      </c>
      <c r="Z18" s="210"/>
      <c r="AA18" s="210"/>
      <c r="AB18" s="210"/>
      <c r="AC18" s="210"/>
      <c r="AD18" s="210"/>
      <c r="AE18" s="210"/>
      <c r="AF18" s="210"/>
      <c r="AG18" s="210" t="s">
        <v>683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9</v>
      </c>
      <c r="B19" s="254" t="s">
        <v>700</v>
      </c>
      <c r="C19" s="262" t="s">
        <v>687</v>
      </c>
      <c r="D19" s="255" t="s">
        <v>688</v>
      </c>
      <c r="E19" s="256">
        <v>1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15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208</v>
      </c>
      <c r="T19" s="259" t="s">
        <v>186</v>
      </c>
      <c r="U19" s="221">
        <v>0</v>
      </c>
      <c r="V19" s="221">
        <f>ROUND(E19*U19,2)</f>
        <v>0</v>
      </c>
      <c r="W19" s="221"/>
      <c r="X19" s="221" t="s">
        <v>527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683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3">
        <v>10</v>
      </c>
      <c r="B20" s="254" t="s">
        <v>701</v>
      </c>
      <c r="C20" s="262" t="s">
        <v>702</v>
      </c>
      <c r="D20" s="255" t="s">
        <v>207</v>
      </c>
      <c r="E20" s="256">
        <v>8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15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208</v>
      </c>
      <c r="T20" s="259" t="s">
        <v>186</v>
      </c>
      <c r="U20" s="221">
        <v>0</v>
      </c>
      <c r="V20" s="221">
        <f>ROUND(E20*U20,2)</f>
        <v>0</v>
      </c>
      <c r="W20" s="221"/>
      <c r="X20" s="221" t="s">
        <v>527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683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3">
        <v>11</v>
      </c>
      <c r="B21" s="254" t="s">
        <v>703</v>
      </c>
      <c r="C21" s="262" t="s">
        <v>704</v>
      </c>
      <c r="D21" s="255" t="s">
        <v>207</v>
      </c>
      <c r="E21" s="256">
        <v>8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15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208</v>
      </c>
      <c r="T21" s="259" t="s">
        <v>186</v>
      </c>
      <c r="U21" s="221">
        <v>0</v>
      </c>
      <c r="V21" s="221">
        <f>ROUND(E21*U21,2)</f>
        <v>0</v>
      </c>
      <c r="W21" s="221"/>
      <c r="X21" s="221" t="s">
        <v>527</v>
      </c>
      <c r="Y21" s="221" t="s">
        <v>188</v>
      </c>
      <c r="Z21" s="210"/>
      <c r="AA21" s="210"/>
      <c r="AB21" s="210"/>
      <c r="AC21" s="210"/>
      <c r="AD21" s="210"/>
      <c r="AE21" s="210"/>
      <c r="AF21" s="210"/>
      <c r="AG21" s="210" t="s">
        <v>683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53">
        <v>12</v>
      </c>
      <c r="B22" s="254" t="s">
        <v>705</v>
      </c>
      <c r="C22" s="262" t="s">
        <v>706</v>
      </c>
      <c r="D22" s="255" t="s">
        <v>207</v>
      </c>
      <c r="E22" s="256">
        <v>16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15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208</v>
      </c>
      <c r="T22" s="259" t="s">
        <v>186</v>
      </c>
      <c r="U22" s="221">
        <v>0</v>
      </c>
      <c r="V22" s="221">
        <f>ROUND(E22*U22,2)</f>
        <v>0</v>
      </c>
      <c r="W22" s="221"/>
      <c r="X22" s="221" t="s">
        <v>527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683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53">
        <v>13</v>
      </c>
      <c r="B23" s="254" t="s">
        <v>707</v>
      </c>
      <c r="C23" s="262" t="s">
        <v>708</v>
      </c>
      <c r="D23" s="255" t="s">
        <v>207</v>
      </c>
      <c r="E23" s="256">
        <v>24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15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/>
      <c r="S23" s="258" t="s">
        <v>208</v>
      </c>
      <c r="T23" s="259" t="s">
        <v>186</v>
      </c>
      <c r="U23" s="221">
        <v>0</v>
      </c>
      <c r="V23" s="221">
        <f>ROUND(E23*U23,2)</f>
        <v>0</v>
      </c>
      <c r="W23" s="221"/>
      <c r="X23" s="221" t="s">
        <v>527</v>
      </c>
      <c r="Y23" s="221" t="s">
        <v>188</v>
      </c>
      <c r="Z23" s="210"/>
      <c r="AA23" s="210"/>
      <c r="AB23" s="210"/>
      <c r="AC23" s="210"/>
      <c r="AD23" s="210"/>
      <c r="AE23" s="210"/>
      <c r="AF23" s="210"/>
      <c r="AG23" s="210" t="s">
        <v>683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3">
        <v>14</v>
      </c>
      <c r="B24" s="254" t="s">
        <v>709</v>
      </c>
      <c r="C24" s="262" t="s">
        <v>710</v>
      </c>
      <c r="D24" s="255" t="s">
        <v>207</v>
      </c>
      <c r="E24" s="256">
        <v>16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15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208</v>
      </c>
      <c r="T24" s="259" t="s">
        <v>186</v>
      </c>
      <c r="U24" s="221">
        <v>0</v>
      </c>
      <c r="V24" s="221">
        <f>ROUND(E24*U24,2)</f>
        <v>0</v>
      </c>
      <c r="W24" s="221"/>
      <c r="X24" s="221" t="s">
        <v>527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683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3">
        <v>15</v>
      </c>
      <c r="B25" s="254" t="s">
        <v>711</v>
      </c>
      <c r="C25" s="262" t="s">
        <v>712</v>
      </c>
      <c r="D25" s="255" t="s">
        <v>207</v>
      </c>
      <c r="E25" s="256">
        <v>40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15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208</v>
      </c>
      <c r="T25" s="259" t="s">
        <v>186</v>
      </c>
      <c r="U25" s="221">
        <v>0</v>
      </c>
      <c r="V25" s="221">
        <f>ROUND(E25*U25,2)</f>
        <v>0</v>
      </c>
      <c r="W25" s="221"/>
      <c r="X25" s="221" t="s">
        <v>527</v>
      </c>
      <c r="Y25" s="221" t="s">
        <v>188</v>
      </c>
      <c r="Z25" s="210"/>
      <c r="AA25" s="210"/>
      <c r="AB25" s="210"/>
      <c r="AC25" s="210"/>
      <c r="AD25" s="210"/>
      <c r="AE25" s="210"/>
      <c r="AF25" s="210"/>
      <c r="AG25" s="210" t="s">
        <v>683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53">
        <v>16</v>
      </c>
      <c r="B26" s="254" t="s">
        <v>713</v>
      </c>
      <c r="C26" s="262" t="s">
        <v>714</v>
      </c>
      <c r="D26" s="255" t="s">
        <v>688</v>
      </c>
      <c r="E26" s="256">
        <v>1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15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208</v>
      </c>
      <c r="T26" s="259" t="s">
        <v>186</v>
      </c>
      <c r="U26" s="221">
        <v>0</v>
      </c>
      <c r="V26" s="221">
        <f>ROUND(E26*U26,2)</f>
        <v>0</v>
      </c>
      <c r="W26" s="221"/>
      <c r="X26" s="221" t="s">
        <v>527</v>
      </c>
      <c r="Y26" s="221" t="s">
        <v>188</v>
      </c>
      <c r="Z26" s="210"/>
      <c r="AA26" s="210"/>
      <c r="AB26" s="210"/>
      <c r="AC26" s="210"/>
      <c r="AD26" s="210"/>
      <c r="AE26" s="210"/>
      <c r="AF26" s="210"/>
      <c r="AG26" s="210" t="s">
        <v>683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3">
        <v>17</v>
      </c>
      <c r="B27" s="254" t="s">
        <v>715</v>
      </c>
      <c r="C27" s="262" t="s">
        <v>716</v>
      </c>
      <c r="D27" s="255" t="s">
        <v>688</v>
      </c>
      <c r="E27" s="256">
        <v>1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15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208</v>
      </c>
      <c r="T27" s="259" t="s">
        <v>186</v>
      </c>
      <c r="U27" s="221">
        <v>0</v>
      </c>
      <c r="V27" s="221">
        <f>ROUND(E27*U27,2)</f>
        <v>0</v>
      </c>
      <c r="W27" s="221"/>
      <c r="X27" s="221" t="s">
        <v>527</v>
      </c>
      <c r="Y27" s="221" t="s">
        <v>188</v>
      </c>
      <c r="Z27" s="210"/>
      <c r="AA27" s="210"/>
      <c r="AB27" s="210"/>
      <c r="AC27" s="210"/>
      <c r="AD27" s="210"/>
      <c r="AE27" s="210"/>
      <c r="AF27" s="210"/>
      <c r="AG27" s="210" t="s">
        <v>683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180</v>
      </c>
      <c r="B28" s="227" t="s">
        <v>61</v>
      </c>
      <c r="C28" s="242" t="s">
        <v>143</v>
      </c>
      <c r="D28" s="228"/>
      <c r="E28" s="229"/>
      <c r="F28" s="230"/>
      <c r="G28" s="230">
        <f>SUMIF(AG29:AG32,"&lt;&gt;NOR",G29:G32)</f>
        <v>0</v>
      </c>
      <c r="H28" s="230"/>
      <c r="I28" s="230">
        <f>SUM(I29:I32)</f>
        <v>0</v>
      </c>
      <c r="J28" s="230"/>
      <c r="K28" s="230">
        <f>SUM(K29:K32)</f>
        <v>0</v>
      </c>
      <c r="L28" s="230"/>
      <c r="M28" s="230">
        <f>SUM(M29:M32)</f>
        <v>0</v>
      </c>
      <c r="N28" s="229"/>
      <c r="O28" s="229">
        <f>SUM(O29:O32)</f>
        <v>0</v>
      </c>
      <c r="P28" s="229"/>
      <c r="Q28" s="229">
        <f>SUM(Q29:Q32)</f>
        <v>0</v>
      </c>
      <c r="R28" s="230"/>
      <c r="S28" s="230"/>
      <c r="T28" s="231"/>
      <c r="U28" s="225"/>
      <c r="V28" s="225">
        <f>SUM(V29:V32)</f>
        <v>0</v>
      </c>
      <c r="W28" s="225"/>
      <c r="X28" s="225"/>
      <c r="Y28" s="225"/>
      <c r="AG28" t="s">
        <v>181</v>
      </c>
    </row>
    <row r="29" spans="1:60" ht="22.5" outlineLevel="1" x14ac:dyDescent="0.2">
      <c r="A29" s="253">
        <v>18</v>
      </c>
      <c r="B29" s="254" t="s">
        <v>717</v>
      </c>
      <c r="C29" s="262" t="s">
        <v>718</v>
      </c>
      <c r="D29" s="255" t="s">
        <v>207</v>
      </c>
      <c r="E29" s="256">
        <v>8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15</v>
      </c>
      <c r="M29" s="258">
        <f>G29*(1+L29/100)</f>
        <v>0</v>
      </c>
      <c r="N29" s="256">
        <v>0</v>
      </c>
      <c r="O29" s="256">
        <f>ROUND(E29*N29,2)</f>
        <v>0</v>
      </c>
      <c r="P29" s="256">
        <v>0</v>
      </c>
      <c r="Q29" s="256">
        <f>ROUND(E29*P29,2)</f>
        <v>0</v>
      </c>
      <c r="R29" s="258"/>
      <c r="S29" s="258" t="s">
        <v>208</v>
      </c>
      <c r="T29" s="259" t="s">
        <v>186</v>
      </c>
      <c r="U29" s="221">
        <v>0</v>
      </c>
      <c r="V29" s="221">
        <f>ROUND(E29*U29,2)</f>
        <v>0</v>
      </c>
      <c r="W29" s="221"/>
      <c r="X29" s="221" t="s">
        <v>527</v>
      </c>
      <c r="Y29" s="221" t="s">
        <v>188</v>
      </c>
      <c r="Z29" s="210"/>
      <c r="AA29" s="210"/>
      <c r="AB29" s="210"/>
      <c r="AC29" s="210"/>
      <c r="AD29" s="210"/>
      <c r="AE29" s="210"/>
      <c r="AF29" s="210"/>
      <c r="AG29" s="210" t="s">
        <v>683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53">
        <v>19</v>
      </c>
      <c r="B30" s="254" t="s">
        <v>719</v>
      </c>
      <c r="C30" s="262" t="s">
        <v>720</v>
      </c>
      <c r="D30" s="255" t="s">
        <v>207</v>
      </c>
      <c r="E30" s="256">
        <v>60</v>
      </c>
      <c r="F30" s="257"/>
      <c r="G30" s="258">
        <f>ROUND(E30*F30,2)</f>
        <v>0</v>
      </c>
      <c r="H30" s="257"/>
      <c r="I30" s="258">
        <f>ROUND(E30*H30,2)</f>
        <v>0</v>
      </c>
      <c r="J30" s="257"/>
      <c r="K30" s="258">
        <f>ROUND(E30*J30,2)</f>
        <v>0</v>
      </c>
      <c r="L30" s="258">
        <v>15</v>
      </c>
      <c r="M30" s="258">
        <f>G30*(1+L30/100)</f>
        <v>0</v>
      </c>
      <c r="N30" s="256">
        <v>0</v>
      </c>
      <c r="O30" s="256">
        <f>ROUND(E30*N30,2)</f>
        <v>0</v>
      </c>
      <c r="P30" s="256">
        <v>0</v>
      </c>
      <c r="Q30" s="256">
        <f>ROUND(E30*P30,2)</f>
        <v>0</v>
      </c>
      <c r="R30" s="258"/>
      <c r="S30" s="258" t="s">
        <v>208</v>
      </c>
      <c r="T30" s="259" t="s">
        <v>186</v>
      </c>
      <c r="U30" s="221">
        <v>0</v>
      </c>
      <c r="V30" s="221">
        <f>ROUND(E30*U30,2)</f>
        <v>0</v>
      </c>
      <c r="W30" s="221"/>
      <c r="X30" s="221" t="s">
        <v>527</v>
      </c>
      <c r="Y30" s="221" t="s">
        <v>188</v>
      </c>
      <c r="Z30" s="210"/>
      <c r="AA30" s="210"/>
      <c r="AB30" s="210"/>
      <c r="AC30" s="210"/>
      <c r="AD30" s="210"/>
      <c r="AE30" s="210"/>
      <c r="AF30" s="210"/>
      <c r="AG30" s="210" t="s">
        <v>683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3">
        <v>20</v>
      </c>
      <c r="B31" s="254" t="s">
        <v>721</v>
      </c>
      <c r="C31" s="262" t="s">
        <v>722</v>
      </c>
      <c r="D31" s="255" t="s">
        <v>207</v>
      </c>
      <c r="E31" s="256">
        <v>68</v>
      </c>
      <c r="F31" s="257"/>
      <c r="G31" s="258">
        <f>ROUND(E31*F31,2)</f>
        <v>0</v>
      </c>
      <c r="H31" s="257"/>
      <c r="I31" s="258">
        <f>ROUND(E31*H31,2)</f>
        <v>0</v>
      </c>
      <c r="J31" s="257"/>
      <c r="K31" s="258">
        <f>ROUND(E31*J31,2)</f>
        <v>0</v>
      </c>
      <c r="L31" s="258">
        <v>15</v>
      </c>
      <c r="M31" s="258">
        <f>G31*(1+L31/100)</f>
        <v>0</v>
      </c>
      <c r="N31" s="256">
        <v>0</v>
      </c>
      <c r="O31" s="256">
        <f>ROUND(E31*N31,2)</f>
        <v>0</v>
      </c>
      <c r="P31" s="256">
        <v>0</v>
      </c>
      <c r="Q31" s="256">
        <f>ROUND(E31*P31,2)</f>
        <v>0</v>
      </c>
      <c r="R31" s="258"/>
      <c r="S31" s="258" t="s">
        <v>208</v>
      </c>
      <c r="T31" s="259" t="s">
        <v>186</v>
      </c>
      <c r="U31" s="221">
        <v>0</v>
      </c>
      <c r="V31" s="221">
        <f>ROUND(E31*U31,2)</f>
        <v>0</v>
      </c>
      <c r="W31" s="221"/>
      <c r="X31" s="221" t="s">
        <v>527</v>
      </c>
      <c r="Y31" s="221" t="s">
        <v>188</v>
      </c>
      <c r="Z31" s="210"/>
      <c r="AA31" s="210"/>
      <c r="AB31" s="210"/>
      <c r="AC31" s="210"/>
      <c r="AD31" s="210"/>
      <c r="AE31" s="210"/>
      <c r="AF31" s="210"/>
      <c r="AG31" s="210" t="s">
        <v>683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3">
        <v>21</v>
      </c>
      <c r="B32" s="254" t="s">
        <v>723</v>
      </c>
      <c r="C32" s="262" t="s">
        <v>687</v>
      </c>
      <c r="D32" s="255" t="s">
        <v>688</v>
      </c>
      <c r="E32" s="256">
        <v>1</v>
      </c>
      <c r="F32" s="257"/>
      <c r="G32" s="258">
        <f>ROUND(E32*F32,2)</f>
        <v>0</v>
      </c>
      <c r="H32" s="257"/>
      <c r="I32" s="258">
        <f>ROUND(E32*H32,2)</f>
        <v>0</v>
      </c>
      <c r="J32" s="257"/>
      <c r="K32" s="258">
        <f>ROUND(E32*J32,2)</f>
        <v>0</v>
      </c>
      <c r="L32" s="258">
        <v>15</v>
      </c>
      <c r="M32" s="258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8"/>
      <c r="S32" s="258" t="s">
        <v>208</v>
      </c>
      <c r="T32" s="259" t="s">
        <v>186</v>
      </c>
      <c r="U32" s="221">
        <v>0</v>
      </c>
      <c r="V32" s="221">
        <f>ROUND(E32*U32,2)</f>
        <v>0</v>
      </c>
      <c r="W32" s="221"/>
      <c r="X32" s="221" t="s">
        <v>527</v>
      </c>
      <c r="Y32" s="221" t="s">
        <v>188</v>
      </c>
      <c r="Z32" s="210"/>
      <c r="AA32" s="210"/>
      <c r="AB32" s="210"/>
      <c r="AC32" s="210"/>
      <c r="AD32" s="210"/>
      <c r="AE32" s="210"/>
      <c r="AF32" s="210"/>
      <c r="AG32" s="210" t="s">
        <v>683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6" t="s">
        <v>180</v>
      </c>
      <c r="B33" s="227" t="s">
        <v>63</v>
      </c>
      <c r="C33" s="242" t="s">
        <v>144</v>
      </c>
      <c r="D33" s="228"/>
      <c r="E33" s="229"/>
      <c r="F33" s="230"/>
      <c r="G33" s="230">
        <f>SUMIF(AG34:AG40,"&lt;&gt;NOR",G34:G40)</f>
        <v>0</v>
      </c>
      <c r="H33" s="230"/>
      <c r="I33" s="230">
        <f>SUM(I34:I40)</f>
        <v>0</v>
      </c>
      <c r="J33" s="230"/>
      <c r="K33" s="230">
        <f>SUM(K34:K40)</f>
        <v>0</v>
      </c>
      <c r="L33" s="230"/>
      <c r="M33" s="230">
        <f>SUM(M34:M40)</f>
        <v>0</v>
      </c>
      <c r="N33" s="229"/>
      <c r="O33" s="229">
        <f>SUM(O34:O40)</f>
        <v>0</v>
      </c>
      <c r="P33" s="229"/>
      <c r="Q33" s="229">
        <f>SUM(Q34:Q40)</f>
        <v>0</v>
      </c>
      <c r="R33" s="230"/>
      <c r="S33" s="230"/>
      <c r="T33" s="231"/>
      <c r="U33" s="225"/>
      <c r="V33" s="225">
        <f>SUM(V34:V40)</f>
        <v>0</v>
      </c>
      <c r="W33" s="225"/>
      <c r="X33" s="225"/>
      <c r="Y33" s="225"/>
      <c r="AG33" t="s">
        <v>181</v>
      </c>
    </row>
    <row r="34" spans="1:60" outlineLevel="1" x14ac:dyDescent="0.2">
      <c r="A34" s="253">
        <v>22</v>
      </c>
      <c r="B34" s="254" t="s">
        <v>724</v>
      </c>
      <c r="C34" s="262" t="s">
        <v>725</v>
      </c>
      <c r="D34" s="255" t="s">
        <v>688</v>
      </c>
      <c r="E34" s="256">
        <v>1</v>
      </c>
      <c r="F34" s="257"/>
      <c r="G34" s="258">
        <f>ROUND(E34*F34,2)</f>
        <v>0</v>
      </c>
      <c r="H34" s="257"/>
      <c r="I34" s="258">
        <f>ROUND(E34*H34,2)</f>
        <v>0</v>
      </c>
      <c r="J34" s="257"/>
      <c r="K34" s="258">
        <f>ROUND(E34*J34,2)</f>
        <v>0</v>
      </c>
      <c r="L34" s="258">
        <v>15</v>
      </c>
      <c r="M34" s="258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8"/>
      <c r="S34" s="258" t="s">
        <v>208</v>
      </c>
      <c r="T34" s="259" t="s">
        <v>186</v>
      </c>
      <c r="U34" s="221">
        <v>0</v>
      </c>
      <c r="V34" s="221">
        <f>ROUND(E34*U34,2)</f>
        <v>0</v>
      </c>
      <c r="W34" s="221"/>
      <c r="X34" s="221" t="s">
        <v>220</v>
      </c>
      <c r="Y34" s="221" t="s">
        <v>188</v>
      </c>
      <c r="Z34" s="210"/>
      <c r="AA34" s="210"/>
      <c r="AB34" s="210"/>
      <c r="AC34" s="210"/>
      <c r="AD34" s="210"/>
      <c r="AE34" s="210"/>
      <c r="AF34" s="210"/>
      <c r="AG34" s="210" t="s">
        <v>726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3">
        <v>23</v>
      </c>
      <c r="B35" s="254" t="s">
        <v>727</v>
      </c>
      <c r="C35" s="262" t="s">
        <v>728</v>
      </c>
      <c r="D35" s="255" t="s">
        <v>227</v>
      </c>
      <c r="E35" s="256">
        <v>80</v>
      </c>
      <c r="F35" s="257"/>
      <c r="G35" s="258">
        <f>ROUND(E35*F35,2)</f>
        <v>0</v>
      </c>
      <c r="H35" s="257"/>
      <c r="I35" s="258">
        <f>ROUND(E35*H35,2)</f>
        <v>0</v>
      </c>
      <c r="J35" s="257"/>
      <c r="K35" s="258">
        <f>ROUND(E35*J35,2)</f>
        <v>0</v>
      </c>
      <c r="L35" s="258">
        <v>15</v>
      </c>
      <c r="M35" s="258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8"/>
      <c r="S35" s="258" t="s">
        <v>208</v>
      </c>
      <c r="T35" s="259" t="s">
        <v>186</v>
      </c>
      <c r="U35" s="221">
        <v>0</v>
      </c>
      <c r="V35" s="221">
        <f>ROUND(E35*U35,2)</f>
        <v>0</v>
      </c>
      <c r="W35" s="221"/>
      <c r="X35" s="221" t="s">
        <v>527</v>
      </c>
      <c r="Y35" s="221" t="s">
        <v>188</v>
      </c>
      <c r="Z35" s="210"/>
      <c r="AA35" s="210"/>
      <c r="AB35" s="210"/>
      <c r="AC35" s="210"/>
      <c r="AD35" s="210"/>
      <c r="AE35" s="210"/>
      <c r="AF35" s="210"/>
      <c r="AG35" s="210" t="s">
        <v>683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3">
        <v>24</v>
      </c>
      <c r="B36" s="254" t="s">
        <v>729</v>
      </c>
      <c r="C36" s="262" t="s">
        <v>730</v>
      </c>
      <c r="D36" s="255" t="s">
        <v>227</v>
      </c>
      <c r="E36" s="256">
        <v>120</v>
      </c>
      <c r="F36" s="257"/>
      <c r="G36" s="258">
        <f>ROUND(E36*F36,2)</f>
        <v>0</v>
      </c>
      <c r="H36" s="257"/>
      <c r="I36" s="258">
        <f>ROUND(E36*H36,2)</f>
        <v>0</v>
      </c>
      <c r="J36" s="257"/>
      <c r="K36" s="258">
        <f>ROUND(E36*J36,2)</f>
        <v>0</v>
      </c>
      <c r="L36" s="258">
        <v>15</v>
      </c>
      <c r="M36" s="258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8"/>
      <c r="S36" s="258" t="s">
        <v>208</v>
      </c>
      <c r="T36" s="259" t="s">
        <v>186</v>
      </c>
      <c r="U36" s="221">
        <v>0</v>
      </c>
      <c r="V36" s="221">
        <f>ROUND(E36*U36,2)</f>
        <v>0</v>
      </c>
      <c r="W36" s="221"/>
      <c r="X36" s="221" t="s">
        <v>527</v>
      </c>
      <c r="Y36" s="221" t="s">
        <v>188</v>
      </c>
      <c r="Z36" s="210"/>
      <c r="AA36" s="210"/>
      <c r="AB36" s="210"/>
      <c r="AC36" s="210"/>
      <c r="AD36" s="210"/>
      <c r="AE36" s="210"/>
      <c r="AF36" s="210"/>
      <c r="AG36" s="210" t="s">
        <v>683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3">
        <v>25</v>
      </c>
      <c r="B37" s="254" t="s">
        <v>731</v>
      </c>
      <c r="C37" s="262" t="s">
        <v>732</v>
      </c>
      <c r="D37" s="255" t="s">
        <v>227</v>
      </c>
      <c r="E37" s="256">
        <v>240</v>
      </c>
      <c r="F37" s="257"/>
      <c r="G37" s="258">
        <f>ROUND(E37*F37,2)</f>
        <v>0</v>
      </c>
      <c r="H37" s="257"/>
      <c r="I37" s="258">
        <f>ROUND(E37*H37,2)</f>
        <v>0</v>
      </c>
      <c r="J37" s="257"/>
      <c r="K37" s="258">
        <f>ROUND(E37*J37,2)</f>
        <v>0</v>
      </c>
      <c r="L37" s="258">
        <v>15</v>
      </c>
      <c r="M37" s="258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8"/>
      <c r="S37" s="258" t="s">
        <v>208</v>
      </c>
      <c r="T37" s="259" t="s">
        <v>186</v>
      </c>
      <c r="U37" s="221">
        <v>0</v>
      </c>
      <c r="V37" s="221">
        <f>ROUND(E37*U37,2)</f>
        <v>0</v>
      </c>
      <c r="W37" s="221"/>
      <c r="X37" s="221" t="s">
        <v>527</v>
      </c>
      <c r="Y37" s="221" t="s">
        <v>188</v>
      </c>
      <c r="Z37" s="210"/>
      <c r="AA37" s="210"/>
      <c r="AB37" s="210"/>
      <c r="AC37" s="210"/>
      <c r="AD37" s="210"/>
      <c r="AE37" s="210"/>
      <c r="AF37" s="210"/>
      <c r="AG37" s="210" t="s">
        <v>683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3">
        <v>26</v>
      </c>
      <c r="B38" s="254" t="s">
        <v>733</v>
      </c>
      <c r="C38" s="262" t="s">
        <v>734</v>
      </c>
      <c r="D38" s="255" t="s">
        <v>227</v>
      </c>
      <c r="E38" s="256">
        <v>60</v>
      </c>
      <c r="F38" s="257"/>
      <c r="G38" s="258">
        <f>ROUND(E38*F38,2)</f>
        <v>0</v>
      </c>
      <c r="H38" s="257"/>
      <c r="I38" s="258">
        <f>ROUND(E38*H38,2)</f>
        <v>0</v>
      </c>
      <c r="J38" s="257"/>
      <c r="K38" s="258">
        <f>ROUND(E38*J38,2)</f>
        <v>0</v>
      </c>
      <c r="L38" s="258">
        <v>15</v>
      </c>
      <c r="M38" s="258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8"/>
      <c r="S38" s="258" t="s">
        <v>208</v>
      </c>
      <c r="T38" s="259" t="s">
        <v>186</v>
      </c>
      <c r="U38" s="221">
        <v>0</v>
      </c>
      <c r="V38" s="221">
        <f>ROUND(E38*U38,2)</f>
        <v>0</v>
      </c>
      <c r="W38" s="221"/>
      <c r="X38" s="221" t="s">
        <v>527</v>
      </c>
      <c r="Y38" s="221" t="s">
        <v>188</v>
      </c>
      <c r="Z38" s="210"/>
      <c r="AA38" s="210"/>
      <c r="AB38" s="210"/>
      <c r="AC38" s="210"/>
      <c r="AD38" s="210"/>
      <c r="AE38" s="210"/>
      <c r="AF38" s="210"/>
      <c r="AG38" s="210" t="s">
        <v>683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3">
        <v>27</v>
      </c>
      <c r="B39" s="254" t="s">
        <v>735</v>
      </c>
      <c r="C39" s="262" t="s">
        <v>736</v>
      </c>
      <c r="D39" s="255" t="s">
        <v>227</v>
      </c>
      <c r="E39" s="256">
        <v>3</v>
      </c>
      <c r="F39" s="257"/>
      <c r="G39" s="258">
        <f>ROUND(E39*F39,2)</f>
        <v>0</v>
      </c>
      <c r="H39" s="257"/>
      <c r="I39" s="258">
        <f>ROUND(E39*H39,2)</f>
        <v>0</v>
      </c>
      <c r="J39" s="257"/>
      <c r="K39" s="258">
        <f>ROUND(E39*J39,2)</f>
        <v>0</v>
      </c>
      <c r="L39" s="258">
        <v>15</v>
      </c>
      <c r="M39" s="258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8"/>
      <c r="S39" s="258" t="s">
        <v>208</v>
      </c>
      <c r="T39" s="259" t="s">
        <v>186</v>
      </c>
      <c r="U39" s="221">
        <v>0</v>
      </c>
      <c r="V39" s="221">
        <f>ROUND(E39*U39,2)</f>
        <v>0</v>
      </c>
      <c r="W39" s="221"/>
      <c r="X39" s="221" t="s">
        <v>527</v>
      </c>
      <c r="Y39" s="221" t="s">
        <v>188</v>
      </c>
      <c r="Z39" s="210"/>
      <c r="AA39" s="210"/>
      <c r="AB39" s="210"/>
      <c r="AC39" s="210"/>
      <c r="AD39" s="210"/>
      <c r="AE39" s="210"/>
      <c r="AF39" s="210"/>
      <c r="AG39" s="210" t="s">
        <v>683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3">
        <v>28</v>
      </c>
      <c r="B40" s="254" t="s">
        <v>737</v>
      </c>
      <c r="C40" s="262" t="s">
        <v>687</v>
      </c>
      <c r="D40" s="255" t="s">
        <v>688</v>
      </c>
      <c r="E40" s="256">
        <v>1</v>
      </c>
      <c r="F40" s="257"/>
      <c r="G40" s="258">
        <f>ROUND(E40*F40,2)</f>
        <v>0</v>
      </c>
      <c r="H40" s="257"/>
      <c r="I40" s="258">
        <f>ROUND(E40*H40,2)</f>
        <v>0</v>
      </c>
      <c r="J40" s="257"/>
      <c r="K40" s="258">
        <f>ROUND(E40*J40,2)</f>
        <v>0</v>
      </c>
      <c r="L40" s="258">
        <v>15</v>
      </c>
      <c r="M40" s="258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8"/>
      <c r="S40" s="258" t="s">
        <v>208</v>
      </c>
      <c r="T40" s="259" t="s">
        <v>186</v>
      </c>
      <c r="U40" s="221">
        <v>0</v>
      </c>
      <c r="V40" s="221">
        <f>ROUND(E40*U40,2)</f>
        <v>0</v>
      </c>
      <c r="W40" s="221"/>
      <c r="X40" s="221" t="s">
        <v>527</v>
      </c>
      <c r="Y40" s="221" t="s">
        <v>188</v>
      </c>
      <c r="Z40" s="210"/>
      <c r="AA40" s="210"/>
      <c r="AB40" s="210"/>
      <c r="AC40" s="210"/>
      <c r="AD40" s="210"/>
      <c r="AE40" s="210"/>
      <c r="AF40" s="210"/>
      <c r="AG40" s="210" t="s">
        <v>683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6" t="s">
        <v>180</v>
      </c>
      <c r="B41" s="227" t="s">
        <v>145</v>
      </c>
      <c r="C41" s="242" t="s">
        <v>140</v>
      </c>
      <c r="D41" s="228"/>
      <c r="E41" s="229"/>
      <c r="F41" s="230"/>
      <c r="G41" s="230">
        <f>SUMIF(AG42:AG53,"&lt;&gt;NOR",G42:G53)</f>
        <v>0</v>
      </c>
      <c r="H41" s="230"/>
      <c r="I41" s="230">
        <f>SUM(I42:I53)</f>
        <v>0</v>
      </c>
      <c r="J41" s="230"/>
      <c r="K41" s="230">
        <f>SUM(K42:K53)</f>
        <v>0</v>
      </c>
      <c r="L41" s="230"/>
      <c r="M41" s="230">
        <f>SUM(M42:M53)</f>
        <v>0</v>
      </c>
      <c r="N41" s="229"/>
      <c r="O41" s="229">
        <f>SUM(O42:O53)</f>
        <v>0</v>
      </c>
      <c r="P41" s="229"/>
      <c r="Q41" s="229">
        <f>SUM(Q42:Q53)</f>
        <v>0</v>
      </c>
      <c r="R41" s="230"/>
      <c r="S41" s="230"/>
      <c r="T41" s="231"/>
      <c r="U41" s="225"/>
      <c r="V41" s="225">
        <f>SUM(V42:V53)</f>
        <v>0</v>
      </c>
      <c r="W41" s="225"/>
      <c r="X41" s="225"/>
      <c r="Y41" s="225"/>
      <c r="AG41" t="s">
        <v>181</v>
      </c>
    </row>
    <row r="42" spans="1:60" outlineLevel="1" x14ac:dyDescent="0.2">
      <c r="A42" s="253">
        <v>29</v>
      </c>
      <c r="B42" s="254" t="s">
        <v>738</v>
      </c>
      <c r="C42" s="262" t="s">
        <v>739</v>
      </c>
      <c r="D42" s="255" t="s">
        <v>688</v>
      </c>
      <c r="E42" s="256">
        <v>1</v>
      </c>
      <c r="F42" s="257"/>
      <c r="G42" s="258">
        <f>ROUND(E42*F42,2)</f>
        <v>0</v>
      </c>
      <c r="H42" s="257"/>
      <c r="I42" s="258">
        <f>ROUND(E42*H42,2)</f>
        <v>0</v>
      </c>
      <c r="J42" s="257"/>
      <c r="K42" s="258">
        <f>ROUND(E42*J42,2)</f>
        <v>0</v>
      </c>
      <c r="L42" s="258">
        <v>15</v>
      </c>
      <c r="M42" s="258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8"/>
      <c r="S42" s="258" t="s">
        <v>208</v>
      </c>
      <c r="T42" s="259" t="s">
        <v>186</v>
      </c>
      <c r="U42" s="221">
        <v>0</v>
      </c>
      <c r="V42" s="221">
        <f>ROUND(E42*U42,2)</f>
        <v>0</v>
      </c>
      <c r="W42" s="221"/>
      <c r="X42" s="221" t="s">
        <v>220</v>
      </c>
      <c r="Y42" s="221" t="s">
        <v>188</v>
      </c>
      <c r="Z42" s="210"/>
      <c r="AA42" s="210"/>
      <c r="AB42" s="210"/>
      <c r="AC42" s="210"/>
      <c r="AD42" s="210"/>
      <c r="AE42" s="210"/>
      <c r="AF42" s="210"/>
      <c r="AG42" s="210" t="s">
        <v>740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3">
        <v>30</v>
      </c>
      <c r="B43" s="254" t="s">
        <v>741</v>
      </c>
      <c r="C43" s="262" t="s">
        <v>742</v>
      </c>
      <c r="D43" s="255" t="s">
        <v>688</v>
      </c>
      <c r="E43" s="256">
        <v>1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15</v>
      </c>
      <c r="M43" s="258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8"/>
      <c r="S43" s="258" t="s">
        <v>208</v>
      </c>
      <c r="T43" s="259" t="s">
        <v>186</v>
      </c>
      <c r="U43" s="221">
        <v>0</v>
      </c>
      <c r="V43" s="221">
        <f>ROUND(E43*U43,2)</f>
        <v>0</v>
      </c>
      <c r="W43" s="221"/>
      <c r="X43" s="221" t="s">
        <v>220</v>
      </c>
      <c r="Y43" s="221" t="s">
        <v>188</v>
      </c>
      <c r="Z43" s="210"/>
      <c r="AA43" s="210"/>
      <c r="AB43" s="210"/>
      <c r="AC43" s="210"/>
      <c r="AD43" s="210"/>
      <c r="AE43" s="210"/>
      <c r="AF43" s="210"/>
      <c r="AG43" s="210" t="s">
        <v>740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53">
        <v>31</v>
      </c>
      <c r="B44" s="254" t="s">
        <v>743</v>
      </c>
      <c r="C44" s="262" t="s">
        <v>744</v>
      </c>
      <c r="D44" s="255" t="s">
        <v>688</v>
      </c>
      <c r="E44" s="256">
        <v>1</v>
      </c>
      <c r="F44" s="257"/>
      <c r="G44" s="258">
        <f>ROUND(E44*F44,2)</f>
        <v>0</v>
      </c>
      <c r="H44" s="257"/>
      <c r="I44" s="258">
        <f>ROUND(E44*H44,2)</f>
        <v>0</v>
      </c>
      <c r="J44" s="257"/>
      <c r="K44" s="258">
        <f>ROUND(E44*J44,2)</f>
        <v>0</v>
      </c>
      <c r="L44" s="258">
        <v>15</v>
      </c>
      <c r="M44" s="258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8"/>
      <c r="S44" s="258" t="s">
        <v>208</v>
      </c>
      <c r="T44" s="259" t="s">
        <v>186</v>
      </c>
      <c r="U44" s="221">
        <v>0</v>
      </c>
      <c r="V44" s="221">
        <f>ROUND(E44*U44,2)</f>
        <v>0</v>
      </c>
      <c r="W44" s="221"/>
      <c r="X44" s="221" t="s">
        <v>220</v>
      </c>
      <c r="Y44" s="221" t="s">
        <v>188</v>
      </c>
      <c r="Z44" s="210"/>
      <c r="AA44" s="210"/>
      <c r="AB44" s="210"/>
      <c r="AC44" s="210"/>
      <c r="AD44" s="210"/>
      <c r="AE44" s="210"/>
      <c r="AF44" s="210"/>
      <c r="AG44" s="210" t="s">
        <v>740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3">
        <v>32</v>
      </c>
      <c r="B45" s="254" t="s">
        <v>745</v>
      </c>
      <c r="C45" s="262" t="s">
        <v>746</v>
      </c>
      <c r="D45" s="255" t="s">
        <v>688</v>
      </c>
      <c r="E45" s="256">
        <v>1</v>
      </c>
      <c r="F45" s="257"/>
      <c r="G45" s="258">
        <f>ROUND(E45*F45,2)</f>
        <v>0</v>
      </c>
      <c r="H45" s="257"/>
      <c r="I45" s="258">
        <f>ROUND(E45*H45,2)</f>
        <v>0</v>
      </c>
      <c r="J45" s="257"/>
      <c r="K45" s="258">
        <f>ROUND(E45*J45,2)</f>
        <v>0</v>
      </c>
      <c r="L45" s="258">
        <v>15</v>
      </c>
      <c r="M45" s="258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8"/>
      <c r="S45" s="258" t="s">
        <v>208</v>
      </c>
      <c r="T45" s="259" t="s">
        <v>186</v>
      </c>
      <c r="U45" s="221">
        <v>0</v>
      </c>
      <c r="V45" s="221">
        <f>ROUND(E45*U45,2)</f>
        <v>0</v>
      </c>
      <c r="W45" s="221"/>
      <c r="X45" s="221" t="s">
        <v>527</v>
      </c>
      <c r="Y45" s="221" t="s">
        <v>188</v>
      </c>
      <c r="Z45" s="210"/>
      <c r="AA45" s="210"/>
      <c r="AB45" s="210"/>
      <c r="AC45" s="210"/>
      <c r="AD45" s="210"/>
      <c r="AE45" s="210"/>
      <c r="AF45" s="210"/>
      <c r="AG45" s="210" t="s">
        <v>683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33</v>
      </c>
      <c r="B46" s="254" t="s">
        <v>747</v>
      </c>
      <c r="C46" s="262" t="s">
        <v>748</v>
      </c>
      <c r="D46" s="255" t="s">
        <v>207</v>
      </c>
      <c r="E46" s="256">
        <v>1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15</v>
      </c>
      <c r="M46" s="258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8"/>
      <c r="S46" s="258" t="s">
        <v>208</v>
      </c>
      <c r="T46" s="259" t="s">
        <v>186</v>
      </c>
      <c r="U46" s="221">
        <v>0</v>
      </c>
      <c r="V46" s="221">
        <f>ROUND(E46*U46,2)</f>
        <v>0</v>
      </c>
      <c r="W46" s="221"/>
      <c r="X46" s="221" t="s">
        <v>527</v>
      </c>
      <c r="Y46" s="221" t="s">
        <v>188</v>
      </c>
      <c r="Z46" s="210"/>
      <c r="AA46" s="210"/>
      <c r="AB46" s="210"/>
      <c r="AC46" s="210"/>
      <c r="AD46" s="210"/>
      <c r="AE46" s="210"/>
      <c r="AF46" s="210"/>
      <c r="AG46" s="210" t="s">
        <v>683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34</v>
      </c>
      <c r="B47" s="254" t="s">
        <v>749</v>
      </c>
      <c r="C47" s="262" t="s">
        <v>750</v>
      </c>
      <c r="D47" s="255" t="s">
        <v>688</v>
      </c>
      <c r="E47" s="256">
        <v>1</v>
      </c>
      <c r="F47" s="257"/>
      <c r="G47" s="258">
        <f>ROUND(E47*F47,2)</f>
        <v>0</v>
      </c>
      <c r="H47" s="257"/>
      <c r="I47" s="258">
        <f>ROUND(E47*H47,2)</f>
        <v>0</v>
      </c>
      <c r="J47" s="257"/>
      <c r="K47" s="258">
        <f>ROUND(E47*J47,2)</f>
        <v>0</v>
      </c>
      <c r="L47" s="258">
        <v>15</v>
      </c>
      <c r="M47" s="258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8"/>
      <c r="S47" s="258" t="s">
        <v>208</v>
      </c>
      <c r="T47" s="259" t="s">
        <v>186</v>
      </c>
      <c r="U47" s="221">
        <v>0</v>
      </c>
      <c r="V47" s="221">
        <f>ROUND(E47*U47,2)</f>
        <v>0</v>
      </c>
      <c r="W47" s="221"/>
      <c r="X47" s="221" t="s">
        <v>527</v>
      </c>
      <c r="Y47" s="221" t="s">
        <v>188</v>
      </c>
      <c r="Z47" s="210"/>
      <c r="AA47" s="210"/>
      <c r="AB47" s="210"/>
      <c r="AC47" s="210"/>
      <c r="AD47" s="210"/>
      <c r="AE47" s="210"/>
      <c r="AF47" s="210"/>
      <c r="AG47" s="210" t="s">
        <v>683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35</v>
      </c>
      <c r="B48" s="254" t="s">
        <v>751</v>
      </c>
      <c r="C48" s="262" t="s">
        <v>752</v>
      </c>
      <c r="D48" s="255" t="s">
        <v>688</v>
      </c>
      <c r="E48" s="256">
        <v>1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15</v>
      </c>
      <c r="M48" s="258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8"/>
      <c r="S48" s="258" t="s">
        <v>208</v>
      </c>
      <c r="T48" s="259" t="s">
        <v>186</v>
      </c>
      <c r="U48" s="221">
        <v>0</v>
      </c>
      <c r="V48" s="221">
        <f>ROUND(E48*U48,2)</f>
        <v>0</v>
      </c>
      <c r="W48" s="221"/>
      <c r="X48" s="221" t="s">
        <v>527</v>
      </c>
      <c r="Y48" s="221" t="s">
        <v>188</v>
      </c>
      <c r="Z48" s="210"/>
      <c r="AA48" s="210"/>
      <c r="AB48" s="210"/>
      <c r="AC48" s="210"/>
      <c r="AD48" s="210"/>
      <c r="AE48" s="210"/>
      <c r="AF48" s="210"/>
      <c r="AG48" s="210" t="s">
        <v>683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53">
        <v>36</v>
      </c>
      <c r="B49" s="254" t="s">
        <v>753</v>
      </c>
      <c r="C49" s="262" t="s">
        <v>754</v>
      </c>
      <c r="D49" s="255" t="s">
        <v>688</v>
      </c>
      <c r="E49" s="256">
        <v>1</v>
      </c>
      <c r="F49" s="257"/>
      <c r="G49" s="258">
        <f>ROUND(E49*F49,2)</f>
        <v>0</v>
      </c>
      <c r="H49" s="257"/>
      <c r="I49" s="258">
        <f>ROUND(E49*H49,2)</f>
        <v>0</v>
      </c>
      <c r="J49" s="257"/>
      <c r="K49" s="258">
        <f>ROUND(E49*J49,2)</f>
        <v>0</v>
      </c>
      <c r="L49" s="258">
        <v>15</v>
      </c>
      <c r="M49" s="258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8"/>
      <c r="S49" s="258" t="s">
        <v>208</v>
      </c>
      <c r="T49" s="259" t="s">
        <v>186</v>
      </c>
      <c r="U49" s="221">
        <v>0</v>
      </c>
      <c r="V49" s="221">
        <f>ROUND(E49*U49,2)</f>
        <v>0</v>
      </c>
      <c r="W49" s="221"/>
      <c r="X49" s="221" t="s">
        <v>527</v>
      </c>
      <c r="Y49" s="221" t="s">
        <v>188</v>
      </c>
      <c r="Z49" s="210"/>
      <c r="AA49" s="210"/>
      <c r="AB49" s="210"/>
      <c r="AC49" s="210"/>
      <c r="AD49" s="210"/>
      <c r="AE49" s="210"/>
      <c r="AF49" s="210"/>
      <c r="AG49" s="210" t="s">
        <v>683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53">
        <v>37</v>
      </c>
      <c r="B50" s="254" t="s">
        <v>755</v>
      </c>
      <c r="C50" s="262" t="s">
        <v>756</v>
      </c>
      <c r="D50" s="255" t="s">
        <v>688</v>
      </c>
      <c r="E50" s="256">
        <v>1</v>
      </c>
      <c r="F50" s="257"/>
      <c r="G50" s="258">
        <f>ROUND(E50*F50,2)</f>
        <v>0</v>
      </c>
      <c r="H50" s="257"/>
      <c r="I50" s="258">
        <f>ROUND(E50*H50,2)</f>
        <v>0</v>
      </c>
      <c r="J50" s="257"/>
      <c r="K50" s="258">
        <f>ROUND(E50*J50,2)</f>
        <v>0</v>
      </c>
      <c r="L50" s="258">
        <v>15</v>
      </c>
      <c r="M50" s="258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8"/>
      <c r="S50" s="258" t="s">
        <v>208</v>
      </c>
      <c r="T50" s="259" t="s">
        <v>186</v>
      </c>
      <c r="U50" s="221">
        <v>0</v>
      </c>
      <c r="V50" s="221">
        <f>ROUND(E50*U50,2)</f>
        <v>0</v>
      </c>
      <c r="W50" s="221"/>
      <c r="X50" s="221" t="s">
        <v>527</v>
      </c>
      <c r="Y50" s="221" t="s">
        <v>188</v>
      </c>
      <c r="Z50" s="210"/>
      <c r="AA50" s="210"/>
      <c r="AB50" s="210"/>
      <c r="AC50" s="210"/>
      <c r="AD50" s="210"/>
      <c r="AE50" s="210"/>
      <c r="AF50" s="210"/>
      <c r="AG50" s="210" t="s">
        <v>683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3">
        <v>38</v>
      </c>
      <c r="B51" s="254" t="s">
        <v>757</v>
      </c>
      <c r="C51" s="262" t="s">
        <v>758</v>
      </c>
      <c r="D51" s="255" t="s">
        <v>688</v>
      </c>
      <c r="E51" s="256">
        <v>1</v>
      </c>
      <c r="F51" s="257"/>
      <c r="G51" s="258">
        <f>ROUND(E51*F51,2)</f>
        <v>0</v>
      </c>
      <c r="H51" s="257"/>
      <c r="I51" s="258">
        <f>ROUND(E51*H51,2)</f>
        <v>0</v>
      </c>
      <c r="J51" s="257"/>
      <c r="K51" s="258">
        <f>ROUND(E51*J51,2)</f>
        <v>0</v>
      </c>
      <c r="L51" s="258">
        <v>15</v>
      </c>
      <c r="M51" s="258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8"/>
      <c r="S51" s="258" t="s">
        <v>208</v>
      </c>
      <c r="T51" s="259" t="s">
        <v>186</v>
      </c>
      <c r="U51" s="221">
        <v>0</v>
      </c>
      <c r="V51" s="221">
        <f>ROUND(E51*U51,2)</f>
        <v>0</v>
      </c>
      <c r="W51" s="221"/>
      <c r="X51" s="221" t="s">
        <v>527</v>
      </c>
      <c r="Y51" s="221" t="s">
        <v>188</v>
      </c>
      <c r="Z51" s="210"/>
      <c r="AA51" s="210"/>
      <c r="AB51" s="210"/>
      <c r="AC51" s="210"/>
      <c r="AD51" s="210"/>
      <c r="AE51" s="210"/>
      <c r="AF51" s="210"/>
      <c r="AG51" s="210" t="s">
        <v>683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3">
        <v>39</v>
      </c>
      <c r="B52" s="254" t="s">
        <v>759</v>
      </c>
      <c r="C52" s="262" t="s">
        <v>760</v>
      </c>
      <c r="D52" s="255" t="s">
        <v>688</v>
      </c>
      <c r="E52" s="256">
        <v>1</v>
      </c>
      <c r="F52" s="257"/>
      <c r="G52" s="258">
        <f>ROUND(E52*F52,2)</f>
        <v>0</v>
      </c>
      <c r="H52" s="257"/>
      <c r="I52" s="258">
        <f>ROUND(E52*H52,2)</f>
        <v>0</v>
      </c>
      <c r="J52" s="257"/>
      <c r="K52" s="258">
        <f>ROUND(E52*J52,2)</f>
        <v>0</v>
      </c>
      <c r="L52" s="258">
        <v>15</v>
      </c>
      <c r="M52" s="258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8"/>
      <c r="S52" s="258" t="s">
        <v>208</v>
      </c>
      <c r="T52" s="259" t="s">
        <v>186</v>
      </c>
      <c r="U52" s="221">
        <v>0</v>
      </c>
      <c r="V52" s="221">
        <f>ROUND(E52*U52,2)</f>
        <v>0</v>
      </c>
      <c r="W52" s="221"/>
      <c r="X52" s="221" t="s">
        <v>527</v>
      </c>
      <c r="Y52" s="221" t="s">
        <v>188</v>
      </c>
      <c r="Z52" s="210"/>
      <c r="AA52" s="210"/>
      <c r="AB52" s="210"/>
      <c r="AC52" s="210"/>
      <c r="AD52" s="210"/>
      <c r="AE52" s="210"/>
      <c r="AF52" s="210"/>
      <c r="AG52" s="210" t="s">
        <v>683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3">
        <v>40</v>
      </c>
      <c r="B53" s="234" t="s">
        <v>761</v>
      </c>
      <c r="C53" s="243" t="s">
        <v>762</v>
      </c>
      <c r="D53" s="235" t="s">
        <v>688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15</v>
      </c>
      <c r="M53" s="238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8"/>
      <c r="S53" s="238" t="s">
        <v>208</v>
      </c>
      <c r="T53" s="239" t="s">
        <v>186</v>
      </c>
      <c r="U53" s="221">
        <v>0</v>
      </c>
      <c r="V53" s="221">
        <f>ROUND(E53*U53,2)</f>
        <v>0</v>
      </c>
      <c r="W53" s="221"/>
      <c r="X53" s="221" t="s">
        <v>527</v>
      </c>
      <c r="Y53" s="221" t="s">
        <v>188</v>
      </c>
      <c r="Z53" s="210"/>
      <c r="AA53" s="210"/>
      <c r="AB53" s="210"/>
      <c r="AC53" s="210"/>
      <c r="AD53" s="210"/>
      <c r="AE53" s="210"/>
      <c r="AF53" s="210"/>
      <c r="AG53" s="210" t="s">
        <v>683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4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15</v>
      </c>
      <c r="AF54">
        <v>21</v>
      </c>
      <c r="AG54" t="s">
        <v>166</v>
      </c>
    </row>
    <row r="55" spans="1:60" x14ac:dyDescent="0.2">
      <c r="A55" s="213"/>
      <c r="B55" s="214" t="s">
        <v>29</v>
      </c>
      <c r="C55" s="247"/>
      <c r="D55" s="215"/>
      <c r="E55" s="216"/>
      <c r="F55" s="216"/>
      <c r="G55" s="232">
        <f>G8+G12+G28+G33+G41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213</v>
      </c>
    </row>
    <row r="56" spans="1:60" x14ac:dyDescent="0.2">
      <c r="C56" s="248"/>
      <c r="D56" s="10"/>
      <c r="AG56" t="s">
        <v>214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FmBEy6acVKo+yXICpwzS1XrotGgXv7r5yaCXnnHnE4iFyjxEBDcqAC9sS5Usloy82D3fLkVvUZMH2rGKe3VrA==" saltValue="HAghF8tDt4Fu/nTG+FOFRw==" spinCount="100000" sheet="1" formatRows="0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7E21-7C31-433A-9D4A-711AADB4E2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94</v>
      </c>
      <c r="C8" s="242" t="s">
        <v>95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Y8" s="225"/>
      <c r="AG8" t="s">
        <v>181</v>
      </c>
    </row>
    <row r="9" spans="1:60" outlineLevel="1" x14ac:dyDescent="0.2">
      <c r="A9" s="253">
        <v>1</v>
      </c>
      <c r="B9" s="254" t="s">
        <v>763</v>
      </c>
      <c r="C9" s="262" t="s">
        <v>764</v>
      </c>
      <c r="D9" s="255" t="s">
        <v>765</v>
      </c>
      <c r="E9" s="256">
        <v>32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15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208</v>
      </c>
      <c r="T9" s="259" t="s">
        <v>766</v>
      </c>
      <c r="U9" s="221">
        <v>0</v>
      </c>
      <c r="V9" s="221">
        <f>ROUND(E9*U9,2)</f>
        <v>0</v>
      </c>
      <c r="W9" s="221"/>
      <c r="X9" s="221" t="s">
        <v>220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726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6" t="s">
        <v>180</v>
      </c>
      <c r="B10" s="227" t="s">
        <v>102</v>
      </c>
      <c r="C10" s="242" t="s">
        <v>103</v>
      </c>
      <c r="D10" s="228"/>
      <c r="E10" s="229"/>
      <c r="F10" s="230"/>
      <c r="G10" s="230">
        <f>SUMIF(AG11:AG27,"&lt;&gt;NOR",G11:G27)</f>
        <v>0</v>
      </c>
      <c r="H10" s="230"/>
      <c r="I10" s="230">
        <f>SUM(I11:I27)</f>
        <v>0</v>
      </c>
      <c r="J10" s="230"/>
      <c r="K10" s="230">
        <f>SUM(K11:K27)</f>
        <v>0</v>
      </c>
      <c r="L10" s="230"/>
      <c r="M10" s="230">
        <f>SUM(M11:M27)</f>
        <v>0</v>
      </c>
      <c r="N10" s="229"/>
      <c r="O10" s="229">
        <f>SUM(O11:O27)</f>
        <v>0.03</v>
      </c>
      <c r="P10" s="229"/>
      <c r="Q10" s="229">
        <f>SUM(Q11:Q27)</f>
        <v>1.19</v>
      </c>
      <c r="R10" s="230"/>
      <c r="S10" s="230"/>
      <c r="T10" s="231"/>
      <c r="U10" s="225"/>
      <c r="V10" s="225">
        <f>SUM(V11:V27)</f>
        <v>29.66</v>
      </c>
      <c r="W10" s="225"/>
      <c r="X10" s="225"/>
      <c r="Y10" s="225"/>
      <c r="AG10" t="s">
        <v>181</v>
      </c>
    </row>
    <row r="11" spans="1:60" ht="22.5" outlineLevel="1" x14ac:dyDescent="0.2">
      <c r="A11" s="233">
        <v>2</v>
      </c>
      <c r="B11" s="234" t="s">
        <v>767</v>
      </c>
      <c r="C11" s="243" t="s">
        <v>768</v>
      </c>
      <c r="D11" s="235" t="s">
        <v>338</v>
      </c>
      <c r="E11" s="236">
        <v>8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0.09</v>
      </c>
      <c r="Q11" s="236">
        <f>ROUND(E11*P11,2)</f>
        <v>0.72</v>
      </c>
      <c r="R11" s="238" t="s">
        <v>367</v>
      </c>
      <c r="S11" s="238" t="s">
        <v>185</v>
      </c>
      <c r="T11" s="239" t="s">
        <v>185</v>
      </c>
      <c r="U11" s="221">
        <v>1.2549999999999999</v>
      </c>
      <c r="V11" s="221">
        <f>ROUND(E11*U11,2)</f>
        <v>10.039999999999999</v>
      </c>
      <c r="W11" s="221"/>
      <c r="X11" s="221" t="s">
        <v>220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221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0" t="s">
        <v>414</v>
      </c>
      <c r="D12" s="251"/>
      <c r="E12" s="251"/>
      <c r="F12" s="251"/>
      <c r="G12" s="25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223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45" t="s">
        <v>769</v>
      </c>
      <c r="D13" s="223"/>
      <c r="E13" s="224">
        <v>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210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3">
        <v>3</v>
      </c>
      <c r="B14" s="234" t="s">
        <v>770</v>
      </c>
      <c r="C14" s="243" t="s">
        <v>771</v>
      </c>
      <c r="D14" s="235" t="s">
        <v>227</v>
      </c>
      <c r="E14" s="236">
        <v>52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15</v>
      </c>
      <c r="M14" s="238">
        <f>G14*(1+L14/100)</f>
        <v>0</v>
      </c>
      <c r="N14" s="236">
        <v>4.8999999999999998E-4</v>
      </c>
      <c r="O14" s="236">
        <f>ROUND(E14*N14,2)</f>
        <v>0.03</v>
      </c>
      <c r="P14" s="236">
        <v>8.9999999999999993E-3</v>
      </c>
      <c r="Q14" s="236">
        <f>ROUND(E14*P14,2)</f>
        <v>0.47</v>
      </c>
      <c r="R14" s="238" t="s">
        <v>367</v>
      </c>
      <c r="S14" s="238" t="s">
        <v>185</v>
      </c>
      <c r="T14" s="239" t="s">
        <v>185</v>
      </c>
      <c r="U14" s="221">
        <v>0.30099999999999999</v>
      </c>
      <c r="V14" s="221">
        <f>ROUND(E14*U14,2)</f>
        <v>15.65</v>
      </c>
      <c r="W14" s="221"/>
      <c r="X14" s="221" t="s">
        <v>220</v>
      </c>
      <c r="Y14" s="221" t="s">
        <v>188</v>
      </c>
      <c r="Z14" s="210"/>
      <c r="AA14" s="210"/>
      <c r="AB14" s="210"/>
      <c r="AC14" s="210"/>
      <c r="AD14" s="210"/>
      <c r="AE14" s="210"/>
      <c r="AF14" s="210"/>
      <c r="AG14" s="210" t="s">
        <v>221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4" t="s">
        <v>772</v>
      </c>
      <c r="D15" s="241"/>
      <c r="E15" s="241"/>
      <c r="F15" s="241"/>
      <c r="G15" s="24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45" t="s">
        <v>773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210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5" t="s">
        <v>774</v>
      </c>
      <c r="D17" s="223"/>
      <c r="E17" s="224">
        <v>40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210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5" t="s">
        <v>775</v>
      </c>
      <c r="D18" s="223"/>
      <c r="E18" s="224">
        <v>12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210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53">
        <v>4</v>
      </c>
      <c r="B19" s="254" t="s">
        <v>658</v>
      </c>
      <c r="C19" s="262" t="s">
        <v>659</v>
      </c>
      <c r="D19" s="255" t="s">
        <v>262</v>
      </c>
      <c r="E19" s="256">
        <v>0.59399999999999997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15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 t="s">
        <v>367</v>
      </c>
      <c r="S19" s="258" t="s">
        <v>185</v>
      </c>
      <c r="T19" s="259" t="s">
        <v>185</v>
      </c>
      <c r="U19" s="221">
        <v>2.0089999999999999</v>
      </c>
      <c r="V19" s="221">
        <f>ROUND(E19*U19,2)</f>
        <v>1.19</v>
      </c>
      <c r="W19" s="221"/>
      <c r="X19" s="221" t="s">
        <v>660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661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3">
        <v>5</v>
      </c>
      <c r="B20" s="254" t="s">
        <v>665</v>
      </c>
      <c r="C20" s="262" t="s">
        <v>666</v>
      </c>
      <c r="D20" s="255" t="s">
        <v>262</v>
      </c>
      <c r="E20" s="256">
        <v>0.59399999999999997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15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 t="s">
        <v>367</v>
      </c>
      <c r="S20" s="258" t="s">
        <v>185</v>
      </c>
      <c r="T20" s="259" t="s">
        <v>185</v>
      </c>
      <c r="U20" s="221">
        <v>0.95899999999999996</v>
      </c>
      <c r="V20" s="221">
        <f>ROUND(E20*U20,2)</f>
        <v>0.56999999999999995</v>
      </c>
      <c r="W20" s="221"/>
      <c r="X20" s="221" t="s">
        <v>660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661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6</v>
      </c>
      <c r="B21" s="254" t="s">
        <v>668</v>
      </c>
      <c r="C21" s="262" t="s">
        <v>669</v>
      </c>
      <c r="D21" s="255" t="s">
        <v>262</v>
      </c>
      <c r="E21" s="256">
        <v>1.1879999999999999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15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 t="s">
        <v>367</v>
      </c>
      <c r="S21" s="258" t="s">
        <v>185</v>
      </c>
      <c r="T21" s="259" t="s">
        <v>185</v>
      </c>
      <c r="U21" s="221">
        <v>0.49</v>
      </c>
      <c r="V21" s="221">
        <f>ROUND(E21*U21,2)</f>
        <v>0.57999999999999996</v>
      </c>
      <c r="W21" s="221"/>
      <c r="X21" s="221" t="s">
        <v>660</v>
      </c>
      <c r="Y21" s="221" t="s">
        <v>188</v>
      </c>
      <c r="Z21" s="210"/>
      <c r="AA21" s="210"/>
      <c r="AB21" s="210"/>
      <c r="AC21" s="210"/>
      <c r="AD21" s="210"/>
      <c r="AE21" s="210"/>
      <c r="AF21" s="210"/>
      <c r="AG21" s="210" t="s">
        <v>661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7</v>
      </c>
      <c r="B22" s="254" t="s">
        <v>671</v>
      </c>
      <c r="C22" s="262" t="s">
        <v>672</v>
      </c>
      <c r="D22" s="255" t="s">
        <v>262</v>
      </c>
      <c r="E22" s="256">
        <v>16.632000000000001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15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 t="s">
        <v>367</v>
      </c>
      <c r="S22" s="258" t="s">
        <v>185</v>
      </c>
      <c r="T22" s="259" t="s">
        <v>185</v>
      </c>
      <c r="U22" s="221">
        <v>0</v>
      </c>
      <c r="V22" s="221">
        <f>ROUND(E22*U22,2)</f>
        <v>0</v>
      </c>
      <c r="W22" s="221"/>
      <c r="X22" s="221" t="s">
        <v>660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661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3">
        <v>8</v>
      </c>
      <c r="B23" s="254" t="s">
        <v>674</v>
      </c>
      <c r="C23" s="262" t="s">
        <v>675</v>
      </c>
      <c r="D23" s="255" t="s">
        <v>262</v>
      </c>
      <c r="E23" s="256">
        <v>1.1879999999999999</v>
      </c>
      <c r="F23" s="257"/>
      <c r="G23" s="258">
        <f>ROUND(E23*F23,2)</f>
        <v>0</v>
      </c>
      <c r="H23" s="257"/>
      <c r="I23" s="258">
        <f>ROUND(E23*H23,2)</f>
        <v>0</v>
      </c>
      <c r="J23" s="257"/>
      <c r="K23" s="258">
        <f>ROUND(E23*J23,2)</f>
        <v>0</v>
      </c>
      <c r="L23" s="258">
        <v>15</v>
      </c>
      <c r="M23" s="258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8" t="s">
        <v>367</v>
      </c>
      <c r="S23" s="258" t="s">
        <v>185</v>
      </c>
      <c r="T23" s="259" t="s">
        <v>185</v>
      </c>
      <c r="U23" s="221">
        <v>0.94199999999999995</v>
      </c>
      <c r="V23" s="221">
        <f>ROUND(E23*U23,2)</f>
        <v>1.1200000000000001</v>
      </c>
      <c r="W23" s="221"/>
      <c r="X23" s="221" t="s">
        <v>660</v>
      </c>
      <c r="Y23" s="221" t="s">
        <v>188</v>
      </c>
      <c r="Z23" s="210"/>
      <c r="AA23" s="210"/>
      <c r="AB23" s="210"/>
      <c r="AC23" s="210"/>
      <c r="AD23" s="210"/>
      <c r="AE23" s="210"/>
      <c r="AF23" s="210"/>
      <c r="AG23" s="210" t="s">
        <v>661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53">
        <v>9</v>
      </c>
      <c r="B24" s="254" t="s">
        <v>676</v>
      </c>
      <c r="C24" s="262" t="s">
        <v>677</v>
      </c>
      <c r="D24" s="255" t="s">
        <v>262</v>
      </c>
      <c r="E24" s="256">
        <v>4.7519999999999998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15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 t="s">
        <v>367</v>
      </c>
      <c r="S24" s="258" t="s">
        <v>185</v>
      </c>
      <c r="T24" s="259" t="s">
        <v>185</v>
      </c>
      <c r="U24" s="221">
        <v>0.105</v>
      </c>
      <c r="V24" s="221">
        <f>ROUND(E24*U24,2)</f>
        <v>0.5</v>
      </c>
      <c r="W24" s="221"/>
      <c r="X24" s="221" t="s">
        <v>660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661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53">
        <v>10</v>
      </c>
      <c r="B25" s="254" t="s">
        <v>776</v>
      </c>
      <c r="C25" s="262" t="s">
        <v>777</v>
      </c>
      <c r="D25" s="255" t="s">
        <v>262</v>
      </c>
      <c r="E25" s="256">
        <v>1.1879999999999999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15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 t="s">
        <v>367</v>
      </c>
      <c r="S25" s="258" t="s">
        <v>185</v>
      </c>
      <c r="T25" s="259" t="s">
        <v>185</v>
      </c>
      <c r="U25" s="221">
        <v>0</v>
      </c>
      <c r="V25" s="221">
        <f>ROUND(E25*U25,2)</f>
        <v>0</v>
      </c>
      <c r="W25" s="221"/>
      <c r="X25" s="221" t="s">
        <v>660</v>
      </c>
      <c r="Y25" s="221" t="s">
        <v>188</v>
      </c>
      <c r="Z25" s="210"/>
      <c r="AA25" s="210"/>
      <c r="AB25" s="210"/>
      <c r="AC25" s="210"/>
      <c r="AD25" s="210"/>
      <c r="AE25" s="210"/>
      <c r="AF25" s="210"/>
      <c r="AG25" s="210" t="s">
        <v>661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3">
        <v>11</v>
      </c>
      <c r="B26" s="234" t="s">
        <v>778</v>
      </c>
      <c r="C26" s="243" t="s">
        <v>779</v>
      </c>
      <c r="D26" s="235" t="s">
        <v>262</v>
      </c>
      <c r="E26" s="236">
        <v>1.1879999999999999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15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 t="s">
        <v>780</v>
      </c>
      <c r="S26" s="238" t="s">
        <v>185</v>
      </c>
      <c r="T26" s="239" t="s">
        <v>185</v>
      </c>
      <c r="U26" s="221">
        <v>6.0000000000000001E-3</v>
      </c>
      <c r="V26" s="221">
        <f>ROUND(E26*U26,2)</f>
        <v>0.01</v>
      </c>
      <c r="W26" s="221"/>
      <c r="X26" s="221" t="s">
        <v>660</v>
      </c>
      <c r="Y26" s="221" t="s">
        <v>188</v>
      </c>
      <c r="Z26" s="210"/>
      <c r="AA26" s="210"/>
      <c r="AB26" s="210"/>
      <c r="AC26" s="210"/>
      <c r="AD26" s="210"/>
      <c r="AE26" s="210"/>
      <c r="AF26" s="210"/>
      <c r="AG26" s="210" t="s">
        <v>661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781</v>
      </c>
      <c r="D27" s="251"/>
      <c r="E27" s="251"/>
      <c r="F27" s="251"/>
      <c r="G27" s="25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223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6" t="s">
        <v>180</v>
      </c>
      <c r="B28" s="227" t="s">
        <v>106</v>
      </c>
      <c r="C28" s="242" t="s">
        <v>107</v>
      </c>
      <c r="D28" s="228"/>
      <c r="E28" s="229"/>
      <c r="F28" s="230"/>
      <c r="G28" s="230">
        <f>SUMIF(AG29:AG61,"&lt;&gt;NOR",G29:G61)</f>
        <v>0</v>
      </c>
      <c r="H28" s="230"/>
      <c r="I28" s="230">
        <f>SUM(I29:I61)</f>
        <v>0</v>
      </c>
      <c r="J28" s="230"/>
      <c r="K28" s="230">
        <f>SUM(K29:K61)</f>
        <v>0</v>
      </c>
      <c r="L28" s="230"/>
      <c r="M28" s="230">
        <f>SUM(M29:M61)</f>
        <v>0</v>
      </c>
      <c r="N28" s="229"/>
      <c r="O28" s="229">
        <f>SUM(O29:O61)</f>
        <v>0</v>
      </c>
      <c r="P28" s="229"/>
      <c r="Q28" s="229">
        <f>SUM(Q29:Q61)</f>
        <v>1.77</v>
      </c>
      <c r="R28" s="230"/>
      <c r="S28" s="230"/>
      <c r="T28" s="231"/>
      <c r="U28" s="225"/>
      <c r="V28" s="225">
        <f>SUM(V29:V61)</f>
        <v>96.550000000000026</v>
      </c>
      <c r="W28" s="225"/>
      <c r="X28" s="225"/>
      <c r="Y28" s="225"/>
      <c r="AG28" t="s">
        <v>181</v>
      </c>
    </row>
    <row r="29" spans="1:60" outlineLevel="1" x14ac:dyDescent="0.2">
      <c r="A29" s="233">
        <v>12</v>
      </c>
      <c r="B29" s="234" t="s">
        <v>782</v>
      </c>
      <c r="C29" s="243" t="s">
        <v>783</v>
      </c>
      <c r="D29" s="235" t="s">
        <v>227</v>
      </c>
      <c r="E29" s="236">
        <v>44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15</v>
      </c>
      <c r="M29" s="238">
        <f>G29*(1+L29/100)</f>
        <v>0</v>
      </c>
      <c r="N29" s="236">
        <v>0</v>
      </c>
      <c r="O29" s="236">
        <f>ROUND(E29*N29,2)</f>
        <v>0</v>
      </c>
      <c r="P29" s="236">
        <v>2.0999999999999999E-3</v>
      </c>
      <c r="Q29" s="236">
        <f>ROUND(E29*P29,2)</f>
        <v>0.09</v>
      </c>
      <c r="R29" s="238" t="s">
        <v>494</v>
      </c>
      <c r="S29" s="238" t="s">
        <v>185</v>
      </c>
      <c r="T29" s="239" t="s">
        <v>185</v>
      </c>
      <c r="U29" s="221">
        <v>3.1E-2</v>
      </c>
      <c r="V29" s="221">
        <f>ROUND(E29*U29,2)</f>
        <v>1.36</v>
      </c>
      <c r="W29" s="221"/>
      <c r="X29" s="221" t="s">
        <v>220</v>
      </c>
      <c r="Y29" s="221" t="s">
        <v>188</v>
      </c>
      <c r="Z29" s="210"/>
      <c r="AA29" s="210"/>
      <c r="AB29" s="210"/>
      <c r="AC29" s="210"/>
      <c r="AD29" s="210"/>
      <c r="AE29" s="210"/>
      <c r="AF29" s="210"/>
      <c r="AG29" s="210" t="s">
        <v>221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0" t="s">
        <v>784</v>
      </c>
      <c r="D30" s="251"/>
      <c r="E30" s="251"/>
      <c r="F30" s="251"/>
      <c r="G30" s="25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223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45" t="s">
        <v>785</v>
      </c>
      <c r="D31" s="223"/>
      <c r="E31" s="224">
        <v>28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210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5" t="s">
        <v>786</v>
      </c>
      <c r="D32" s="223"/>
      <c r="E32" s="224">
        <v>16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210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3">
        <v>13</v>
      </c>
      <c r="B33" s="234" t="s">
        <v>787</v>
      </c>
      <c r="C33" s="243" t="s">
        <v>788</v>
      </c>
      <c r="D33" s="235" t="s">
        <v>262</v>
      </c>
      <c r="E33" s="236">
        <v>2.1009799999999998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15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 t="s">
        <v>494</v>
      </c>
      <c r="S33" s="238" t="s">
        <v>185</v>
      </c>
      <c r="T33" s="239" t="s">
        <v>185</v>
      </c>
      <c r="U33" s="221">
        <v>4.1550000000000002</v>
      </c>
      <c r="V33" s="221">
        <f>ROUND(E33*U33,2)</f>
        <v>8.73</v>
      </c>
      <c r="W33" s="221"/>
      <c r="X33" s="221" t="s">
        <v>220</v>
      </c>
      <c r="Y33" s="221" t="s">
        <v>188</v>
      </c>
      <c r="Z33" s="210"/>
      <c r="AA33" s="210"/>
      <c r="AB33" s="210"/>
      <c r="AC33" s="210"/>
      <c r="AD33" s="210"/>
      <c r="AE33" s="210"/>
      <c r="AF33" s="210"/>
      <c r="AG33" s="210" t="s">
        <v>221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0" t="s">
        <v>789</v>
      </c>
      <c r="D34" s="251"/>
      <c r="E34" s="251"/>
      <c r="F34" s="251"/>
      <c r="G34" s="25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223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14</v>
      </c>
      <c r="B35" s="234" t="s">
        <v>790</v>
      </c>
      <c r="C35" s="243" t="s">
        <v>791</v>
      </c>
      <c r="D35" s="235" t="s">
        <v>227</v>
      </c>
      <c r="E35" s="236">
        <v>146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0</v>
      </c>
      <c r="O35" s="236">
        <f>ROUND(E35*N35,2)</f>
        <v>0</v>
      </c>
      <c r="P35" s="236">
        <v>5.0000000000000001E-4</v>
      </c>
      <c r="Q35" s="236">
        <f>ROUND(E35*P35,2)</f>
        <v>7.0000000000000007E-2</v>
      </c>
      <c r="R35" s="238" t="s">
        <v>792</v>
      </c>
      <c r="S35" s="238" t="s">
        <v>185</v>
      </c>
      <c r="T35" s="239" t="s">
        <v>185</v>
      </c>
      <c r="U35" s="221">
        <v>5.0999999999999997E-2</v>
      </c>
      <c r="V35" s="221">
        <f>ROUND(E35*U35,2)</f>
        <v>7.45</v>
      </c>
      <c r="W35" s="221"/>
      <c r="X35" s="221" t="s">
        <v>220</v>
      </c>
      <c r="Y35" s="221" t="s">
        <v>188</v>
      </c>
      <c r="Z35" s="210"/>
      <c r="AA35" s="210"/>
      <c r="AB35" s="210"/>
      <c r="AC35" s="210"/>
      <c r="AD35" s="210"/>
      <c r="AE35" s="210"/>
      <c r="AF35" s="210"/>
      <c r="AG35" s="210" t="s">
        <v>221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45" t="s">
        <v>793</v>
      </c>
      <c r="D36" s="223"/>
      <c r="E36" s="224">
        <v>34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210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45" t="s">
        <v>794</v>
      </c>
      <c r="D37" s="223"/>
      <c r="E37" s="224">
        <v>112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210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3">
        <v>15</v>
      </c>
      <c r="B38" s="234" t="s">
        <v>795</v>
      </c>
      <c r="C38" s="243" t="s">
        <v>796</v>
      </c>
      <c r="D38" s="235" t="s">
        <v>227</v>
      </c>
      <c r="E38" s="236">
        <v>40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15</v>
      </c>
      <c r="M38" s="238">
        <f>G38*(1+L38/100)</f>
        <v>0</v>
      </c>
      <c r="N38" s="236">
        <v>0</v>
      </c>
      <c r="O38" s="236">
        <f>ROUND(E38*N38,2)</f>
        <v>0</v>
      </c>
      <c r="P38" s="236">
        <v>1.5E-3</v>
      </c>
      <c r="Q38" s="236">
        <f>ROUND(E38*P38,2)</f>
        <v>0.06</v>
      </c>
      <c r="R38" s="238" t="s">
        <v>792</v>
      </c>
      <c r="S38" s="238" t="s">
        <v>185</v>
      </c>
      <c r="T38" s="239" t="s">
        <v>185</v>
      </c>
      <c r="U38" s="221">
        <v>8.1000000000000003E-2</v>
      </c>
      <c r="V38" s="221">
        <f>ROUND(E38*U38,2)</f>
        <v>3.24</v>
      </c>
      <c r="W38" s="221"/>
      <c r="X38" s="221" t="s">
        <v>220</v>
      </c>
      <c r="Y38" s="221" t="s">
        <v>188</v>
      </c>
      <c r="Z38" s="210"/>
      <c r="AA38" s="210"/>
      <c r="AB38" s="210"/>
      <c r="AC38" s="210"/>
      <c r="AD38" s="210"/>
      <c r="AE38" s="210"/>
      <c r="AF38" s="210"/>
      <c r="AG38" s="210" t="s">
        <v>221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45" t="s">
        <v>797</v>
      </c>
      <c r="D39" s="223"/>
      <c r="E39" s="224">
        <v>40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210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3">
        <v>16</v>
      </c>
      <c r="B40" s="234" t="s">
        <v>798</v>
      </c>
      <c r="C40" s="243" t="s">
        <v>799</v>
      </c>
      <c r="D40" s="235" t="s">
        <v>227</v>
      </c>
      <c r="E40" s="236">
        <v>186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15</v>
      </c>
      <c r="M40" s="238">
        <f>G40*(1+L40/100)</f>
        <v>0</v>
      </c>
      <c r="N40" s="236">
        <v>0</v>
      </c>
      <c r="O40" s="236">
        <f>ROUND(E40*N40,2)</f>
        <v>0</v>
      </c>
      <c r="P40" s="236">
        <v>2.3000000000000001E-4</v>
      </c>
      <c r="Q40" s="236">
        <f>ROUND(E40*P40,2)</f>
        <v>0.04</v>
      </c>
      <c r="R40" s="238" t="s">
        <v>494</v>
      </c>
      <c r="S40" s="238" t="s">
        <v>185</v>
      </c>
      <c r="T40" s="239" t="s">
        <v>185</v>
      </c>
      <c r="U40" s="221">
        <v>7.1999999999999995E-2</v>
      </c>
      <c r="V40" s="221">
        <f>ROUND(E40*U40,2)</f>
        <v>13.39</v>
      </c>
      <c r="W40" s="221"/>
      <c r="X40" s="221" t="s">
        <v>220</v>
      </c>
      <c r="Y40" s="221" t="s">
        <v>188</v>
      </c>
      <c r="Z40" s="210"/>
      <c r="AA40" s="210"/>
      <c r="AB40" s="210"/>
      <c r="AC40" s="210"/>
      <c r="AD40" s="210"/>
      <c r="AE40" s="210"/>
      <c r="AF40" s="210"/>
      <c r="AG40" s="210" t="s">
        <v>740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5" t="s">
        <v>800</v>
      </c>
      <c r="D41" s="223"/>
      <c r="E41" s="224">
        <v>146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210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45" t="s">
        <v>801</v>
      </c>
      <c r="D42" s="223"/>
      <c r="E42" s="224">
        <v>40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210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3">
        <v>17</v>
      </c>
      <c r="B43" s="254" t="s">
        <v>802</v>
      </c>
      <c r="C43" s="262" t="s">
        <v>803</v>
      </c>
      <c r="D43" s="255" t="s">
        <v>338</v>
      </c>
      <c r="E43" s="256">
        <v>16</v>
      </c>
      <c r="F43" s="257"/>
      <c r="G43" s="258">
        <f>ROUND(E43*F43,2)</f>
        <v>0</v>
      </c>
      <c r="H43" s="257"/>
      <c r="I43" s="258">
        <f>ROUND(E43*H43,2)</f>
        <v>0</v>
      </c>
      <c r="J43" s="257"/>
      <c r="K43" s="258">
        <f>ROUND(E43*J43,2)</f>
        <v>0</v>
      </c>
      <c r="L43" s="258">
        <v>15</v>
      </c>
      <c r="M43" s="258">
        <f>G43*(1+L43/100)</f>
        <v>0</v>
      </c>
      <c r="N43" s="256">
        <v>0</v>
      </c>
      <c r="O43" s="256">
        <f>ROUND(E43*N43,2)</f>
        <v>0</v>
      </c>
      <c r="P43" s="256">
        <v>5.2999999999999998E-4</v>
      </c>
      <c r="Q43" s="256">
        <f>ROUND(E43*P43,2)</f>
        <v>0.01</v>
      </c>
      <c r="R43" s="258" t="s">
        <v>494</v>
      </c>
      <c r="S43" s="258" t="s">
        <v>185</v>
      </c>
      <c r="T43" s="259" t="s">
        <v>185</v>
      </c>
      <c r="U43" s="221">
        <v>6.2E-2</v>
      </c>
      <c r="V43" s="221">
        <f>ROUND(E43*U43,2)</f>
        <v>0.99</v>
      </c>
      <c r="W43" s="221"/>
      <c r="X43" s="221" t="s">
        <v>220</v>
      </c>
      <c r="Y43" s="221" t="s">
        <v>188</v>
      </c>
      <c r="Z43" s="210"/>
      <c r="AA43" s="210"/>
      <c r="AB43" s="210"/>
      <c r="AC43" s="210"/>
      <c r="AD43" s="210"/>
      <c r="AE43" s="210"/>
      <c r="AF43" s="210"/>
      <c r="AG43" s="210" t="s">
        <v>740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3">
        <v>18</v>
      </c>
      <c r="B44" s="234" t="s">
        <v>804</v>
      </c>
      <c r="C44" s="243" t="s">
        <v>805</v>
      </c>
      <c r="D44" s="235" t="s">
        <v>262</v>
      </c>
      <c r="E44" s="236">
        <v>3.0354700000000001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15</v>
      </c>
      <c r="M44" s="238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8" t="s">
        <v>494</v>
      </c>
      <c r="S44" s="238" t="s">
        <v>185</v>
      </c>
      <c r="T44" s="239" t="s">
        <v>185</v>
      </c>
      <c r="U44" s="221">
        <v>4.1550000000000002</v>
      </c>
      <c r="V44" s="221">
        <f>ROUND(E44*U44,2)</f>
        <v>12.61</v>
      </c>
      <c r="W44" s="221"/>
      <c r="X44" s="221" t="s">
        <v>220</v>
      </c>
      <c r="Y44" s="221" t="s">
        <v>188</v>
      </c>
      <c r="Z44" s="210"/>
      <c r="AA44" s="210"/>
      <c r="AB44" s="210"/>
      <c r="AC44" s="210"/>
      <c r="AD44" s="210"/>
      <c r="AE44" s="210"/>
      <c r="AF44" s="210"/>
      <c r="AG44" s="210" t="s">
        <v>221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0" t="s">
        <v>806</v>
      </c>
      <c r="D45" s="251"/>
      <c r="E45" s="251"/>
      <c r="F45" s="251"/>
      <c r="G45" s="25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223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3">
        <v>19</v>
      </c>
      <c r="B46" s="254" t="s">
        <v>807</v>
      </c>
      <c r="C46" s="262" t="s">
        <v>808</v>
      </c>
      <c r="D46" s="255" t="s">
        <v>809</v>
      </c>
      <c r="E46" s="256">
        <v>8</v>
      </c>
      <c r="F46" s="257"/>
      <c r="G46" s="258">
        <f>ROUND(E46*F46,2)</f>
        <v>0</v>
      </c>
      <c r="H46" s="257"/>
      <c r="I46" s="258">
        <f>ROUND(E46*H46,2)</f>
        <v>0</v>
      </c>
      <c r="J46" s="257"/>
      <c r="K46" s="258">
        <f>ROUND(E46*J46,2)</f>
        <v>0</v>
      </c>
      <c r="L46" s="258">
        <v>15</v>
      </c>
      <c r="M46" s="258">
        <f>G46*(1+L46/100)</f>
        <v>0</v>
      </c>
      <c r="N46" s="256">
        <v>0</v>
      </c>
      <c r="O46" s="256">
        <f>ROUND(E46*N46,2)</f>
        <v>0</v>
      </c>
      <c r="P46" s="256">
        <v>1.933E-2</v>
      </c>
      <c r="Q46" s="256">
        <f>ROUND(E46*P46,2)</f>
        <v>0.15</v>
      </c>
      <c r="R46" s="258" t="s">
        <v>494</v>
      </c>
      <c r="S46" s="258" t="s">
        <v>185</v>
      </c>
      <c r="T46" s="259" t="s">
        <v>185</v>
      </c>
      <c r="U46" s="221">
        <v>0.59</v>
      </c>
      <c r="V46" s="221">
        <f>ROUND(E46*U46,2)</f>
        <v>4.72</v>
      </c>
      <c r="W46" s="221"/>
      <c r="X46" s="221" t="s">
        <v>220</v>
      </c>
      <c r="Y46" s="221" t="s">
        <v>188</v>
      </c>
      <c r="Z46" s="210"/>
      <c r="AA46" s="210"/>
      <c r="AB46" s="210"/>
      <c r="AC46" s="210"/>
      <c r="AD46" s="210"/>
      <c r="AE46" s="210"/>
      <c r="AF46" s="210"/>
      <c r="AG46" s="210" t="s">
        <v>221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3">
        <v>20</v>
      </c>
      <c r="B47" s="254" t="s">
        <v>810</v>
      </c>
      <c r="C47" s="262" t="s">
        <v>811</v>
      </c>
      <c r="D47" s="255" t="s">
        <v>809</v>
      </c>
      <c r="E47" s="256">
        <v>16</v>
      </c>
      <c r="F47" s="257"/>
      <c r="G47" s="258">
        <f>ROUND(E47*F47,2)</f>
        <v>0</v>
      </c>
      <c r="H47" s="257"/>
      <c r="I47" s="258">
        <f>ROUND(E47*H47,2)</f>
        <v>0</v>
      </c>
      <c r="J47" s="257"/>
      <c r="K47" s="258">
        <f>ROUND(E47*J47,2)</f>
        <v>0</v>
      </c>
      <c r="L47" s="258">
        <v>15</v>
      </c>
      <c r="M47" s="258">
        <f>G47*(1+L47/100)</f>
        <v>0</v>
      </c>
      <c r="N47" s="256">
        <v>0</v>
      </c>
      <c r="O47" s="256">
        <f>ROUND(E47*N47,2)</f>
        <v>0</v>
      </c>
      <c r="P47" s="256">
        <v>1.9460000000000002E-2</v>
      </c>
      <c r="Q47" s="256">
        <f>ROUND(E47*P47,2)</f>
        <v>0.31</v>
      </c>
      <c r="R47" s="258" t="s">
        <v>494</v>
      </c>
      <c r="S47" s="258" t="s">
        <v>185</v>
      </c>
      <c r="T47" s="259" t="s">
        <v>185</v>
      </c>
      <c r="U47" s="221">
        <v>0.38200000000000001</v>
      </c>
      <c r="V47" s="221">
        <f>ROUND(E47*U47,2)</f>
        <v>6.11</v>
      </c>
      <c r="W47" s="221"/>
      <c r="X47" s="221" t="s">
        <v>220</v>
      </c>
      <c r="Y47" s="221" t="s">
        <v>188</v>
      </c>
      <c r="Z47" s="210"/>
      <c r="AA47" s="210"/>
      <c r="AB47" s="210"/>
      <c r="AC47" s="210"/>
      <c r="AD47" s="210"/>
      <c r="AE47" s="210"/>
      <c r="AF47" s="210"/>
      <c r="AG47" s="210" t="s">
        <v>221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3">
        <v>21</v>
      </c>
      <c r="B48" s="254" t="s">
        <v>812</v>
      </c>
      <c r="C48" s="262" t="s">
        <v>813</v>
      </c>
      <c r="D48" s="255" t="s">
        <v>338</v>
      </c>
      <c r="E48" s="256">
        <v>24</v>
      </c>
      <c r="F48" s="257"/>
      <c r="G48" s="258">
        <f>ROUND(E48*F48,2)</f>
        <v>0</v>
      </c>
      <c r="H48" s="257"/>
      <c r="I48" s="258">
        <f>ROUND(E48*H48,2)</f>
        <v>0</v>
      </c>
      <c r="J48" s="257"/>
      <c r="K48" s="258">
        <f>ROUND(E48*J48,2)</f>
        <v>0</v>
      </c>
      <c r="L48" s="258">
        <v>15</v>
      </c>
      <c r="M48" s="258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8" t="s">
        <v>494</v>
      </c>
      <c r="S48" s="258" t="s">
        <v>185</v>
      </c>
      <c r="T48" s="259" t="s">
        <v>185</v>
      </c>
      <c r="U48" s="221">
        <v>8.1000000000000003E-2</v>
      </c>
      <c r="V48" s="221">
        <f>ROUND(E48*U48,2)</f>
        <v>1.94</v>
      </c>
      <c r="W48" s="221"/>
      <c r="X48" s="221" t="s">
        <v>220</v>
      </c>
      <c r="Y48" s="221" t="s">
        <v>188</v>
      </c>
      <c r="Z48" s="210"/>
      <c r="AA48" s="210"/>
      <c r="AB48" s="210"/>
      <c r="AC48" s="210"/>
      <c r="AD48" s="210"/>
      <c r="AE48" s="210"/>
      <c r="AF48" s="210"/>
      <c r="AG48" s="210" t="s">
        <v>221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3">
        <v>22</v>
      </c>
      <c r="B49" s="234" t="s">
        <v>814</v>
      </c>
      <c r="C49" s="243" t="s">
        <v>815</v>
      </c>
      <c r="D49" s="235" t="s">
        <v>227</v>
      </c>
      <c r="E49" s="236">
        <v>40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15</v>
      </c>
      <c r="M49" s="238">
        <f>G49*(1+L49/100)</f>
        <v>0</v>
      </c>
      <c r="N49" s="236">
        <v>0</v>
      </c>
      <c r="O49" s="236">
        <f>ROUND(E49*N49,2)</f>
        <v>0</v>
      </c>
      <c r="P49" s="236">
        <v>1.98E-3</v>
      </c>
      <c r="Q49" s="236">
        <f>ROUND(E49*P49,2)</f>
        <v>0.08</v>
      </c>
      <c r="R49" s="238" t="s">
        <v>494</v>
      </c>
      <c r="S49" s="238" t="s">
        <v>185</v>
      </c>
      <c r="T49" s="239" t="s">
        <v>185</v>
      </c>
      <c r="U49" s="221">
        <v>8.3000000000000004E-2</v>
      </c>
      <c r="V49" s="221">
        <f>ROUND(E49*U49,2)</f>
        <v>3.32</v>
      </c>
      <c r="W49" s="221"/>
      <c r="X49" s="221" t="s">
        <v>220</v>
      </c>
      <c r="Y49" s="221" t="s">
        <v>188</v>
      </c>
      <c r="Z49" s="210"/>
      <c r="AA49" s="210"/>
      <c r="AB49" s="210"/>
      <c r="AC49" s="210"/>
      <c r="AD49" s="210"/>
      <c r="AE49" s="210"/>
      <c r="AF49" s="210"/>
      <c r="AG49" s="210" t="s">
        <v>221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0" t="s">
        <v>784</v>
      </c>
      <c r="D50" s="251"/>
      <c r="E50" s="251"/>
      <c r="F50" s="251"/>
      <c r="G50" s="25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223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45" t="s">
        <v>816</v>
      </c>
      <c r="D51" s="223"/>
      <c r="E51" s="224">
        <v>12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210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45" t="s">
        <v>817</v>
      </c>
      <c r="D52" s="223"/>
      <c r="E52" s="224">
        <v>28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210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3">
        <v>23</v>
      </c>
      <c r="B53" s="254" t="s">
        <v>818</v>
      </c>
      <c r="C53" s="262" t="s">
        <v>819</v>
      </c>
      <c r="D53" s="255" t="s">
        <v>809</v>
      </c>
      <c r="E53" s="256">
        <v>8</v>
      </c>
      <c r="F53" s="257"/>
      <c r="G53" s="258">
        <f>ROUND(E53*F53,2)</f>
        <v>0</v>
      </c>
      <c r="H53" s="257"/>
      <c r="I53" s="258">
        <f>ROUND(E53*H53,2)</f>
        <v>0</v>
      </c>
      <c r="J53" s="257"/>
      <c r="K53" s="258">
        <f>ROUND(E53*J53,2)</f>
        <v>0</v>
      </c>
      <c r="L53" s="258">
        <v>15</v>
      </c>
      <c r="M53" s="258">
        <f>G53*(1+L53/100)</f>
        <v>0</v>
      </c>
      <c r="N53" s="256">
        <v>0</v>
      </c>
      <c r="O53" s="256">
        <f>ROUND(E53*N53,2)</f>
        <v>0</v>
      </c>
      <c r="P53" s="256">
        <v>8.7999999999999995E-2</v>
      </c>
      <c r="Q53" s="256">
        <f>ROUND(E53*P53,2)</f>
        <v>0.7</v>
      </c>
      <c r="R53" s="258" t="s">
        <v>494</v>
      </c>
      <c r="S53" s="258" t="s">
        <v>185</v>
      </c>
      <c r="T53" s="259" t="s">
        <v>185</v>
      </c>
      <c r="U53" s="221">
        <v>0.69299999999999995</v>
      </c>
      <c r="V53" s="221">
        <f>ROUND(E53*U53,2)</f>
        <v>5.54</v>
      </c>
      <c r="W53" s="221"/>
      <c r="X53" s="221" t="s">
        <v>220</v>
      </c>
      <c r="Y53" s="221" t="s">
        <v>188</v>
      </c>
      <c r="Z53" s="210"/>
      <c r="AA53" s="210"/>
      <c r="AB53" s="210"/>
      <c r="AC53" s="210"/>
      <c r="AD53" s="210"/>
      <c r="AE53" s="210"/>
      <c r="AF53" s="210"/>
      <c r="AG53" s="210" t="s">
        <v>221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3">
        <v>24</v>
      </c>
      <c r="B54" s="254" t="s">
        <v>820</v>
      </c>
      <c r="C54" s="262" t="s">
        <v>821</v>
      </c>
      <c r="D54" s="255" t="s">
        <v>338</v>
      </c>
      <c r="E54" s="256">
        <v>8</v>
      </c>
      <c r="F54" s="257"/>
      <c r="G54" s="258">
        <f>ROUND(E54*F54,2)</f>
        <v>0</v>
      </c>
      <c r="H54" s="257"/>
      <c r="I54" s="258">
        <f>ROUND(E54*H54,2)</f>
        <v>0</v>
      </c>
      <c r="J54" s="257"/>
      <c r="K54" s="258">
        <f>ROUND(E54*J54,2)</f>
        <v>0</v>
      </c>
      <c r="L54" s="258">
        <v>15</v>
      </c>
      <c r="M54" s="258">
        <f>G54*(1+L54/100)</f>
        <v>0</v>
      </c>
      <c r="N54" s="256">
        <v>0</v>
      </c>
      <c r="O54" s="256">
        <f>ROUND(E54*N54,2)</f>
        <v>0</v>
      </c>
      <c r="P54" s="256">
        <v>1.218E-2</v>
      </c>
      <c r="Q54" s="256">
        <f>ROUND(E54*P54,2)</f>
        <v>0.1</v>
      </c>
      <c r="R54" s="258" t="s">
        <v>494</v>
      </c>
      <c r="S54" s="258" t="s">
        <v>185</v>
      </c>
      <c r="T54" s="259" t="s">
        <v>185</v>
      </c>
      <c r="U54" s="221">
        <v>0.33100000000000002</v>
      </c>
      <c r="V54" s="221">
        <f>ROUND(E54*U54,2)</f>
        <v>2.65</v>
      </c>
      <c r="W54" s="221"/>
      <c r="X54" s="221" t="s">
        <v>220</v>
      </c>
      <c r="Y54" s="221" t="s">
        <v>188</v>
      </c>
      <c r="Z54" s="210"/>
      <c r="AA54" s="210"/>
      <c r="AB54" s="210"/>
      <c r="AC54" s="210"/>
      <c r="AD54" s="210"/>
      <c r="AE54" s="210"/>
      <c r="AF54" s="210"/>
      <c r="AG54" s="210" t="s">
        <v>221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3">
        <v>25</v>
      </c>
      <c r="B55" s="234" t="s">
        <v>822</v>
      </c>
      <c r="C55" s="243" t="s">
        <v>823</v>
      </c>
      <c r="D55" s="235" t="s">
        <v>809</v>
      </c>
      <c r="E55" s="236">
        <v>8</v>
      </c>
      <c r="F55" s="237"/>
      <c r="G55" s="238">
        <f>ROUND(E55*F55,2)</f>
        <v>0</v>
      </c>
      <c r="H55" s="237"/>
      <c r="I55" s="238">
        <f>ROUND(E55*H55,2)</f>
        <v>0</v>
      </c>
      <c r="J55" s="237"/>
      <c r="K55" s="238">
        <f>ROUND(E55*J55,2)</f>
        <v>0</v>
      </c>
      <c r="L55" s="238">
        <v>15</v>
      </c>
      <c r="M55" s="238">
        <f>G55*(1+L55/100)</f>
        <v>0</v>
      </c>
      <c r="N55" s="236">
        <v>0</v>
      </c>
      <c r="O55" s="236">
        <f>ROUND(E55*N55,2)</f>
        <v>0</v>
      </c>
      <c r="P55" s="236">
        <v>1.7069999999999998E-2</v>
      </c>
      <c r="Q55" s="236">
        <f>ROUND(E55*P55,2)</f>
        <v>0.14000000000000001</v>
      </c>
      <c r="R55" s="238" t="s">
        <v>494</v>
      </c>
      <c r="S55" s="238" t="s">
        <v>185</v>
      </c>
      <c r="T55" s="239" t="s">
        <v>185</v>
      </c>
      <c r="U55" s="221">
        <v>0.36199999999999999</v>
      </c>
      <c r="V55" s="221">
        <f>ROUND(E55*U55,2)</f>
        <v>2.9</v>
      </c>
      <c r="W55" s="221"/>
      <c r="X55" s="221" t="s">
        <v>220</v>
      </c>
      <c r="Y55" s="221" t="s">
        <v>188</v>
      </c>
      <c r="Z55" s="210"/>
      <c r="AA55" s="210"/>
      <c r="AB55" s="210"/>
      <c r="AC55" s="210"/>
      <c r="AD55" s="210"/>
      <c r="AE55" s="210"/>
      <c r="AF55" s="210"/>
      <c r="AG55" s="210" t="s">
        <v>221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0" t="s">
        <v>824</v>
      </c>
      <c r="D56" s="251"/>
      <c r="E56" s="251"/>
      <c r="F56" s="251"/>
      <c r="G56" s="25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3">
        <v>26</v>
      </c>
      <c r="B57" s="234" t="s">
        <v>825</v>
      </c>
      <c r="C57" s="243" t="s">
        <v>826</v>
      </c>
      <c r="D57" s="235" t="s">
        <v>262</v>
      </c>
      <c r="E57" s="236">
        <v>4.5249199999999998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15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 t="s">
        <v>494</v>
      </c>
      <c r="S57" s="238" t="s">
        <v>185</v>
      </c>
      <c r="T57" s="239" t="s">
        <v>185</v>
      </c>
      <c r="U57" s="221">
        <v>3.97</v>
      </c>
      <c r="V57" s="221">
        <f>ROUND(E57*U57,2)</f>
        <v>17.96</v>
      </c>
      <c r="W57" s="221"/>
      <c r="X57" s="221" t="s">
        <v>220</v>
      </c>
      <c r="Y57" s="221" t="s">
        <v>188</v>
      </c>
      <c r="Z57" s="210"/>
      <c r="AA57" s="210"/>
      <c r="AB57" s="210"/>
      <c r="AC57" s="210"/>
      <c r="AD57" s="210"/>
      <c r="AE57" s="210"/>
      <c r="AF57" s="210"/>
      <c r="AG57" s="210" t="s">
        <v>221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0" t="s">
        <v>806</v>
      </c>
      <c r="D58" s="251"/>
      <c r="E58" s="251"/>
      <c r="F58" s="251"/>
      <c r="G58" s="25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223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53">
        <v>27</v>
      </c>
      <c r="B59" s="254" t="s">
        <v>827</v>
      </c>
      <c r="C59" s="262" t="s">
        <v>828</v>
      </c>
      <c r="D59" s="255" t="s">
        <v>809</v>
      </c>
      <c r="E59" s="256">
        <v>16</v>
      </c>
      <c r="F59" s="257"/>
      <c r="G59" s="258">
        <f>ROUND(E59*F59,2)</f>
        <v>0</v>
      </c>
      <c r="H59" s="257"/>
      <c r="I59" s="258">
        <f>ROUND(E59*H59,2)</f>
        <v>0</v>
      </c>
      <c r="J59" s="257"/>
      <c r="K59" s="258">
        <f>ROUND(E59*J59,2)</f>
        <v>0</v>
      </c>
      <c r="L59" s="258">
        <v>15</v>
      </c>
      <c r="M59" s="258">
        <f>G59*(1+L59/100)</f>
        <v>0</v>
      </c>
      <c r="N59" s="256">
        <v>0</v>
      </c>
      <c r="O59" s="256">
        <f>ROUND(E59*N59,2)</f>
        <v>0</v>
      </c>
      <c r="P59" s="256">
        <v>1.56E-3</v>
      </c>
      <c r="Q59" s="256">
        <f>ROUND(E59*P59,2)</f>
        <v>0.02</v>
      </c>
      <c r="R59" s="258" t="s">
        <v>494</v>
      </c>
      <c r="S59" s="258" t="s">
        <v>185</v>
      </c>
      <c r="T59" s="259" t="s">
        <v>185</v>
      </c>
      <c r="U59" s="221">
        <v>0.217</v>
      </c>
      <c r="V59" s="221">
        <f>ROUND(E59*U59,2)</f>
        <v>3.47</v>
      </c>
      <c r="W59" s="221"/>
      <c r="X59" s="221" t="s">
        <v>220</v>
      </c>
      <c r="Y59" s="221" t="s">
        <v>188</v>
      </c>
      <c r="Z59" s="210"/>
      <c r="AA59" s="210"/>
      <c r="AB59" s="210"/>
      <c r="AC59" s="210"/>
      <c r="AD59" s="210"/>
      <c r="AE59" s="210"/>
      <c r="AF59" s="210"/>
      <c r="AG59" s="210" t="s">
        <v>221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3">
        <v>28</v>
      </c>
      <c r="B60" s="254" t="s">
        <v>829</v>
      </c>
      <c r="C60" s="262" t="s">
        <v>830</v>
      </c>
      <c r="D60" s="255" t="s">
        <v>338</v>
      </c>
      <c r="E60" s="256">
        <v>8</v>
      </c>
      <c r="F60" s="257"/>
      <c r="G60" s="258">
        <f>ROUND(E60*F60,2)</f>
        <v>0</v>
      </c>
      <c r="H60" s="257"/>
      <c r="I60" s="258">
        <f>ROUND(E60*H60,2)</f>
        <v>0</v>
      </c>
      <c r="J60" s="257"/>
      <c r="K60" s="258">
        <f>ROUND(E60*J60,2)</f>
        <v>0</v>
      </c>
      <c r="L60" s="258">
        <v>15</v>
      </c>
      <c r="M60" s="258">
        <f>G60*(1+L60/100)</f>
        <v>0</v>
      </c>
      <c r="N60" s="256">
        <v>0</v>
      </c>
      <c r="O60" s="256">
        <f>ROUND(E60*N60,2)</f>
        <v>0</v>
      </c>
      <c r="P60" s="256">
        <v>5.1999999999999995E-4</v>
      </c>
      <c r="Q60" s="256">
        <f>ROUND(E60*P60,2)</f>
        <v>0</v>
      </c>
      <c r="R60" s="258" t="s">
        <v>494</v>
      </c>
      <c r="S60" s="258" t="s">
        <v>185</v>
      </c>
      <c r="T60" s="259" t="s">
        <v>185</v>
      </c>
      <c r="U60" s="221">
        <v>2.1000000000000001E-2</v>
      </c>
      <c r="V60" s="221">
        <f>ROUND(E60*U60,2)</f>
        <v>0.17</v>
      </c>
      <c r="W60" s="221"/>
      <c r="X60" s="221" t="s">
        <v>220</v>
      </c>
      <c r="Y60" s="221" t="s">
        <v>188</v>
      </c>
      <c r="Z60" s="210"/>
      <c r="AA60" s="210"/>
      <c r="AB60" s="210"/>
      <c r="AC60" s="210"/>
      <c r="AD60" s="210"/>
      <c r="AE60" s="210"/>
      <c r="AF60" s="210"/>
      <c r="AG60" s="210" t="s">
        <v>221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3">
        <v>29</v>
      </c>
      <c r="B61" s="254" t="s">
        <v>831</v>
      </c>
      <c r="C61" s="262" t="s">
        <v>832</v>
      </c>
      <c r="D61" s="255" t="s">
        <v>262</v>
      </c>
      <c r="E61" s="256">
        <v>1.9609799999999999</v>
      </c>
      <c r="F61" s="257"/>
      <c r="G61" s="258">
        <f>ROUND(E61*F61,2)</f>
        <v>0</v>
      </c>
      <c r="H61" s="257"/>
      <c r="I61" s="258">
        <f>ROUND(E61*H61,2)</f>
        <v>0</v>
      </c>
      <c r="J61" s="257"/>
      <c r="K61" s="258">
        <f>ROUND(E61*J61,2)</f>
        <v>0</v>
      </c>
      <c r="L61" s="258">
        <v>15</v>
      </c>
      <c r="M61" s="258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8" t="s">
        <v>367</v>
      </c>
      <c r="S61" s="258" t="s">
        <v>185</v>
      </c>
      <c r="T61" s="259" t="s">
        <v>185</v>
      </c>
      <c r="U61" s="221">
        <v>0</v>
      </c>
      <c r="V61" s="221">
        <f>ROUND(E61*U61,2)</f>
        <v>0</v>
      </c>
      <c r="W61" s="221"/>
      <c r="X61" s="221" t="s">
        <v>660</v>
      </c>
      <c r="Y61" s="221" t="s">
        <v>188</v>
      </c>
      <c r="Z61" s="210"/>
      <c r="AA61" s="210"/>
      <c r="AB61" s="210"/>
      <c r="AC61" s="210"/>
      <c r="AD61" s="210"/>
      <c r="AE61" s="210"/>
      <c r="AF61" s="210"/>
      <c r="AG61" s="210" t="s">
        <v>661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6" t="s">
        <v>180</v>
      </c>
      <c r="B62" s="227" t="s">
        <v>114</v>
      </c>
      <c r="C62" s="242" t="s">
        <v>115</v>
      </c>
      <c r="D62" s="228"/>
      <c r="E62" s="229"/>
      <c r="F62" s="230"/>
      <c r="G62" s="230">
        <f>SUMIF(AG63:AG76,"&lt;&gt;NOR",G63:G76)</f>
        <v>0</v>
      </c>
      <c r="H62" s="230"/>
      <c r="I62" s="230">
        <f>SUM(I63:I76)</f>
        <v>0</v>
      </c>
      <c r="J62" s="230"/>
      <c r="K62" s="230">
        <f>SUM(K63:K76)</f>
        <v>0</v>
      </c>
      <c r="L62" s="230"/>
      <c r="M62" s="230">
        <f>SUM(M63:M76)</f>
        <v>0</v>
      </c>
      <c r="N62" s="229"/>
      <c r="O62" s="229">
        <f>SUM(O63:O76)</f>
        <v>0</v>
      </c>
      <c r="P62" s="229"/>
      <c r="Q62" s="229">
        <f>SUM(Q63:Q76)</f>
        <v>0</v>
      </c>
      <c r="R62" s="230"/>
      <c r="S62" s="230"/>
      <c r="T62" s="231"/>
      <c r="U62" s="225"/>
      <c r="V62" s="225">
        <f>SUM(V63:V76)</f>
        <v>24.51</v>
      </c>
      <c r="W62" s="225"/>
      <c r="X62" s="225"/>
      <c r="Y62" s="225"/>
      <c r="AG62" t="s">
        <v>181</v>
      </c>
    </row>
    <row r="63" spans="1:60" outlineLevel="1" x14ac:dyDescent="0.2">
      <c r="A63" s="233">
        <v>30</v>
      </c>
      <c r="B63" s="234" t="s">
        <v>833</v>
      </c>
      <c r="C63" s="243" t="s">
        <v>834</v>
      </c>
      <c r="D63" s="235" t="s">
        <v>227</v>
      </c>
      <c r="E63" s="236">
        <v>17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15</v>
      </c>
      <c r="M63" s="238">
        <f>G63*(1+L63/100)</f>
        <v>0</v>
      </c>
      <c r="N63" s="236">
        <v>6.0000000000000002E-5</v>
      </c>
      <c r="O63" s="236">
        <f>ROUND(E63*N63,2)</f>
        <v>0</v>
      </c>
      <c r="P63" s="236">
        <v>0</v>
      </c>
      <c r="Q63" s="236">
        <f>ROUND(E63*P63,2)</f>
        <v>0</v>
      </c>
      <c r="R63" s="238" t="s">
        <v>458</v>
      </c>
      <c r="S63" s="238" t="s">
        <v>185</v>
      </c>
      <c r="T63" s="239" t="s">
        <v>185</v>
      </c>
      <c r="U63" s="221">
        <v>0.129</v>
      </c>
      <c r="V63" s="221">
        <f>ROUND(E63*U63,2)</f>
        <v>2.19</v>
      </c>
      <c r="W63" s="221"/>
      <c r="X63" s="221" t="s">
        <v>220</v>
      </c>
      <c r="Y63" s="221" t="s">
        <v>188</v>
      </c>
      <c r="Z63" s="210"/>
      <c r="AA63" s="210"/>
      <c r="AB63" s="210"/>
      <c r="AC63" s="210"/>
      <c r="AD63" s="210"/>
      <c r="AE63" s="210"/>
      <c r="AF63" s="210"/>
      <c r="AG63" s="210" t="s">
        <v>740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44" t="s">
        <v>835</v>
      </c>
      <c r="D64" s="241"/>
      <c r="E64" s="241"/>
      <c r="F64" s="241"/>
      <c r="G64" s="24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191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3">
        <v>31</v>
      </c>
      <c r="B65" s="234" t="s">
        <v>836</v>
      </c>
      <c r="C65" s="243" t="s">
        <v>837</v>
      </c>
      <c r="D65" s="235" t="s">
        <v>227</v>
      </c>
      <c r="E65" s="236">
        <v>17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15</v>
      </c>
      <c r="M65" s="238">
        <f>G65*(1+L65/100)</f>
        <v>0</v>
      </c>
      <c r="N65" s="236">
        <v>8.0000000000000007E-5</v>
      </c>
      <c r="O65" s="236">
        <f>ROUND(E65*N65,2)</f>
        <v>0</v>
      </c>
      <c r="P65" s="236">
        <v>0</v>
      </c>
      <c r="Q65" s="236">
        <f>ROUND(E65*P65,2)</f>
        <v>0</v>
      </c>
      <c r="R65" s="238" t="s">
        <v>838</v>
      </c>
      <c r="S65" s="238" t="s">
        <v>185</v>
      </c>
      <c r="T65" s="239" t="s">
        <v>185</v>
      </c>
      <c r="U65" s="221">
        <v>0.129</v>
      </c>
      <c r="V65" s="221">
        <f>ROUND(E65*U65,2)</f>
        <v>2.19</v>
      </c>
      <c r="W65" s="221"/>
      <c r="X65" s="221" t="s">
        <v>220</v>
      </c>
      <c r="Y65" s="221" t="s">
        <v>188</v>
      </c>
      <c r="Z65" s="210"/>
      <c r="AA65" s="210"/>
      <c r="AB65" s="210"/>
      <c r="AC65" s="210"/>
      <c r="AD65" s="210"/>
      <c r="AE65" s="210"/>
      <c r="AF65" s="210"/>
      <c r="AG65" s="210" t="s">
        <v>221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44" t="s">
        <v>835</v>
      </c>
      <c r="D66" s="241"/>
      <c r="E66" s="241"/>
      <c r="F66" s="241"/>
      <c r="G66" s="24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3">
        <v>32</v>
      </c>
      <c r="B67" s="234" t="s">
        <v>839</v>
      </c>
      <c r="C67" s="243" t="s">
        <v>840</v>
      </c>
      <c r="D67" s="235" t="s">
        <v>227</v>
      </c>
      <c r="E67" s="236">
        <v>88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15</v>
      </c>
      <c r="M67" s="238">
        <f>G67*(1+L67/100)</f>
        <v>0</v>
      </c>
      <c r="N67" s="236">
        <v>2.0000000000000002E-5</v>
      </c>
      <c r="O67" s="236">
        <f>ROUND(E67*N67,2)</f>
        <v>0</v>
      </c>
      <c r="P67" s="236">
        <v>0</v>
      </c>
      <c r="Q67" s="236">
        <f>ROUND(E67*P67,2)</f>
        <v>0</v>
      </c>
      <c r="R67" s="238" t="s">
        <v>494</v>
      </c>
      <c r="S67" s="238" t="s">
        <v>185</v>
      </c>
      <c r="T67" s="239" t="s">
        <v>185</v>
      </c>
      <c r="U67" s="221">
        <v>0.129</v>
      </c>
      <c r="V67" s="221">
        <f>ROUND(E67*U67,2)</f>
        <v>11.35</v>
      </c>
      <c r="W67" s="221"/>
      <c r="X67" s="221" t="s">
        <v>220</v>
      </c>
      <c r="Y67" s="221" t="s">
        <v>188</v>
      </c>
      <c r="Z67" s="210"/>
      <c r="AA67" s="210"/>
      <c r="AB67" s="210"/>
      <c r="AC67" s="210"/>
      <c r="AD67" s="210"/>
      <c r="AE67" s="210"/>
      <c r="AF67" s="210"/>
      <c r="AG67" s="210" t="s">
        <v>221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44" t="s">
        <v>835</v>
      </c>
      <c r="D68" s="241"/>
      <c r="E68" s="241"/>
      <c r="F68" s="241"/>
      <c r="G68" s="24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3">
        <v>33</v>
      </c>
      <c r="B69" s="234" t="s">
        <v>841</v>
      </c>
      <c r="C69" s="243" t="s">
        <v>842</v>
      </c>
      <c r="D69" s="235" t="s">
        <v>227</v>
      </c>
      <c r="E69" s="236">
        <v>20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15</v>
      </c>
      <c r="M69" s="238">
        <f>G69*(1+L69/100)</f>
        <v>0</v>
      </c>
      <c r="N69" s="236">
        <v>5.0000000000000002E-5</v>
      </c>
      <c r="O69" s="236">
        <f>ROUND(E69*N69,2)</f>
        <v>0</v>
      </c>
      <c r="P69" s="236">
        <v>0</v>
      </c>
      <c r="Q69" s="236">
        <f>ROUND(E69*P69,2)</f>
        <v>0</v>
      </c>
      <c r="R69" s="238" t="s">
        <v>494</v>
      </c>
      <c r="S69" s="238" t="s">
        <v>185</v>
      </c>
      <c r="T69" s="239" t="s">
        <v>185</v>
      </c>
      <c r="U69" s="221">
        <v>0.14199999999999999</v>
      </c>
      <c r="V69" s="221">
        <f>ROUND(E69*U69,2)</f>
        <v>2.84</v>
      </c>
      <c r="W69" s="221"/>
      <c r="X69" s="221" t="s">
        <v>220</v>
      </c>
      <c r="Y69" s="221" t="s">
        <v>188</v>
      </c>
      <c r="Z69" s="210"/>
      <c r="AA69" s="210"/>
      <c r="AB69" s="210"/>
      <c r="AC69" s="210"/>
      <c r="AD69" s="210"/>
      <c r="AE69" s="210"/>
      <c r="AF69" s="210"/>
      <c r="AG69" s="210" t="s">
        <v>221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44" t="s">
        <v>835</v>
      </c>
      <c r="D70" s="241"/>
      <c r="E70" s="241"/>
      <c r="F70" s="241"/>
      <c r="G70" s="24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191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45" t="s">
        <v>843</v>
      </c>
      <c r="D71" s="223"/>
      <c r="E71" s="224">
        <v>20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210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3">
        <v>34</v>
      </c>
      <c r="B72" s="234" t="s">
        <v>844</v>
      </c>
      <c r="C72" s="243" t="s">
        <v>845</v>
      </c>
      <c r="D72" s="235" t="s">
        <v>227</v>
      </c>
      <c r="E72" s="236">
        <v>24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15</v>
      </c>
      <c r="M72" s="238">
        <f>G72*(1+L72/100)</f>
        <v>0</v>
      </c>
      <c r="N72" s="236">
        <v>4.0000000000000003E-5</v>
      </c>
      <c r="O72" s="236">
        <f>ROUND(E72*N72,2)</f>
        <v>0</v>
      </c>
      <c r="P72" s="236">
        <v>0</v>
      </c>
      <c r="Q72" s="236">
        <f>ROUND(E72*P72,2)</f>
        <v>0</v>
      </c>
      <c r="R72" s="238"/>
      <c r="S72" s="238" t="s">
        <v>185</v>
      </c>
      <c r="T72" s="239" t="s">
        <v>185</v>
      </c>
      <c r="U72" s="221">
        <v>0.129</v>
      </c>
      <c r="V72" s="221">
        <f>ROUND(E72*U72,2)</f>
        <v>3.1</v>
      </c>
      <c r="W72" s="221"/>
      <c r="X72" s="221" t="s">
        <v>220</v>
      </c>
      <c r="Y72" s="221" t="s">
        <v>188</v>
      </c>
      <c r="Z72" s="210"/>
      <c r="AA72" s="210"/>
      <c r="AB72" s="210"/>
      <c r="AC72" s="210"/>
      <c r="AD72" s="210"/>
      <c r="AE72" s="210"/>
      <c r="AF72" s="210"/>
      <c r="AG72" s="210" t="s">
        <v>740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44" t="s">
        <v>835</v>
      </c>
      <c r="D73" s="241"/>
      <c r="E73" s="241"/>
      <c r="F73" s="241"/>
      <c r="G73" s="24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3">
        <v>35</v>
      </c>
      <c r="B74" s="234" t="s">
        <v>846</v>
      </c>
      <c r="C74" s="243" t="s">
        <v>847</v>
      </c>
      <c r="D74" s="235" t="s">
        <v>227</v>
      </c>
      <c r="E74" s="236">
        <v>20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15</v>
      </c>
      <c r="M74" s="238">
        <f>G74*(1+L74/100)</f>
        <v>0</v>
      </c>
      <c r="N74" s="236">
        <v>6.9999999999999994E-5</v>
      </c>
      <c r="O74" s="236">
        <f>ROUND(E74*N74,2)</f>
        <v>0</v>
      </c>
      <c r="P74" s="236">
        <v>0</v>
      </c>
      <c r="Q74" s="236">
        <f>ROUND(E74*P74,2)</f>
        <v>0</v>
      </c>
      <c r="R74" s="238" t="s">
        <v>494</v>
      </c>
      <c r="S74" s="238" t="s">
        <v>185</v>
      </c>
      <c r="T74" s="239" t="s">
        <v>185</v>
      </c>
      <c r="U74" s="221">
        <v>0.14199999999999999</v>
      </c>
      <c r="V74" s="221">
        <f>ROUND(E74*U74,2)</f>
        <v>2.84</v>
      </c>
      <c r="W74" s="221"/>
      <c r="X74" s="221" t="s">
        <v>220</v>
      </c>
      <c r="Y74" s="221" t="s">
        <v>188</v>
      </c>
      <c r="Z74" s="210"/>
      <c r="AA74" s="210"/>
      <c r="AB74" s="210"/>
      <c r="AC74" s="210"/>
      <c r="AD74" s="210"/>
      <c r="AE74" s="210"/>
      <c r="AF74" s="210"/>
      <c r="AG74" s="210" t="s">
        <v>221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44" t="s">
        <v>835</v>
      </c>
      <c r="D75" s="241"/>
      <c r="E75" s="241"/>
      <c r="F75" s="241"/>
      <c r="G75" s="24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191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45" t="s">
        <v>843</v>
      </c>
      <c r="D76" s="223"/>
      <c r="E76" s="224">
        <v>20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210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6" t="s">
        <v>180</v>
      </c>
      <c r="B77" s="227" t="s">
        <v>110</v>
      </c>
      <c r="C77" s="242" t="s">
        <v>111</v>
      </c>
      <c r="D77" s="228"/>
      <c r="E77" s="229"/>
      <c r="F77" s="230"/>
      <c r="G77" s="230">
        <f>SUMIF(AG78:AG84,"&lt;&gt;NOR",G78:G84)</f>
        <v>0</v>
      </c>
      <c r="H77" s="230"/>
      <c r="I77" s="230">
        <f>SUM(I78:I84)</f>
        <v>0</v>
      </c>
      <c r="J77" s="230"/>
      <c r="K77" s="230">
        <f>SUM(K78:K84)</f>
        <v>0</v>
      </c>
      <c r="L77" s="230"/>
      <c r="M77" s="230">
        <f>SUM(M78:M84)</f>
        <v>0</v>
      </c>
      <c r="N77" s="229"/>
      <c r="O77" s="229">
        <f>SUM(O78:O84)</f>
        <v>0.01</v>
      </c>
      <c r="P77" s="229"/>
      <c r="Q77" s="229">
        <f>SUM(Q78:Q84)</f>
        <v>0</v>
      </c>
      <c r="R77" s="230"/>
      <c r="S77" s="230"/>
      <c r="T77" s="231"/>
      <c r="U77" s="225"/>
      <c r="V77" s="225">
        <f>SUM(V78:V84)</f>
        <v>11.53</v>
      </c>
      <c r="W77" s="225"/>
      <c r="X77" s="225"/>
      <c r="Y77" s="225"/>
      <c r="AG77" t="s">
        <v>181</v>
      </c>
    </row>
    <row r="78" spans="1:60" outlineLevel="1" x14ac:dyDescent="0.2">
      <c r="A78" s="233">
        <v>36</v>
      </c>
      <c r="B78" s="234" t="s">
        <v>848</v>
      </c>
      <c r="C78" s="243" t="s">
        <v>849</v>
      </c>
      <c r="D78" s="235" t="s">
        <v>338</v>
      </c>
      <c r="E78" s="236">
        <v>8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15</v>
      </c>
      <c r="M78" s="238">
        <f>G78*(1+L78/100)</f>
        <v>0</v>
      </c>
      <c r="N78" s="236">
        <v>5.0000000000000002E-5</v>
      </c>
      <c r="O78" s="236">
        <f>ROUND(E78*N78,2)</f>
        <v>0</v>
      </c>
      <c r="P78" s="236">
        <v>0</v>
      </c>
      <c r="Q78" s="236">
        <f>ROUND(E78*P78,2)</f>
        <v>0</v>
      </c>
      <c r="R78" s="238" t="s">
        <v>838</v>
      </c>
      <c r="S78" s="238" t="s">
        <v>185</v>
      </c>
      <c r="T78" s="239" t="s">
        <v>185</v>
      </c>
      <c r="U78" s="221">
        <v>0.55000000000000004</v>
      </c>
      <c r="V78" s="221">
        <f>ROUND(E78*U78,2)</f>
        <v>4.4000000000000004</v>
      </c>
      <c r="W78" s="221"/>
      <c r="X78" s="221" t="s">
        <v>220</v>
      </c>
      <c r="Y78" s="221" t="s">
        <v>188</v>
      </c>
      <c r="Z78" s="210"/>
      <c r="AA78" s="210"/>
      <c r="AB78" s="210"/>
      <c r="AC78" s="210"/>
      <c r="AD78" s="210"/>
      <c r="AE78" s="210"/>
      <c r="AF78" s="210"/>
      <c r="AG78" s="210" t="s">
        <v>740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17"/>
      <c r="B79" s="218"/>
      <c r="C79" s="244" t="s">
        <v>850</v>
      </c>
      <c r="D79" s="241"/>
      <c r="E79" s="241"/>
      <c r="F79" s="241"/>
      <c r="G79" s="24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191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40" t="str">
        <f>C79</f>
        <v>Montáž manžety ke stěně nebo stropu pomocí rozpěrné hmoždinky se šroubem. Cena obsahuje i dodávku manžety a spojovacích prostředků.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3">
        <v>37</v>
      </c>
      <c r="B80" s="234" t="s">
        <v>851</v>
      </c>
      <c r="C80" s="243" t="s">
        <v>852</v>
      </c>
      <c r="D80" s="235" t="s">
        <v>338</v>
      </c>
      <c r="E80" s="236">
        <v>8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15</v>
      </c>
      <c r="M80" s="238">
        <f>G80*(1+L80/100)</f>
        <v>0</v>
      </c>
      <c r="N80" s="236">
        <v>6.8000000000000005E-4</v>
      </c>
      <c r="O80" s="236">
        <f>ROUND(E80*N80,2)</f>
        <v>0.01</v>
      </c>
      <c r="P80" s="236">
        <v>0</v>
      </c>
      <c r="Q80" s="236">
        <f>ROUND(E80*P80,2)</f>
        <v>0</v>
      </c>
      <c r="R80" s="238"/>
      <c r="S80" s="238" t="s">
        <v>208</v>
      </c>
      <c r="T80" s="239" t="s">
        <v>186</v>
      </c>
      <c r="U80" s="221">
        <v>0.89</v>
      </c>
      <c r="V80" s="221">
        <f>ROUND(E80*U80,2)</f>
        <v>7.12</v>
      </c>
      <c r="W80" s="221"/>
      <c r="X80" s="221" t="s">
        <v>220</v>
      </c>
      <c r="Y80" s="221" t="s">
        <v>188</v>
      </c>
      <c r="Z80" s="210"/>
      <c r="AA80" s="210"/>
      <c r="AB80" s="210"/>
      <c r="AC80" s="210"/>
      <c r="AD80" s="210"/>
      <c r="AE80" s="210"/>
      <c r="AF80" s="210"/>
      <c r="AG80" s="210" t="s">
        <v>221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2" x14ac:dyDescent="0.2">
      <c r="A81" s="217"/>
      <c r="B81" s="218"/>
      <c r="C81" s="244" t="s">
        <v>853</v>
      </c>
      <c r="D81" s="241"/>
      <c r="E81" s="241"/>
      <c r="F81" s="241"/>
      <c r="G81" s="24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191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40" t="str">
        <f>C81</f>
        <v>Otvor se utěsní minerální vlnou. Prostup i potrubí před a za prostupem je natřeno protipožární stěrkou. Cena obsahuje dodávku minerální vlny a pořární stěrky.</v>
      </c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1" t="s">
        <v>854</v>
      </c>
      <c r="D82" s="252"/>
      <c r="E82" s="252"/>
      <c r="F82" s="252"/>
      <c r="G82" s="252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191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3">
        <v>38</v>
      </c>
      <c r="B83" s="234" t="s">
        <v>855</v>
      </c>
      <c r="C83" s="243" t="s">
        <v>856</v>
      </c>
      <c r="D83" s="235" t="s">
        <v>262</v>
      </c>
      <c r="E83" s="236">
        <v>5.8399999999999997E-3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15</v>
      </c>
      <c r="M83" s="238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8" t="s">
        <v>857</v>
      </c>
      <c r="S83" s="238" t="s">
        <v>185</v>
      </c>
      <c r="T83" s="239" t="s">
        <v>185</v>
      </c>
      <c r="U83" s="221">
        <v>2.056</v>
      </c>
      <c r="V83" s="221">
        <f>ROUND(E83*U83,2)</f>
        <v>0.01</v>
      </c>
      <c r="W83" s="221"/>
      <c r="X83" s="221" t="s">
        <v>450</v>
      </c>
      <c r="Y83" s="221" t="s">
        <v>188</v>
      </c>
      <c r="Z83" s="210"/>
      <c r="AA83" s="210"/>
      <c r="AB83" s="210"/>
      <c r="AC83" s="210"/>
      <c r="AD83" s="210"/>
      <c r="AE83" s="210"/>
      <c r="AF83" s="210"/>
      <c r="AG83" s="210" t="s">
        <v>451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0" t="s">
        <v>858</v>
      </c>
      <c r="D84" s="251"/>
      <c r="E84" s="251"/>
      <c r="F84" s="251"/>
      <c r="G84" s="25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223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6" t="s">
        <v>180</v>
      </c>
      <c r="B85" s="227" t="s">
        <v>112</v>
      </c>
      <c r="C85" s="242" t="s">
        <v>113</v>
      </c>
      <c r="D85" s="228"/>
      <c r="E85" s="229"/>
      <c r="F85" s="230"/>
      <c r="G85" s="230">
        <f>SUMIF(AG86:AG128,"&lt;&gt;NOR",G86:G128)</f>
        <v>0</v>
      </c>
      <c r="H85" s="230"/>
      <c r="I85" s="230">
        <f>SUM(I86:I128)</f>
        <v>0</v>
      </c>
      <c r="J85" s="230"/>
      <c r="K85" s="230">
        <f>SUM(K86:K128)</f>
        <v>0</v>
      </c>
      <c r="L85" s="230"/>
      <c r="M85" s="230">
        <f>SUM(M86:M128)</f>
        <v>0</v>
      </c>
      <c r="N85" s="229"/>
      <c r="O85" s="229">
        <f>SUM(O86:O128)</f>
        <v>0.11000000000000001</v>
      </c>
      <c r="P85" s="229"/>
      <c r="Q85" s="229">
        <f>SUM(Q86:Q128)</f>
        <v>0</v>
      </c>
      <c r="R85" s="230"/>
      <c r="S85" s="230"/>
      <c r="T85" s="231"/>
      <c r="U85" s="225"/>
      <c r="V85" s="225">
        <f>SUM(V86:V128)</f>
        <v>66.63</v>
      </c>
      <c r="W85" s="225"/>
      <c r="X85" s="225"/>
      <c r="Y85" s="225"/>
      <c r="AG85" t="s">
        <v>181</v>
      </c>
    </row>
    <row r="86" spans="1:60" outlineLevel="1" x14ac:dyDescent="0.2">
      <c r="A86" s="233">
        <v>39</v>
      </c>
      <c r="B86" s="234" t="s">
        <v>859</v>
      </c>
      <c r="C86" s="243" t="s">
        <v>860</v>
      </c>
      <c r="D86" s="235" t="s">
        <v>338</v>
      </c>
      <c r="E86" s="236">
        <v>4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15</v>
      </c>
      <c r="M86" s="238">
        <f>G86*(1+L86/100)</f>
        <v>0</v>
      </c>
      <c r="N86" s="236">
        <v>6.7499999999999999E-3</v>
      </c>
      <c r="O86" s="236">
        <f>ROUND(E86*N86,2)</f>
        <v>0.03</v>
      </c>
      <c r="P86" s="236">
        <v>0</v>
      </c>
      <c r="Q86" s="236">
        <f>ROUND(E86*P86,2)</f>
        <v>0</v>
      </c>
      <c r="R86" s="238" t="s">
        <v>494</v>
      </c>
      <c r="S86" s="238" t="s">
        <v>185</v>
      </c>
      <c r="T86" s="239" t="s">
        <v>185</v>
      </c>
      <c r="U86" s="221">
        <v>0.70899999999999996</v>
      </c>
      <c r="V86" s="221">
        <f>ROUND(E86*U86,2)</f>
        <v>2.84</v>
      </c>
      <c r="W86" s="221"/>
      <c r="X86" s="221" t="s">
        <v>220</v>
      </c>
      <c r="Y86" s="221" t="s">
        <v>188</v>
      </c>
      <c r="Z86" s="210"/>
      <c r="AA86" s="210"/>
      <c r="AB86" s="210"/>
      <c r="AC86" s="210"/>
      <c r="AD86" s="210"/>
      <c r="AE86" s="210"/>
      <c r="AF86" s="210"/>
      <c r="AG86" s="210" t="s">
        <v>740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4" t="s">
        <v>854</v>
      </c>
      <c r="D87" s="241"/>
      <c r="E87" s="241"/>
      <c r="F87" s="241"/>
      <c r="G87" s="24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191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45" t="s">
        <v>861</v>
      </c>
      <c r="D88" s="223"/>
      <c r="E88" s="224">
        <v>4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210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3">
        <v>40</v>
      </c>
      <c r="B89" s="234" t="s">
        <v>862</v>
      </c>
      <c r="C89" s="243" t="s">
        <v>863</v>
      </c>
      <c r="D89" s="235" t="s">
        <v>227</v>
      </c>
      <c r="E89" s="236">
        <v>28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15</v>
      </c>
      <c r="M89" s="238">
        <f>G89*(1+L89/100)</f>
        <v>0</v>
      </c>
      <c r="N89" s="236">
        <v>3.8000000000000002E-4</v>
      </c>
      <c r="O89" s="236">
        <f>ROUND(E89*N89,2)</f>
        <v>0.01</v>
      </c>
      <c r="P89" s="236">
        <v>0</v>
      </c>
      <c r="Q89" s="236">
        <f>ROUND(E89*P89,2)</f>
        <v>0</v>
      </c>
      <c r="R89" s="238" t="s">
        <v>864</v>
      </c>
      <c r="S89" s="238" t="s">
        <v>185</v>
      </c>
      <c r="T89" s="239" t="s">
        <v>185</v>
      </c>
      <c r="U89" s="221">
        <v>0.32</v>
      </c>
      <c r="V89" s="221">
        <f>ROUND(E89*U89,2)</f>
        <v>8.9600000000000009</v>
      </c>
      <c r="W89" s="221"/>
      <c r="X89" s="221" t="s">
        <v>220</v>
      </c>
      <c r="Y89" s="221" t="s">
        <v>188</v>
      </c>
      <c r="Z89" s="210"/>
      <c r="AA89" s="210"/>
      <c r="AB89" s="210"/>
      <c r="AC89" s="210"/>
      <c r="AD89" s="210"/>
      <c r="AE89" s="210"/>
      <c r="AF89" s="210"/>
      <c r="AG89" s="210" t="s">
        <v>221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44" t="s">
        <v>865</v>
      </c>
      <c r="D90" s="241"/>
      <c r="E90" s="241"/>
      <c r="F90" s="241"/>
      <c r="G90" s="24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191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45" t="s">
        <v>866</v>
      </c>
      <c r="D91" s="223"/>
      <c r="E91" s="224">
        <v>28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210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3">
        <v>41</v>
      </c>
      <c r="B92" s="234" t="s">
        <v>867</v>
      </c>
      <c r="C92" s="243" t="s">
        <v>868</v>
      </c>
      <c r="D92" s="235" t="s">
        <v>227</v>
      </c>
      <c r="E92" s="236">
        <v>2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15</v>
      </c>
      <c r="M92" s="238">
        <f>G92*(1+L92/100)</f>
        <v>0</v>
      </c>
      <c r="N92" s="236">
        <v>3.4000000000000002E-4</v>
      </c>
      <c r="O92" s="236">
        <f>ROUND(E92*N92,2)</f>
        <v>0</v>
      </c>
      <c r="P92" s="236">
        <v>0</v>
      </c>
      <c r="Q92" s="236">
        <f>ROUND(E92*P92,2)</f>
        <v>0</v>
      </c>
      <c r="R92" s="238" t="s">
        <v>494</v>
      </c>
      <c r="S92" s="238" t="s">
        <v>185</v>
      </c>
      <c r="T92" s="239" t="s">
        <v>185</v>
      </c>
      <c r="U92" s="221">
        <v>0.32</v>
      </c>
      <c r="V92" s="221">
        <f>ROUND(E92*U92,2)</f>
        <v>0.64</v>
      </c>
      <c r="W92" s="221"/>
      <c r="X92" s="221" t="s">
        <v>220</v>
      </c>
      <c r="Y92" s="221" t="s">
        <v>188</v>
      </c>
      <c r="Z92" s="210"/>
      <c r="AA92" s="210"/>
      <c r="AB92" s="210"/>
      <c r="AC92" s="210"/>
      <c r="AD92" s="210"/>
      <c r="AE92" s="210"/>
      <c r="AF92" s="210"/>
      <c r="AG92" s="210" t="s">
        <v>221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0" t="s">
        <v>869</v>
      </c>
      <c r="D93" s="251"/>
      <c r="E93" s="251"/>
      <c r="F93" s="251"/>
      <c r="G93" s="25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223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1" t="s">
        <v>865</v>
      </c>
      <c r="D94" s="252"/>
      <c r="E94" s="252"/>
      <c r="F94" s="252"/>
      <c r="G94" s="252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191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45" t="s">
        <v>870</v>
      </c>
      <c r="D95" s="223"/>
      <c r="E95" s="224">
        <v>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210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3">
        <v>42</v>
      </c>
      <c r="B96" s="234" t="s">
        <v>871</v>
      </c>
      <c r="C96" s="243" t="s">
        <v>872</v>
      </c>
      <c r="D96" s="235" t="s">
        <v>227</v>
      </c>
      <c r="E96" s="236">
        <v>16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15</v>
      </c>
      <c r="M96" s="238">
        <f>G96*(1+L96/100)</f>
        <v>0</v>
      </c>
      <c r="N96" s="236">
        <v>4.6999999999999999E-4</v>
      </c>
      <c r="O96" s="236">
        <f>ROUND(E96*N96,2)</f>
        <v>0.01</v>
      </c>
      <c r="P96" s="236">
        <v>0</v>
      </c>
      <c r="Q96" s="236">
        <f>ROUND(E96*P96,2)</f>
        <v>0</v>
      </c>
      <c r="R96" s="238" t="s">
        <v>494</v>
      </c>
      <c r="S96" s="238" t="s">
        <v>185</v>
      </c>
      <c r="T96" s="239" t="s">
        <v>185</v>
      </c>
      <c r="U96" s="221">
        <v>0.36</v>
      </c>
      <c r="V96" s="221">
        <f>ROUND(E96*U96,2)</f>
        <v>5.76</v>
      </c>
      <c r="W96" s="221"/>
      <c r="X96" s="221" t="s">
        <v>220</v>
      </c>
      <c r="Y96" s="221" t="s">
        <v>188</v>
      </c>
      <c r="Z96" s="210"/>
      <c r="AA96" s="210"/>
      <c r="AB96" s="210"/>
      <c r="AC96" s="210"/>
      <c r="AD96" s="210"/>
      <c r="AE96" s="210"/>
      <c r="AF96" s="210"/>
      <c r="AG96" s="210" t="s">
        <v>740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0" t="s">
        <v>869</v>
      </c>
      <c r="D97" s="251"/>
      <c r="E97" s="251"/>
      <c r="F97" s="251"/>
      <c r="G97" s="25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61" t="s">
        <v>865</v>
      </c>
      <c r="D98" s="252"/>
      <c r="E98" s="252"/>
      <c r="F98" s="252"/>
      <c r="G98" s="252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191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45" t="s">
        <v>873</v>
      </c>
      <c r="D99" s="223"/>
      <c r="E99" s="224">
        <v>16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210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3">
        <v>43</v>
      </c>
      <c r="B100" s="234" t="s">
        <v>874</v>
      </c>
      <c r="C100" s="243" t="s">
        <v>875</v>
      </c>
      <c r="D100" s="235" t="s">
        <v>227</v>
      </c>
      <c r="E100" s="236">
        <v>12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15</v>
      </c>
      <c r="M100" s="238">
        <f>G100*(1+L100/100)</f>
        <v>0</v>
      </c>
      <c r="N100" s="236">
        <v>1.5200000000000001E-3</v>
      </c>
      <c r="O100" s="236">
        <f>ROUND(E100*N100,2)</f>
        <v>0.02</v>
      </c>
      <c r="P100" s="236">
        <v>0</v>
      </c>
      <c r="Q100" s="236">
        <f>ROUND(E100*P100,2)</f>
        <v>0</v>
      </c>
      <c r="R100" s="238" t="s">
        <v>494</v>
      </c>
      <c r="S100" s="238" t="s">
        <v>185</v>
      </c>
      <c r="T100" s="239" t="s">
        <v>185</v>
      </c>
      <c r="U100" s="221">
        <v>1.173</v>
      </c>
      <c r="V100" s="221">
        <f>ROUND(E100*U100,2)</f>
        <v>14.08</v>
      </c>
      <c r="W100" s="221"/>
      <c r="X100" s="221" t="s">
        <v>220</v>
      </c>
      <c r="Y100" s="221" t="s">
        <v>188</v>
      </c>
      <c r="Z100" s="210"/>
      <c r="AA100" s="210"/>
      <c r="AB100" s="210"/>
      <c r="AC100" s="210"/>
      <c r="AD100" s="210"/>
      <c r="AE100" s="210"/>
      <c r="AF100" s="210"/>
      <c r="AG100" s="210" t="s">
        <v>740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0" t="s">
        <v>869</v>
      </c>
      <c r="D101" s="251"/>
      <c r="E101" s="251"/>
      <c r="F101" s="251"/>
      <c r="G101" s="25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223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1" t="s">
        <v>865</v>
      </c>
      <c r="D102" s="252"/>
      <c r="E102" s="252"/>
      <c r="F102" s="252"/>
      <c r="G102" s="252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191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45" t="s">
        <v>876</v>
      </c>
      <c r="D103" s="223"/>
      <c r="E103" s="224">
        <v>12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210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3">
        <v>44</v>
      </c>
      <c r="B104" s="234" t="s">
        <v>877</v>
      </c>
      <c r="C104" s="243" t="s">
        <v>878</v>
      </c>
      <c r="D104" s="235" t="s">
        <v>227</v>
      </c>
      <c r="E104" s="236">
        <v>28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15</v>
      </c>
      <c r="M104" s="238">
        <f>G104*(1+L104/100)</f>
        <v>0</v>
      </c>
      <c r="N104" s="236">
        <v>1.31E-3</v>
      </c>
      <c r="O104" s="236">
        <f>ROUND(E104*N104,2)</f>
        <v>0.04</v>
      </c>
      <c r="P104" s="236">
        <v>0</v>
      </c>
      <c r="Q104" s="236">
        <f>ROUND(E104*P104,2)</f>
        <v>0</v>
      </c>
      <c r="R104" s="238" t="s">
        <v>494</v>
      </c>
      <c r="S104" s="238" t="s">
        <v>185</v>
      </c>
      <c r="T104" s="239" t="s">
        <v>185</v>
      </c>
      <c r="U104" s="221">
        <v>0.8</v>
      </c>
      <c r="V104" s="221">
        <f>ROUND(E104*U104,2)</f>
        <v>22.4</v>
      </c>
      <c r="W104" s="221"/>
      <c r="X104" s="221" t="s">
        <v>220</v>
      </c>
      <c r="Y104" s="221" t="s">
        <v>188</v>
      </c>
      <c r="Z104" s="210"/>
      <c r="AA104" s="210"/>
      <c r="AB104" s="210"/>
      <c r="AC104" s="210"/>
      <c r="AD104" s="210"/>
      <c r="AE104" s="210"/>
      <c r="AF104" s="210"/>
      <c r="AG104" s="210" t="s">
        <v>740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0" t="s">
        <v>869</v>
      </c>
      <c r="D105" s="251"/>
      <c r="E105" s="251"/>
      <c r="F105" s="251"/>
      <c r="G105" s="25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223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1" t="s">
        <v>879</v>
      </c>
      <c r="D106" s="252"/>
      <c r="E106" s="252"/>
      <c r="F106" s="252"/>
      <c r="G106" s="252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191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1" t="s">
        <v>880</v>
      </c>
      <c r="D107" s="252"/>
      <c r="E107" s="252"/>
      <c r="F107" s="252"/>
      <c r="G107" s="252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191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5" t="s">
        <v>881</v>
      </c>
      <c r="D108" s="223"/>
      <c r="E108" s="224">
        <v>28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210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3">
        <v>45</v>
      </c>
      <c r="B109" s="234" t="s">
        <v>882</v>
      </c>
      <c r="C109" s="243" t="s">
        <v>883</v>
      </c>
      <c r="D109" s="235" t="s">
        <v>338</v>
      </c>
      <c r="E109" s="236">
        <v>2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15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8" t="s">
        <v>494</v>
      </c>
      <c r="S109" s="238" t="s">
        <v>185</v>
      </c>
      <c r="T109" s="239" t="s">
        <v>185</v>
      </c>
      <c r="U109" s="221">
        <v>0.14799999999999999</v>
      </c>
      <c r="V109" s="221">
        <f>ROUND(E109*U109,2)</f>
        <v>0.3</v>
      </c>
      <c r="W109" s="221"/>
      <c r="X109" s="221" t="s">
        <v>220</v>
      </c>
      <c r="Y109" s="221" t="s">
        <v>188</v>
      </c>
      <c r="Z109" s="210"/>
      <c r="AA109" s="210"/>
      <c r="AB109" s="210"/>
      <c r="AC109" s="210"/>
      <c r="AD109" s="210"/>
      <c r="AE109" s="210"/>
      <c r="AF109" s="210"/>
      <c r="AG109" s="210" t="s">
        <v>221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0" t="s">
        <v>884</v>
      </c>
      <c r="D110" s="251"/>
      <c r="E110" s="251"/>
      <c r="F110" s="251"/>
      <c r="G110" s="25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3">
        <v>46</v>
      </c>
      <c r="B111" s="234" t="s">
        <v>885</v>
      </c>
      <c r="C111" s="243" t="s">
        <v>886</v>
      </c>
      <c r="D111" s="235" t="s">
        <v>338</v>
      </c>
      <c r="E111" s="236">
        <v>16</v>
      </c>
      <c r="F111" s="237"/>
      <c r="G111" s="238">
        <f>ROUND(E111*F111,2)</f>
        <v>0</v>
      </c>
      <c r="H111" s="237"/>
      <c r="I111" s="238">
        <f>ROUND(E111*H111,2)</f>
        <v>0</v>
      </c>
      <c r="J111" s="237"/>
      <c r="K111" s="238">
        <f>ROUND(E111*J111,2)</f>
        <v>0</v>
      </c>
      <c r="L111" s="238">
        <v>15</v>
      </c>
      <c r="M111" s="238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8" t="s">
        <v>494</v>
      </c>
      <c r="S111" s="238" t="s">
        <v>185</v>
      </c>
      <c r="T111" s="239" t="s">
        <v>185</v>
      </c>
      <c r="U111" s="221">
        <v>0.157</v>
      </c>
      <c r="V111" s="221">
        <f>ROUND(E111*U111,2)</f>
        <v>2.5099999999999998</v>
      </c>
      <c r="W111" s="221"/>
      <c r="X111" s="221" t="s">
        <v>220</v>
      </c>
      <c r="Y111" s="221" t="s">
        <v>188</v>
      </c>
      <c r="Z111" s="210"/>
      <c r="AA111" s="210"/>
      <c r="AB111" s="210"/>
      <c r="AC111" s="210"/>
      <c r="AD111" s="210"/>
      <c r="AE111" s="210"/>
      <c r="AF111" s="210"/>
      <c r="AG111" s="210" t="s">
        <v>221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0" t="s">
        <v>884</v>
      </c>
      <c r="D112" s="251"/>
      <c r="E112" s="251"/>
      <c r="F112" s="251"/>
      <c r="G112" s="25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45" t="s">
        <v>887</v>
      </c>
      <c r="D113" s="223"/>
      <c r="E113" s="224">
        <v>16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210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3">
        <v>47</v>
      </c>
      <c r="B114" s="234" t="s">
        <v>888</v>
      </c>
      <c r="C114" s="243" t="s">
        <v>889</v>
      </c>
      <c r="D114" s="235" t="s">
        <v>338</v>
      </c>
      <c r="E114" s="236">
        <v>8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15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8" t="s">
        <v>494</v>
      </c>
      <c r="S114" s="238" t="s">
        <v>185</v>
      </c>
      <c r="T114" s="239" t="s">
        <v>185</v>
      </c>
      <c r="U114" s="221">
        <v>0.26</v>
      </c>
      <c r="V114" s="221">
        <f>ROUND(E114*U114,2)</f>
        <v>2.08</v>
      </c>
      <c r="W114" s="221"/>
      <c r="X114" s="221" t="s">
        <v>220</v>
      </c>
      <c r="Y114" s="221" t="s">
        <v>188</v>
      </c>
      <c r="Z114" s="210"/>
      <c r="AA114" s="210"/>
      <c r="AB114" s="210"/>
      <c r="AC114" s="210"/>
      <c r="AD114" s="210"/>
      <c r="AE114" s="210"/>
      <c r="AF114" s="210"/>
      <c r="AG114" s="210" t="s">
        <v>740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0" t="s">
        <v>884</v>
      </c>
      <c r="D115" s="251"/>
      <c r="E115" s="251"/>
      <c r="F115" s="251"/>
      <c r="G115" s="25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223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45" t="s">
        <v>890</v>
      </c>
      <c r="D116" s="223"/>
      <c r="E116" s="224">
        <v>8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210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3">
        <v>48</v>
      </c>
      <c r="B117" s="234" t="s">
        <v>891</v>
      </c>
      <c r="C117" s="243" t="s">
        <v>892</v>
      </c>
      <c r="D117" s="235" t="s">
        <v>227</v>
      </c>
      <c r="E117" s="236">
        <v>86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15</v>
      </c>
      <c r="M117" s="238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8" t="s">
        <v>494</v>
      </c>
      <c r="S117" s="238" t="s">
        <v>185</v>
      </c>
      <c r="T117" s="239" t="s">
        <v>185</v>
      </c>
      <c r="U117" s="221">
        <v>4.8000000000000001E-2</v>
      </c>
      <c r="V117" s="221">
        <f>ROUND(E117*U117,2)</f>
        <v>4.13</v>
      </c>
      <c r="W117" s="221"/>
      <c r="X117" s="221" t="s">
        <v>220</v>
      </c>
      <c r="Y117" s="221" t="s">
        <v>188</v>
      </c>
      <c r="Z117" s="210"/>
      <c r="AA117" s="210"/>
      <c r="AB117" s="210"/>
      <c r="AC117" s="210"/>
      <c r="AD117" s="210"/>
      <c r="AE117" s="210"/>
      <c r="AF117" s="210"/>
      <c r="AG117" s="210" t="s">
        <v>740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45" t="s">
        <v>893</v>
      </c>
      <c r="D118" s="223"/>
      <c r="E118" s="224">
        <v>2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210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45" t="s">
        <v>785</v>
      </c>
      <c r="D119" s="223"/>
      <c r="E119" s="224">
        <v>28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210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45" t="s">
        <v>786</v>
      </c>
      <c r="D120" s="223"/>
      <c r="E120" s="224">
        <v>16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210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45" t="s">
        <v>816</v>
      </c>
      <c r="D121" s="223"/>
      <c r="E121" s="224">
        <v>12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210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45" t="s">
        <v>817</v>
      </c>
      <c r="D122" s="223"/>
      <c r="E122" s="224">
        <v>28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210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3.75" outlineLevel="1" x14ac:dyDescent="0.2">
      <c r="A123" s="233">
        <v>49</v>
      </c>
      <c r="B123" s="234" t="s">
        <v>894</v>
      </c>
      <c r="C123" s="243" t="s">
        <v>895</v>
      </c>
      <c r="D123" s="235" t="s">
        <v>338</v>
      </c>
      <c r="E123" s="236">
        <v>16</v>
      </c>
      <c r="F123" s="237"/>
      <c r="G123" s="238">
        <f>ROUND(E123*F123,2)</f>
        <v>0</v>
      </c>
      <c r="H123" s="237"/>
      <c r="I123" s="238">
        <f>ROUND(E123*H123,2)</f>
        <v>0</v>
      </c>
      <c r="J123" s="237"/>
      <c r="K123" s="238">
        <f>ROUND(E123*J123,2)</f>
        <v>0</v>
      </c>
      <c r="L123" s="238">
        <v>15</v>
      </c>
      <c r="M123" s="238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8"/>
      <c r="S123" s="238" t="s">
        <v>185</v>
      </c>
      <c r="T123" s="239" t="s">
        <v>185</v>
      </c>
      <c r="U123" s="221">
        <v>0.17399999999999999</v>
      </c>
      <c r="V123" s="221">
        <f>ROUND(E123*U123,2)</f>
        <v>2.78</v>
      </c>
      <c r="W123" s="221"/>
      <c r="X123" s="221" t="s">
        <v>220</v>
      </c>
      <c r="Y123" s="221" t="s">
        <v>188</v>
      </c>
      <c r="Z123" s="210"/>
      <c r="AA123" s="210"/>
      <c r="AB123" s="210"/>
      <c r="AC123" s="210"/>
      <c r="AD123" s="210"/>
      <c r="AE123" s="210"/>
      <c r="AF123" s="210"/>
      <c r="AG123" s="210" t="s">
        <v>221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45" t="s">
        <v>896</v>
      </c>
      <c r="D124" s="223"/>
      <c r="E124" s="224">
        <v>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210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45" t="s">
        <v>897</v>
      </c>
      <c r="D125" s="223"/>
      <c r="E125" s="224">
        <v>8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210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53">
        <v>50</v>
      </c>
      <c r="B126" s="254" t="s">
        <v>898</v>
      </c>
      <c r="C126" s="262" t="s">
        <v>899</v>
      </c>
      <c r="D126" s="255" t="s">
        <v>338</v>
      </c>
      <c r="E126" s="256">
        <v>2</v>
      </c>
      <c r="F126" s="257"/>
      <c r="G126" s="258">
        <f>ROUND(E126*F126,2)</f>
        <v>0</v>
      </c>
      <c r="H126" s="257"/>
      <c r="I126" s="258">
        <f>ROUND(E126*H126,2)</f>
        <v>0</v>
      </c>
      <c r="J126" s="257"/>
      <c r="K126" s="258">
        <f>ROUND(E126*J126,2)</f>
        <v>0</v>
      </c>
      <c r="L126" s="258">
        <v>15</v>
      </c>
      <c r="M126" s="258">
        <f>G126*(1+L126/100)</f>
        <v>0</v>
      </c>
      <c r="N126" s="256">
        <v>3.8000000000000002E-4</v>
      </c>
      <c r="O126" s="256">
        <f>ROUND(E126*N126,2)</f>
        <v>0</v>
      </c>
      <c r="P126" s="256">
        <v>0</v>
      </c>
      <c r="Q126" s="256">
        <f>ROUND(E126*P126,2)</f>
        <v>0</v>
      </c>
      <c r="R126" s="258" t="s">
        <v>531</v>
      </c>
      <c r="S126" s="258" t="s">
        <v>185</v>
      </c>
      <c r="T126" s="259" t="s">
        <v>185</v>
      </c>
      <c r="U126" s="221">
        <v>0</v>
      </c>
      <c r="V126" s="221">
        <f>ROUND(E126*U126,2)</f>
        <v>0</v>
      </c>
      <c r="W126" s="221"/>
      <c r="X126" s="221" t="s">
        <v>527</v>
      </c>
      <c r="Y126" s="221" t="s">
        <v>188</v>
      </c>
      <c r="Z126" s="210"/>
      <c r="AA126" s="210"/>
      <c r="AB126" s="210"/>
      <c r="AC126" s="210"/>
      <c r="AD126" s="210"/>
      <c r="AE126" s="210"/>
      <c r="AF126" s="210"/>
      <c r="AG126" s="210" t="s">
        <v>528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3">
        <v>51</v>
      </c>
      <c r="B127" s="234" t="s">
        <v>900</v>
      </c>
      <c r="C127" s="243" t="s">
        <v>901</v>
      </c>
      <c r="D127" s="235" t="s">
        <v>262</v>
      </c>
      <c r="E127" s="236">
        <v>0.10152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15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8" t="s">
        <v>494</v>
      </c>
      <c r="S127" s="238" t="s">
        <v>185</v>
      </c>
      <c r="T127" s="239" t="s">
        <v>185</v>
      </c>
      <c r="U127" s="221">
        <v>1.5229999999999999</v>
      </c>
      <c r="V127" s="221">
        <f>ROUND(E127*U127,2)</f>
        <v>0.15</v>
      </c>
      <c r="W127" s="221"/>
      <c r="X127" s="221" t="s">
        <v>450</v>
      </c>
      <c r="Y127" s="221" t="s">
        <v>188</v>
      </c>
      <c r="Z127" s="210"/>
      <c r="AA127" s="210"/>
      <c r="AB127" s="210"/>
      <c r="AC127" s="210"/>
      <c r="AD127" s="210"/>
      <c r="AE127" s="210"/>
      <c r="AF127" s="210"/>
      <c r="AG127" s="210" t="s">
        <v>451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0" t="s">
        <v>858</v>
      </c>
      <c r="D128" s="251"/>
      <c r="E128" s="251"/>
      <c r="F128" s="251"/>
      <c r="G128" s="25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223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26" t="s">
        <v>180</v>
      </c>
      <c r="B129" s="227" t="s">
        <v>114</v>
      </c>
      <c r="C129" s="242" t="s">
        <v>115</v>
      </c>
      <c r="D129" s="228"/>
      <c r="E129" s="229"/>
      <c r="F129" s="230"/>
      <c r="G129" s="230">
        <f>SUMIF(AG130:AG175,"&lt;&gt;NOR",G130:G175)</f>
        <v>0</v>
      </c>
      <c r="H129" s="230"/>
      <c r="I129" s="230">
        <f>SUM(I130:I175)</f>
        <v>0</v>
      </c>
      <c r="J129" s="230"/>
      <c r="K129" s="230">
        <f>SUM(K130:K175)</f>
        <v>0</v>
      </c>
      <c r="L129" s="230"/>
      <c r="M129" s="230">
        <f>SUM(M130:M175)</f>
        <v>0</v>
      </c>
      <c r="N129" s="229"/>
      <c r="O129" s="229">
        <f>SUM(O130:O175)</f>
        <v>0.1</v>
      </c>
      <c r="P129" s="229"/>
      <c r="Q129" s="229">
        <f>SUM(Q130:Q175)</f>
        <v>0</v>
      </c>
      <c r="R129" s="230"/>
      <c r="S129" s="230"/>
      <c r="T129" s="231"/>
      <c r="U129" s="225"/>
      <c r="V129" s="225">
        <f>SUM(V130:V175)</f>
        <v>110.76</v>
      </c>
      <c r="W129" s="225"/>
      <c r="X129" s="225"/>
      <c r="Y129" s="225"/>
      <c r="AG129" t="s">
        <v>181</v>
      </c>
    </row>
    <row r="130" spans="1:60" ht="22.5" outlineLevel="1" x14ac:dyDescent="0.2">
      <c r="A130" s="253">
        <v>52</v>
      </c>
      <c r="B130" s="254" t="s">
        <v>902</v>
      </c>
      <c r="C130" s="262" t="s">
        <v>903</v>
      </c>
      <c r="D130" s="255" t="s">
        <v>338</v>
      </c>
      <c r="E130" s="256">
        <v>2</v>
      </c>
      <c r="F130" s="257"/>
      <c r="G130" s="258">
        <f>ROUND(E130*F130,2)</f>
        <v>0</v>
      </c>
      <c r="H130" s="257"/>
      <c r="I130" s="258">
        <f>ROUND(E130*H130,2)</f>
        <v>0</v>
      </c>
      <c r="J130" s="257"/>
      <c r="K130" s="258">
        <f>ROUND(E130*J130,2)</f>
        <v>0</v>
      </c>
      <c r="L130" s="258">
        <v>15</v>
      </c>
      <c r="M130" s="258">
        <f>G130*(1+L130/100)</f>
        <v>0</v>
      </c>
      <c r="N130" s="256">
        <v>0</v>
      </c>
      <c r="O130" s="256">
        <f>ROUND(E130*N130,2)</f>
        <v>0</v>
      </c>
      <c r="P130" s="256">
        <v>0</v>
      </c>
      <c r="Q130" s="256">
        <f>ROUND(E130*P130,2)</f>
        <v>0</v>
      </c>
      <c r="R130" s="258" t="s">
        <v>494</v>
      </c>
      <c r="S130" s="258" t="s">
        <v>185</v>
      </c>
      <c r="T130" s="259" t="s">
        <v>185</v>
      </c>
      <c r="U130" s="221">
        <v>0.16145000000000001</v>
      </c>
      <c r="V130" s="221">
        <f>ROUND(E130*U130,2)</f>
        <v>0.32</v>
      </c>
      <c r="W130" s="221"/>
      <c r="X130" s="221" t="s">
        <v>220</v>
      </c>
      <c r="Y130" s="221" t="s">
        <v>188</v>
      </c>
      <c r="Z130" s="210"/>
      <c r="AA130" s="210"/>
      <c r="AB130" s="210"/>
      <c r="AC130" s="210"/>
      <c r="AD130" s="210"/>
      <c r="AE130" s="210"/>
      <c r="AF130" s="210"/>
      <c r="AG130" s="210" t="s">
        <v>221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53">
        <v>53</v>
      </c>
      <c r="B131" s="254" t="s">
        <v>904</v>
      </c>
      <c r="C131" s="262" t="s">
        <v>905</v>
      </c>
      <c r="D131" s="255" t="s">
        <v>338</v>
      </c>
      <c r="E131" s="256">
        <v>4</v>
      </c>
      <c r="F131" s="257"/>
      <c r="G131" s="258">
        <f>ROUND(E131*F131,2)</f>
        <v>0</v>
      </c>
      <c r="H131" s="257"/>
      <c r="I131" s="258">
        <f>ROUND(E131*H131,2)</f>
        <v>0</v>
      </c>
      <c r="J131" s="257"/>
      <c r="K131" s="258">
        <f>ROUND(E131*J131,2)</f>
        <v>0</v>
      </c>
      <c r="L131" s="258">
        <v>15</v>
      </c>
      <c r="M131" s="258">
        <f>G131*(1+L131/100)</f>
        <v>0</v>
      </c>
      <c r="N131" s="256">
        <v>0</v>
      </c>
      <c r="O131" s="256">
        <f>ROUND(E131*N131,2)</f>
        <v>0</v>
      </c>
      <c r="P131" s="256">
        <v>0</v>
      </c>
      <c r="Q131" s="256">
        <f>ROUND(E131*P131,2)</f>
        <v>0</v>
      </c>
      <c r="R131" s="258" t="s">
        <v>494</v>
      </c>
      <c r="S131" s="258" t="s">
        <v>185</v>
      </c>
      <c r="T131" s="259" t="s">
        <v>185</v>
      </c>
      <c r="U131" s="221">
        <v>0.21593999999999999</v>
      </c>
      <c r="V131" s="221">
        <f>ROUND(E131*U131,2)</f>
        <v>0.86</v>
      </c>
      <c r="W131" s="221"/>
      <c r="X131" s="221" t="s">
        <v>220</v>
      </c>
      <c r="Y131" s="221" t="s">
        <v>188</v>
      </c>
      <c r="Z131" s="210"/>
      <c r="AA131" s="210"/>
      <c r="AB131" s="210"/>
      <c r="AC131" s="210"/>
      <c r="AD131" s="210"/>
      <c r="AE131" s="210"/>
      <c r="AF131" s="210"/>
      <c r="AG131" s="210" t="s">
        <v>221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3">
        <v>54</v>
      </c>
      <c r="B132" s="234" t="s">
        <v>906</v>
      </c>
      <c r="C132" s="243" t="s">
        <v>907</v>
      </c>
      <c r="D132" s="235" t="s">
        <v>338</v>
      </c>
      <c r="E132" s="236">
        <v>2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15</v>
      </c>
      <c r="M132" s="238">
        <f>G132*(1+L132/100)</f>
        <v>0</v>
      </c>
      <c r="N132" s="236">
        <v>7.6000000000000004E-4</v>
      </c>
      <c r="O132" s="236">
        <f>ROUND(E132*N132,2)</f>
        <v>0</v>
      </c>
      <c r="P132" s="236">
        <v>0</v>
      </c>
      <c r="Q132" s="236">
        <f>ROUND(E132*P132,2)</f>
        <v>0</v>
      </c>
      <c r="R132" s="238" t="s">
        <v>494</v>
      </c>
      <c r="S132" s="238" t="s">
        <v>185</v>
      </c>
      <c r="T132" s="239" t="s">
        <v>185</v>
      </c>
      <c r="U132" s="221">
        <v>0.43275000000000002</v>
      </c>
      <c r="V132" s="221">
        <f>ROUND(E132*U132,2)</f>
        <v>0.87</v>
      </c>
      <c r="W132" s="221"/>
      <c r="X132" s="221" t="s">
        <v>220</v>
      </c>
      <c r="Y132" s="221" t="s">
        <v>188</v>
      </c>
      <c r="Z132" s="210"/>
      <c r="AA132" s="210"/>
      <c r="AB132" s="210"/>
      <c r="AC132" s="210"/>
      <c r="AD132" s="210"/>
      <c r="AE132" s="210"/>
      <c r="AF132" s="210"/>
      <c r="AG132" s="210" t="s">
        <v>221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0" t="s">
        <v>908</v>
      </c>
      <c r="D133" s="251"/>
      <c r="E133" s="251"/>
      <c r="F133" s="251"/>
      <c r="G133" s="25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223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1" t="s">
        <v>854</v>
      </c>
      <c r="D134" s="252"/>
      <c r="E134" s="252"/>
      <c r="F134" s="252"/>
      <c r="G134" s="252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191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3">
        <v>55</v>
      </c>
      <c r="B135" s="234" t="s">
        <v>909</v>
      </c>
      <c r="C135" s="243" t="s">
        <v>910</v>
      </c>
      <c r="D135" s="235" t="s">
        <v>338</v>
      </c>
      <c r="E135" s="236">
        <v>2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15</v>
      </c>
      <c r="M135" s="238">
        <f>G135*(1+L135/100)</f>
        <v>0</v>
      </c>
      <c r="N135" s="236">
        <v>4.0000000000000002E-4</v>
      </c>
      <c r="O135" s="236">
        <f>ROUND(E135*N135,2)</f>
        <v>0</v>
      </c>
      <c r="P135" s="236">
        <v>0</v>
      </c>
      <c r="Q135" s="236">
        <f>ROUND(E135*P135,2)</f>
        <v>0</v>
      </c>
      <c r="R135" s="238" t="s">
        <v>494</v>
      </c>
      <c r="S135" s="238" t="s">
        <v>185</v>
      </c>
      <c r="T135" s="239" t="s">
        <v>185</v>
      </c>
      <c r="U135" s="221">
        <v>0.3266</v>
      </c>
      <c r="V135" s="221">
        <f>ROUND(E135*U135,2)</f>
        <v>0.65</v>
      </c>
      <c r="W135" s="221"/>
      <c r="X135" s="221" t="s">
        <v>220</v>
      </c>
      <c r="Y135" s="221" t="s">
        <v>188</v>
      </c>
      <c r="Z135" s="210"/>
      <c r="AA135" s="210"/>
      <c r="AB135" s="210"/>
      <c r="AC135" s="210"/>
      <c r="AD135" s="210"/>
      <c r="AE135" s="210"/>
      <c r="AF135" s="210"/>
      <c r="AG135" s="210" t="s">
        <v>221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0" t="s">
        <v>908</v>
      </c>
      <c r="D136" s="251"/>
      <c r="E136" s="251"/>
      <c r="F136" s="251"/>
      <c r="G136" s="25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223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1" t="s">
        <v>854</v>
      </c>
      <c r="D137" s="252"/>
      <c r="E137" s="252"/>
      <c r="F137" s="252"/>
      <c r="G137" s="252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191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3">
        <v>56</v>
      </c>
      <c r="B138" s="234" t="s">
        <v>911</v>
      </c>
      <c r="C138" s="243" t="s">
        <v>912</v>
      </c>
      <c r="D138" s="235" t="s">
        <v>227</v>
      </c>
      <c r="E138" s="236">
        <v>112</v>
      </c>
      <c r="F138" s="237"/>
      <c r="G138" s="238">
        <f>ROUND(E138*F138,2)</f>
        <v>0</v>
      </c>
      <c r="H138" s="237"/>
      <c r="I138" s="238">
        <f>ROUND(E138*H138,2)</f>
        <v>0</v>
      </c>
      <c r="J138" s="237"/>
      <c r="K138" s="238">
        <f>ROUND(E138*J138,2)</f>
        <v>0</v>
      </c>
      <c r="L138" s="238">
        <v>15</v>
      </c>
      <c r="M138" s="238">
        <f>G138*(1+L138/100)</f>
        <v>0</v>
      </c>
      <c r="N138" s="236">
        <v>4.2999999999999999E-4</v>
      </c>
      <c r="O138" s="236">
        <f>ROUND(E138*N138,2)</f>
        <v>0.05</v>
      </c>
      <c r="P138" s="236">
        <v>0</v>
      </c>
      <c r="Q138" s="236">
        <f>ROUND(E138*P138,2)</f>
        <v>0</v>
      </c>
      <c r="R138" s="238" t="s">
        <v>494</v>
      </c>
      <c r="S138" s="238" t="s">
        <v>185</v>
      </c>
      <c r="T138" s="239" t="s">
        <v>185</v>
      </c>
      <c r="U138" s="221">
        <v>0.27889999999999998</v>
      </c>
      <c r="V138" s="221">
        <f>ROUND(E138*U138,2)</f>
        <v>31.24</v>
      </c>
      <c r="W138" s="221"/>
      <c r="X138" s="221" t="s">
        <v>220</v>
      </c>
      <c r="Y138" s="221" t="s">
        <v>188</v>
      </c>
      <c r="Z138" s="210"/>
      <c r="AA138" s="210"/>
      <c r="AB138" s="210"/>
      <c r="AC138" s="210"/>
      <c r="AD138" s="210"/>
      <c r="AE138" s="210"/>
      <c r="AF138" s="210"/>
      <c r="AG138" s="210" t="s">
        <v>740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0" t="s">
        <v>908</v>
      </c>
      <c r="D139" s="251"/>
      <c r="E139" s="251"/>
      <c r="F139" s="251"/>
      <c r="G139" s="25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223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1" t="s">
        <v>854</v>
      </c>
      <c r="D140" s="252"/>
      <c r="E140" s="252"/>
      <c r="F140" s="252"/>
      <c r="G140" s="252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191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45" t="s">
        <v>913</v>
      </c>
      <c r="D141" s="223"/>
      <c r="E141" s="224">
        <v>88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210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45" t="s">
        <v>914</v>
      </c>
      <c r="D142" s="223"/>
      <c r="E142" s="224">
        <v>24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210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3">
        <v>57</v>
      </c>
      <c r="B143" s="234" t="s">
        <v>915</v>
      </c>
      <c r="C143" s="243" t="s">
        <v>916</v>
      </c>
      <c r="D143" s="235" t="s">
        <v>227</v>
      </c>
      <c r="E143" s="236">
        <v>34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15</v>
      </c>
      <c r="M143" s="238">
        <f>G143*(1+L143/100)</f>
        <v>0</v>
      </c>
      <c r="N143" s="236">
        <v>5.2999999999999998E-4</v>
      </c>
      <c r="O143" s="236">
        <f>ROUND(E143*N143,2)</f>
        <v>0.02</v>
      </c>
      <c r="P143" s="236">
        <v>0</v>
      </c>
      <c r="Q143" s="236">
        <f>ROUND(E143*P143,2)</f>
        <v>0</v>
      </c>
      <c r="R143" s="238" t="s">
        <v>494</v>
      </c>
      <c r="S143" s="238" t="s">
        <v>185</v>
      </c>
      <c r="T143" s="239" t="s">
        <v>185</v>
      </c>
      <c r="U143" s="221">
        <v>0.29730000000000001</v>
      </c>
      <c r="V143" s="221">
        <f>ROUND(E143*U143,2)</f>
        <v>10.11</v>
      </c>
      <c r="W143" s="221"/>
      <c r="X143" s="221" t="s">
        <v>220</v>
      </c>
      <c r="Y143" s="221" t="s">
        <v>188</v>
      </c>
      <c r="Z143" s="210"/>
      <c r="AA143" s="210"/>
      <c r="AB143" s="210"/>
      <c r="AC143" s="210"/>
      <c r="AD143" s="210"/>
      <c r="AE143" s="210"/>
      <c r="AF143" s="210"/>
      <c r="AG143" s="210" t="s">
        <v>740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0" t="s">
        <v>908</v>
      </c>
      <c r="D144" s="251"/>
      <c r="E144" s="251"/>
      <c r="F144" s="251"/>
      <c r="G144" s="25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223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61" t="s">
        <v>917</v>
      </c>
      <c r="D145" s="252"/>
      <c r="E145" s="252"/>
      <c r="F145" s="252"/>
      <c r="G145" s="252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191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1" t="s">
        <v>854</v>
      </c>
      <c r="D146" s="252"/>
      <c r="E146" s="252"/>
      <c r="F146" s="252"/>
      <c r="G146" s="252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191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45" t="s">
        <v>918</v>
      </c>
      <c r="D147" s="223"/>
      <c r="E147" s="224">
        <v>24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210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45" t="s">
        <v>919</v>
      </c>
      <c r="D148" s="223"/>
      <c r="E148" s="224">
        <v>10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210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33">
        <v>58</v>
      </c>
      <c r="B149" s="234" t="s">
        <v>920</v>
      </c>
      <c r="C149" s="243" t="s">
        <v>921</v>
      </c>
      <c r="D149" s="235" t="s">
        <v>227</v>
      </c>
      <c r="E149" s="236">
        <v>40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15</v>
      </c>
      <c r="M149" s="238">
        <f>G149*(1+L149/100)</f>
        <v>0</v>
      </c>
      <c r="N149" s="236">
        <v>7.2999999999999996E-4</v>
      </c>
      <c r="O149" s="236">
        <f>ROUND(E149*N149,2)</f>
        <v>0.03</v>
      </c>
      <c r="P149" s="236">
        <v>0</v>
      </c>
      <c r="Q149" s="236">
        <f>ROUND(E149*P149,2)</f>
        <v>0</v>
      </c>
      <c r="R149" s="238" t="s">
        <v>494</v>
      </c>
      <c r="S149" s="238" t="s">
        <v>185</v>
      </c>
      <c r="T149" s="239" t="s">
        <v>185</v>
      </c>
      <c r="U149" s="221">
        <v>0.33279999999999998</v>
      </c>
      <c r="V149" s="221">
        <f>ROUND(E149*U149,2)</f>
        <v>13.31</v>
      </c>
      <c r="W149" s="221"/>
      <c r="X149" s="221" t="s">
        <v>220</v>
      </c>
      <c r="Y149" s="221" t="s">
        <v>188</v>
      </c>
      <c r="Z149" s="210"/>
      <c r="AA149" s="210"/>
      <c r="AB149" s="210"/>
      <c r="AC149" s="210"/>
      <c r="AD149" s="210"/>
      <c r="AE149" s="210"/>
      <c r="AF149" s="210"/>
      <c r="AG149" s="210" t="s">
        <v>740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0" t="s">
        <v>908</v>
      </c>
      <c r="D150" s="251"/>
      <c r="E150" s="251"/>
      <c r="F150" s="251"/>
      <c r="G150" s="25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223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61" t="s">
        <v>917</v>
      </c>
      <c r="D151" s="252"/>
      <c r="E151" s="252"/>
      <c r="F151" s="252"/>
      <c r="G151" s="252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191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1" t="s">
        <v>854</v>
      </c>
      <c r="D152" s="252"/>
      <c r="E152" s="252"/>
      <c r="F152" s="252"/>
      <c r="G152" s="252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45" t="s">
        <v>922</v>
      </c>
      <c r="D153" s="223"/>
      <c r="E153" s="224">
        <v>40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210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3">
        <v>59</v>
      </c>
      <c r="B154" s="234" t="s">
        <v>923</v>
      </c>
      <c r="C154" s="243" t="s">
        <v>924</v>
      </c>
      <c r="D154" s="235" t="s">
        <v>338</v>
      </c>
      <c r="E154" s="236">
        <v>72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15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</v>
      </c>
      <c r="Q154" s="236">
        <f>ROUND(E154*P154,2)</f>
        <v>0</v>
      </c>
      <c r="R154" s="238" t="s">
        <v>494</v>
      </c>
      <c r="S154" s="238" t="s">
        <v>185</v>
      </c>
      <c r="T154" s="239" t="s">
        <v>185</v>
      </c>
      <c r="U154" s="221">
        <v>0.42499999999999999</v>
      </c>
      <c r="V154" s="221">
        <f>ROUND(E154*U154,2)</f>
        <v>30.6</v>
      </c>
      <c r="W154" s="221"/>
      <c r="X154" s="221" t="s">
        <v>220</v>
      </c>
      <c r="Y154" s="221" t="s">
        <v>188</v>
      </c>
      <c r="Z154" s="210"/>
      <c r="AA154" s="210"/>
      <c r="AB154" s="210"/>
      <c r="AC154" s="210"/>
      <c r="AD154" s="210"/>
      <c r="AE154" s="210"/>
      <c r="AF154" s="210"/>
      <c r="AG154" s="210" t="s">
        <v>740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45" t="s">
        <v>925</v>
      </c>
      <c r="D155" s="223"/>
      <c r="E155" s="224">
        <v>72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210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3">
        <v>60</v>
      </c>
      <c r="B156" s="234" t="s">
        <v>926</v>
      </c>
      <c r="C156" s="243" t="s">
        <v>927</v>
      </c>
      <c r="D156" s="235" t="s">
        <v>338</v>
      </c>
      <c r="E156" s="236">
        <v>4</v>
      </c>
      <c r="F156" s="237"/>
      <c r="G156" s="238">
        <f>ROUND(E156*F156,2)</f>
        <v>0</v>
      </c>
      <c r="H156" s="237"/>
      <c r="I156" s="238">
        <f>ROUND(E156*H156,2)</f>
        <v>0</v>
      </c>
      <c r="J156" s="237"/>
      <c r="K156" s="238">
        <f>ROUND(E156*J156,2)</f>
        <v>0</v>
      </c>
      <c r="L156" s="238">
        <v>15</v>
      </c>
      <c r="M156" s="238">
        <f>G156*(1+L156/100)</f>
        <v>0</v>
      </c>
      <c r="N156" s="236">
        <v>0</v>
      </c>
      <c r="O156" s="236">
        <f>ROUND(E156*N156,2)</f>
        <v>0</v>
      </c>
      <c r="P156" s="236">
        <v>0</v>
      </c>
      <c r="Q156" s="236">
        <f>ROUND(E156*P156,2)</f>
        <v>0</v>
      </c>
      <c r="R156" s="238" t="s">
        <v>494</v>
      </c>
      <c r="S156" s="238" t="s">
        <v>185</v>
      </c>
      <c r="T156" s="239" t="s">
        <v>185</v>
      </c>
      <c r="U156" s="221">
        <v>0.16500000000000001</v>
      </c>
      <c r="V156" s="221">
        <f>ROUND(E156*U156,2)</f>
        <v>0.66</v>
      </c>
      <c r="W156" s="221"/>
      <c r="X156" s="221" t="s">
        <v>220</v>
      </c>
      <c r="Y156" s="221" t="s">
        <v>188</v>
      </c>
      <c r="Z156" s="210"/>
      <c r="AA156" s="210"/>
      <c r="AB156" s="210"/>
      <c r="AC156" s="210"/>
      <c r="AD156" s="210"/>
      <c r="AE156" s="210"/>
      <c r="AF156" s="210"/>
      <c r="AG156" s="210" t="s">
        <v>740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60" t="s">
        <v>928</v>
      </c>
      <c r="D157" s="251"/>
      <c r="E157" s="251"/>
      <c r="F157" s="251"/>
      <c r="G157" s="25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223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45" t="s">
        <v>861</v>
      </c>
      <c r="D158" s="223"/>
      <c r="E158" s="224">
        <v>4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210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53">
        <v>61</v>
      </c>
      <c r="B159" s="254" t="s">
        <v>929</v>
      </c>
      <c r="C159" s="262" t="s">
        <v>930</v>
      </c>
      <c r="D159" s="255" t="s">
        <v>338</v>
      </c>
      <c r="E159" s="256">
        <v>6</v>
      </c>
      <c r="F159" s="257"/>
      <c r="G159" s="258">
        <f>ROUND(E159*F159,2)</f>
        <v>0</v>
      </c>
      <c r="H159" s="257"/>
      <c r="I159" s="258">
        <f>ROUND(E159*H159,2)</f>
        <v>0</v>
      </c>
      <c r="J159" s="257"/>
      <c r="K159" s="258">
        <f>ROUND(E159*J159,2)</f>
        <v>0</v>
      </c>
      <c r="L159" s="258">
        <v>15</v>
      </c>
      <c r="M159" s="258">
        <f>G159*(1+L159/100)</f>
        <v>0</v>
      </c>
      <c r="N159" s="256">
        <v>1.2999999999999999E-4</v>
      </c>
      <c r="O159" s="256">
        <f>ROUND(E159*N159,2)</f>
        <v>0</v>
      </c>
      <c r="P159" s="256">
        <v>0</v>
      </c>
      <c r="Q159" s="256">
        <f>ROUND(E159*P159,2)</f>
        <v>0</v>
      </c>
      <c r="R159" s="258" t="s">
        <v>494</v>
      </c>
      <c r="S159" s="258" t="s">
        <v>185</v>
      </c>
      <c r="T159" s="259" t="s">
        <v>185</v>
      </c>
      <c r="U159" s="221">
        <v>8.3000000000000004E-2</v>
      </c>
      <c r="V159" s="221">
        <f>ROUND(E159*U159,2)</f>
        <v>0.5</v>
      </c>
      <c r="W159" s="221"/>
      <c r="X159" s="221" t="s">
        <v>220</v>
      </c>
      <c r="Y159" s="221" t="s">
        <v>188</v>
      </c>
      <c r="Z159" s="210"/>
      <c r="AA159" s="210"/>
      <c r="AB159" s="210"/>
      <c r="AC159" s="210"/>
      <c r="AD159" s="210"/>
      <c r="AE159" s="210"/>
      <c r="AF159" s="210"/>
      <c r="AG159" s="210" t="s">
        <v>221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3">
        <v>62</v>
      </c>
      <c r="B160" s="254" t="s">
        <v>931</v>
      </c>
      <c r="C160" s="262" t="s">
        <v>932</v>
      </c>
      <c r="D160" s="255" t="s">
        <v>338</v>
      </c>
      <c r="E160" s="256">
        <v>16</v>
      </c>
      <c r="F160" s="257"/>
      <c r="G160" s="258">
        <f>ROUND(E160*F160,2)</f>
        <v>0</v>
      </c>
      <c r="H160" s="257"/>
      <c r="I160" s="258">
        <f>ROUND(E160*H160,2)</f>
        <v>0</v>
      </c>
      <c r="J160" s="257"/>
      <c r="K160" s="258">
        <f>ROUND(E160*J160,2)</f>
        <v>0</v>
      </c>
      <c r="L160" s="258">
        <v>15</v>
      </c>
      <c r="M160" s="258">
        <f>G160*(1+L160/100)</f>
        <v>0</v>
      </c>
      <c r="N160" s="256">
        <v>3.1E-4</v>
      </c>
      <c r="O160" s="256">
        <f>ROUND(E160*N160,2)</f>
        <v>0</v>
      </c>
      <c r="P160" s="256">
        <v>0</v>
      </c>
      <c r="Q160" s="256">
        <f>ROUND(E160*P160,2)</f>
        <v>0</v>
      </c>
      <c r="R160" s="258" t="s">
        <v>494</v>
      </c>
      <c r="S160" s="258" t="s">
        <v>185</v>
      </c>
      <c r="T160" s="259" t="s">
        <v>185</v>
      </c>
      <c r="U160" s="221">
        <v>0.20699999999999999</v>
      </c>
      <c r="V160" s="221">
        <f>ROUND(E160*U160,2)</f>
        <v>3.31</v>
      </c>
      <c r="W160" s="221"/>
      <c r="X160" s="221" t="s">
        <v>220</v>
      </c>
      <c r="Y160" s="221" t="s">
        <v>188</v>
      </c>
      <c r="Z160" s="210"/>
      <c r="AA160" s="210"/>
      <c r="AB160" s="210"/>
      <c r="AC160" s="210"/>
      <c r="AD160" s="210"/>
      <c r="AE160" s="210"/>
      <c r="AF160" s="210"/>
      <c r="AG160" s="210" t="s">
        <v>740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53">
        <v>63</v>
      </c>
      <c r="B161" s="254" t="s">
        <v>933</v>
      </c>
      <c r="C161" s="262" t="s">
        <v>934</v>
      </c>
      <c r="D161" s="255" t="s">
        <v>338</v>
      </c>
      <c r="E161" s="256">
        <v>4</v>
      </c>
      <c r="F161" s="257"/>
      <c r="G161" s="258">
        <f>ROUND(E161*F161,2)</f>
        <v>0</v>
      </c>
      <c r="H161" s="257"/>
      <c r="I161" s="258">
        <f>ROUND(E161*H161,2)</f>
        <v>0</v>
      </c>
      <c r="J161" s="257"/>
      <c r="K161" s="258">
        <f>ROUND(E161*J161,2)</f>
        <v>0</v>
      </c>
      <c r="L161" s="258">
        <v>15</v>
      </c>
      <c r="M161" s="258">
        <f>G161*(1+L161/100)</f>
        <v>0</v>
      </c>
      <c r="N161" s="256">
        <v>6.0999999999999997E-4</v>
      </c>
      <c r="O161" s="256">
        <f>ROUND(E161*N161,2)</f>
        <v>0</v>
      </c>
      <c r="P161" s="256">
        <v>0</v>
      </c>
      <c r="Q161" s="256">
        <f>ROUND(E161*P161,2)</f>
        <v>0</v>
      </c>
      <c r="R161" s="258" t="s">
        <v>494</v>
      </c>
      <c r="S161" s="258" t="s">
        <v>185</v>
      </c>
      <c r="T161" s="259" t="s">
        <v>185</v>
      </c>
      <c r="U161" s="221">
        <v>0.22700000000000001</v>
      </c>
      <c r="V161" s="221">
        <f>ROUND(E161*U161,2)</f>
        <v>0.91</v>
      </c>
      <c r="W161" s="221"/>
      <c r="X161" s="221" t="s">
        <v>220</v>
      </c>
      <c r="Y161" s="221" t="s">
        <v>188</v>
      </c>
      <c r="Z161" s="210"/>
      <c r="AA161" s="210"/>
      <c r="AB161" s="210"/>
      <c r="AC161" s="210"/>
      <c r="AD161" s="210"/>
      <c r="AE161" s="210"/>
      <c r="AF161" s="210"/>
      <c r="AG161" s="210" t="s">
        <v>740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53">
        <v>64</v>
      </c>
      <c r="B162" s="254" t="s">
        <v>935</v>
      </c>
      <c r="C162" s="262" t="s">
        <v>936</v>
      </c>
      <c r="D162" s="255" t="s">
        <v>338</v>
      </c>
      <c r="E162" s="256">
        <v>2</v>
      </c>
      <c r="F162" s="257"/>
      <c r="G162" s="258">
        <f>ROUND(E162*F162,2)</f>
        <v>0</v>
      </c>
      <c r="H162" s="257"/>
      <c r="I162" s="258">
        <f>ROUND(E162*H162,2)</f>
        <v>0</v>
      </c>
      <c r="J162" s="257"/>
      <c r="K162" s="258">
        <f>ROUND(E162*J162,2)</f>
        <v>0</v>
      </c>
      <c r="L162" s="258">
        <v>15</v>
      </c>
      <c r="M162" s="258">
        <f>G162*(1+L162/100)</f>
        <v>0</v>
      </c>
      <c r="N162" s="256">
        <v>2.5000000000000001E-4</v>
      </c>
      <c r="O162" s="256">
        <f>ROUND(E162*N162,2)</f>
        <v>0</v>
      </c>
      <c r="P162" s="256">
        <v>0</v>
      </c>
      <c r="Q162" s="256">
        <f>ROUND(E162*P162,2)</f>
        <v>0</v>
      </c>
      <c r="R162" s="258" t="s">
        <v>494</v>
      </c>
      <c r="S162" s="258" t="s">
        <v>185</v>
      </c>
      <c r="T162" s="259" t="s">
        <v>185</v>
      </c>
      <c r="U162" s="221">
        <v>0.16500000000000001</v>
      </c>
      <c r="V162" s="221">
        <f>ROUND(E162*U162,2)</f>
        <v>0.33</v>
      </c>
      <c r="W162" s="221"/>
      <c r="X162" s="221" t="s">
        <v>220</v>
      </c>
      <c r="Y162" s="221" t="s">
        <v>188</v>
      </c>
      <c r="Z162" s="210"/>
      <c r="AA162" s="210"/>
      <c r="AB162" s="210"/>
      <c r="AC162" s="210"/>
      <c r="AD162" s="210"/>
      <c r="AE162" s="210"/>
      <c r="AF162" s="210"/>
      <c r="AG162" s="210" t="s">
        <v>221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3">
        <v>65</v>
      </c>
      <c r="B163" s="234" t="s">
        <v>937</v>
      </c>
      <c r="C163" s="243" t="s">
        <v>938</v>
      </c>
      <c r="D163" s="235" t="s">
        <v>227</v>
      </c>
      <c r="E163" s="236">
        <v>186</v>
      </c>
      <c r="F163" s="237"/>
      <c r="G163" s="238">
        <f>ROUND(E163*F163,2)</f>
        <v>0</v>
      </c>
      <c r="H163" s="237"/>
      <c r="I163" s="238">
        <f>ROUND(E163*H163,2)</f>
        <v>0</v>
      </c>
      <c r="J163" s="237"/>
      <c r="K163" s="238">
        <f>ROUND(E163*J163,2)</f>
        <v>0</v>
      </c>
      <c r="L163" s="238">
        <v>15</v>
      </c>
      <c r="M163" s="238">
        <f>G163*(1+L163/100)</f>
        <v>0</v>
      </c>
      <c r="N163" s="236">
        <v>0</v>
      </c>
      <c r="O163" s="236">
        <f>ROUND(E163*N163,2)</f>
        <v>0</v>
      </c>
      <c r="P163" s="236">
        <v>0</v>
      </c>
      <c r="Q163" s="236">
        <f>ROUND(E163*P163,2)</f>
        <v>0</v>
      </c>
      <c r="R163" s="238" t="s">
        <v>494</v>
      </c>
      <c r="S163" s="238" t="s">
        <v>185</v>
      </c>
      <c r="T163" s="239" t="s">
        <v>185</v>
      </c>
      <c r="U163" s="221">
        <v>2.9000000000000001E-2</v>
      </c>
      <c r="V163" s="221">
        <f>ROUND(E163*U163,2)</f>
        <v>5.39</v>
      </c>
      <c r="W163" s="221"/>
      <c r="X163" s="221" t="s">
        <v>220</v>
      </c>
      <c r="Y163" s="221" t="s">
        <v>188</v>
      </c>
      <c r="Z163" s="210"/>
      <c r="AA163" s="210"/>
      <c r="AB163" s="210"/>
      <c r="AC163" s="210"/>
      <c r="AD163" s="210"/>
      <c r="AE163" s="210"/>
      <c r="AF163" s="210"/>
      <c r="AG163" s="210" t="s">
        <v>740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44" t="s">
        <v>939</v>
      </c>
      <c r="D164" s="241"/>
      <c r="E164" s="241"/>
      <c r="F164" s="241"/>
      <c r="G164" s="24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191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45" t="s">
        <v>794</v>
      </c>
      <c r="D165" s="223"/>
      <c r="E165" s="224">
        <v>112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210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45" t="s">
        <v>793</v>
      </c>
      <c r="D166" s="223"/>
      <c r="E166" s="224">
        <v>34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210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45" t="s">
        <v>797</v>
      </c>
      <c r="D167" s="223"/>
      <c r="E167" s="224">
        <v>40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210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3">
        <v>66</v>
      </c>
      <c r="B168" s="234" t="s">
        <v>940</v>
      </c>
      <c r="C168" s="243" t="s">
        <v>941</v>
      </c>
      <c r="D168" s="235" t="s">
        <v>227</v>
      </c>
      <c r="E168" s="236">
        <v>186</v>
      </c>
      <c r="F168" s="237"/>
      <c r="G168" s="238">
        <f>ROUND(E168*F168,2)</f>
        <v>0</v>
      </c>
      <c r="H168" s="237"/>
      <c r="I168" s="238">
        <f>ROUND(E168*H168,2)</f>
        <v>0</v>
      </c>
      <c r="J168" s="237"/>
      <c r="K168" s="238">
        <f>ROUND(E168*J168,2)</f>
        <v>0</v>
      </c>
      <c r="L168" s="238">
        <v>15</v>
      </c>
      <c r="M168" s="238">
        <f>G168*(1+L168/100)</f>
        <v>0</v>
      </c>
      <c r="N168" s="236">
        <v>1.0000000000000001E-5</v>
      </c>
      <c r="O168" s="236">
        <f>ROUND(E168*N168,2)</f>
        <v>0</v>
      </c>
      <c r="P168" s="236">
        <v>0</v>
      </c>
      <c r="Q168" s="236">
        <f>ROUND(E168*P168,2)</f>
        <v>0</v>
      </c>
      <c r="R168" s="238" t="s">
        <v>494</v>
      </c>
      <c r="S168" s="238" t="s">
        <v>185</v>
      </c>
      <c r="T168" s="239" t="s">
        <v>185</v>
      </c>
      <c r="U168" s="221">
        <v>6.2E-2</v>
      </c>
      <c r="V168" s="221">
        <f>ROUND(E168*U168,2)</f>
        <v>11.53</v>
      </c>
      <c r="W168" s="221"/>
      <c r="X168" s="221" t="s">
        <v>220</v>
      </c>
      <c r="Y168" s="221" t="s">
        <v>188</v>
      </c>
      <c r="Z168" s="210"/>
      <c r="AA168" s="210"/>
      <c r="AB168" s="210"/>
      <c r="AC168" s="210"/>
      <c r="AD168" s="210"/>
      <c r="AE168" s="210"/>
      <c r="AF168" s="210"/>
      <c r="AG168" s="210" t="s">
        <v>740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44" t="s">
        <v>942</v>
      </c>
      <c r="D169" s="241"/>
      <c r="E169" s="241"/>
      <c r="F169" s="241"/>
      <c r="G169" s="24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191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45" t="s">
        <v>943</v>
      </c>
      <c r="D170" s="223"/>
      <c r="E170" s="224">
        <v>186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210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53">
        <v>67</v>
      </c>
      <c r="B171" s="254" t="s">
        <v>944</v>
      </c>
      <c r="C171" s="262" t="s">
        <v>945</v>
      </c>
      <c r="D171" s="255" t="s">
        <v>338</v>
      </c>
      <c r="E171" s="256">
        <v>8</v>
      </c>
      <c r="F171" s="257"/>
      <c r="G171" s="258">
        <f>ROUND(E171*F171,2)</f>
        <v>0</v>
      </c>
      <c r="H171" s="257"/>
      <c r="I171" s="258">
        <f>ROUND(E171*H171,2)</f>
        <v>0</v>
      </c>
      <c r="J171" s="257"/>
      <c r="K171" s="258">
        <f>ROUND(E171*J171,2)</f>
        <v>0</v>
      </c>
      <c r="L171" s="258">
        <v>15</v>
      </c>
      <c r="M171" s="258">
        <f>G171*(1+L171/100)</f>
        <v>0</v>
      </c>
      <c r="N171" s="256">
        <v>1.8000000000000001E-4</v>
      </c>
      <c r="O171" s="256">
        <f>ROUND(E171*N171,2)</f>
        <v>0</v>
      </c>
      <c r="P171" s="256">
        <v>0</v>
      </c>
      <c r="Q171" s="256">
        <f>ROUND(E171*P171,2)</f>
        <v>0</v>
      </c>
      <c r="R171" s="258" t="s">
        <v>531</v>
      </c>
      <c r="S171" s="258" t="s">
        <v>185</v>
      </c>
      <c r="T171" s="259" t="s">
        <v>185</v>
      </c>
      <c r="U171" s="221">
        <v>0</v>
      </c>
      <c r="V171" s="221">
        <f>ROUND(E171*U171,2)</f>
        <v>0</v>
      </c>
      <c r="W171" s="221"/>
      <c r="X171" s="221" t="s">
        <v>527</v>
      </c>
      <c r="Y171" s="221" t="s">
        <v>188</v>
      </c>
      <c r="Z171" s="210"/>
      <c r="AA171" s="210"/>
      <c r="AB171" s="210"/>
      <c r="AC171" s="210"/>
      <c r="AD171" s="210"/>
      <c r="AE171" s="210"/>
      <c r="AF171" s="210"/>
      <c r="AG171" s="210" t="s">
        <v>528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53">
        <v>68</v>
      </c>
      <c r="B172" s="254" t="s">
        <v>946</v>
      </c>
      <c r="C172" s="262" t="s">
        <v>947</v>
      </c>
      <c r="D172" s="255" t="s">
        <v>338</v>
      </c>
      <c r="E172" s="256">
        <v>32</v>
      </c>
      <c r="F172" s="257"/>
      <c r="G172" s="258">
        <f>ROUND(E172*F172,2)</f>
        <v>0</v>
      </c>
      <c r="H172" s="257"/>
      <c r="I172" s="258">
        <f>ROUND(E172*H172,2)</f>
        <v>0</v>
      </c>
      <c r="J172" s="257"/>
      <c r="K172" s="258">
        <f>ROUND(E172*J172,2)</f>
        <v>0</v>
      </c>
      <c r="L172" s="258">
        <v>15</v>
      </c>
      <c r="M172" s="258">
        <f>G172*(1+L172/100)</f>
        <v>0</v>
      </c>
      <c r="N172" s="256">
        <v>1.2E-4</v>
      </c>
      <c r="O172" s="256">
        <f>ROUND(E172*N172,2)</f>
        <v>0</v>
      </c>
      <c r="P172" s="256">
        <v>0</v>
      </c>
      <c r="Q172" s="256">
        <f>ROUND(E172*P172,2)</f>
        <v>0</v>
      </c>
      <c r="R172" s="258" t="s">
        <v>531</v>
      </c>
      <c r="S172" s="258" t="s">
        <v>185</v>
      </c>
      <c r="T172" s="259" t="s">
        <v>185</v>
      </c>
      <c r="U172" s="221">
        <v>0</v>
      </c>
      <c r="V172" s="221">
        <f>ROUND(E172*U172,2)</f>
        <v>0</v>
      </c>
      <c r="W172" s="221"/>
      <c r="X172" s="221" t="s">
        <v>527</v>
      </c>
      <c r="Y172" s="221" t="s">
        <v>188</v>
      </c>
      <c r="Z172" s="210"/>
      <c r="AA172" s="210"/>
      <c r="AB172" s="210"/>
      <c r="AC172" s="210"/>
      <c r="AD172" s="210"/>
      <c r="AE172" s="210"/>
      <c r="AF172" s="210"/>
      <c r="AG172" s="210" t="s">
        <v>528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53">
        <v>69</v>
      </c>
      <c r="B173" s="254" t="s">
        <v>948</v>
      </c>
      <c r="C173" s="262" t="s">
        <v>949</v>
      </c>
      <c r="D173" s="255" t="s">
        <v>338</v>
      </c>
      <c r="E173" s="256">
        <v>4</v>
      </c>
      <c r="F173" s="257"/>
      <c r="G173" s="258">
        <f>ROUND(E173*F173,2)</f>
        <v>0</v>
      </c>
      <c r="H173" s="257"/>
      <c r="I173" s="258">
        <f>ROUND(E173*H173,2)</f>
        <v>0</v>
      </c>
      <c r="J173" s="257"/>
      <c r="K173" s="258">
        <f>ROUND(E173*J173,2)</f>
        <v>0</v>
      </c>
      <c r="L173" s="258">
        <v>15</v>
      </c>
      <c r="M173" s="258">
        <f>G173*(1+L173/100)</f>
        <v>0</v>
      </c>
      <c r="N173" s="256">
        <v>1.2E-4</v>
      </c>
      <c r="O173" s="256">
        <f>ROUND(E173*N173,2)</f>
        <v>0</v>
      </c>
      <c r="P173" s="256">
        <v>0</v>
      </c>
      <c r="Q173" s="256">
        <f>ROUND(E173*P173,2)</f>
        <v>0</v>
      </c>
      <c r="R173" s="258" t="s">
        <v>531</v>
      </c>
      <c r="S173" s="258" t="s">
        <v>185</v>
      </c>
      <c r="T173" s="259" t="s">
        <v>185</v>
      </c>
      <c r="U173" s="221">
        <v>0</v>
      </c>
      <c r="V173" s="221">
        <f>ROUND(E173*U173,2)</f>
        <v>0</v>
      </c>
      <c r="W173" s="221"/>
      <c r="X173" s="221" t="s">
        <v>527</v>
      </c>
      <c r="Y173" s="221" t="s">
        <v>188</v>
      </c>
      <c r="Z173" s="210"/>
      <c r="AA173" s="210"/>
      <c r="AB173" s="210"/>
      <c r="AC173" s="210"/>
      <c r="AD173" s="210"/>
      <c r="AE173" s="210"/>
      <c r="AF173" s="210"/>
      <c r="AG173" s="210" t="s">
        <v>528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3">
        <v>70</v>
      </c>
      <c r="B174" s="234" t="s">
        <v>950</v>
      </c>
      <c r="C174" s="243" t="s">
        <v>951</v>
      </c>
      <c r="D174" s="235" t="s">
        <v>262</v>
      </c>
      <c r="E174" s="236">
        <v>0.1215</v>
      </c>
      <c r="F174" s="237"/>
      <c r="G174" s="238">
        <f>ROUND(E174*F174,2)</f>
        <v>0</v>
      </c>
      <c r="H174" s="237"/>
      <c r="I174" s="238">
        <f>ROUND(E174*H174,2)</f>
        <v>0</v>
      </c>
      <c r="J174" s="237"/>
      <c r="K174" s="238">
        <f>ROUND(E174*J174,2)</f>
        <v>0</v>
      </c>
      <c r="L174" s="238">
        <v>15</v>
      </c>
      <c r="M174" s="238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8" t="s">
        <v>494</v>
      </c>
      <c r="S174" s="238" t="s">
        <v>185</v>
      </c>
      <c r="T174" s="239" t="s">
        <v>185</v>
      </c>
      <c r="U174" s="221">
        <v>1.3740000000000001</v>
      </c>
      <c r="V174" s="221">
        <f>ROUND(E174*U174,2)</f>
        <v>0.17</v>
      </c>
      <c r="W174" s="221"/>
      <c r="X174" s="221" t="s">
        <v>450</v>
      </c>
      <c r="Y174" s="221" t="s">
        <v>188</v>
      </c>
      <c r="Z174" s="210"/>
      <c r="AA174" s="210"/>
      <c r="AB174" s="210"/>
      <c r="AC174" s="210"/>
      <c r="AD174" s="210"/>
      <c r="AE174" s="210"/>
      <c r="AF174" s="210"/>
      <c r="AG174" s="210" t="s">
        <v>451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60" t="s">
        <v>495</v>
      </c>
      <c r="D175" s="251"/>
      <c r="E175" s="251"/>
      <c r="F175" s="251"/>
      <c r="G175" s="25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223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226" t="s">
        <v>180</v>
      </c>
      <c r="B176" s="227" t="s">
        <v>116</v>
      </c>
      <c r="C176" s="242" t="s">
        <v>117</v>
      </c>
      <c r="D176" s="228"/>
      <c r="E176" s="229"/>
      <c r="F176" s="230"/>
      <c r="G176" s="230">
        <f>SUMIF(AG177:AG192,"&lt;&gt;NOR",G177:G192)</f>
        <v>0</v>
      </c>
      <c r="H176" s="230"/>
      <c r="I176" s="230">
        <f>SUM(I177:I192)</f>
        <v>0</v>
      </c>
      <c r="J176" s="230"/>
      <c r="K176" s="230">
        <f>SUM(K177:K192)</f>
        <v>0</v>
      </c>
      <c r="L176" s="230"/>
      <c r="M176" s="230">
        <f>SUM(M177:M192)</f>
        <v>0</v>
      </c>
      <c r="N176" s="229"/>
      <c r="O176" s="229">
        <f>SUM(O177:O192)</f>
        <v>0.41000000000000003</v>
      </c>
      <c r="P176" s="229"/>
      <c r="Q176" s="229">
        <f>SUM(Q177:Q192)</f>
        <v>0</v>
      </c>
      <c r="R176" s="230"/>
      <c r="S176" s="230"/>
      <c r="T176" s="231"/>
      <c r="U176" s="225"/>
      <c r="V176" s="225">
        <f>SUM(V177:V192)</f>
        <v>72.959999999999994</v>
      </c>
      <c r="W176" s="225"/>
      <c r="X176" s="225"/>
      <c r="Y176" s="225"/>
      <c r="AG176" t="s">
        <v>181</v>
      </c>
    </row>
    <row r="177" spans="1:60" outlineLevel="1" x14ac:dyDescent="0.2">
      <c r="A177" s="253">
        <v>71</v>
      </c>
      <c r="B177" s="254" t="s">
        <v>952</v>
      </c>
      <c r="C177" s="262" t="s">
        <v>953</v>
      </c>
      <c r="D177" s="255" t="s">
        <v>809</v>
      </c>
      <c r="E177" s="256">
        <v>8</v>
      </c>
      <c r="F177" s="257"/>
      <c r="G177" s="258">
        <f>ROUND(E177*F177,2)</f>
        <v>0</v>
      </c>
      <c r="H177" s="257"/>
      <c r="I177" s="258">
        <f>ROUND(E177*H177,2)</f>
        <v>0</v>
      </c>
      <c r="J177" s="257"/>
      <c r="K177" s="258">
        <f>ROUND(E177*J177,2)</f>
        <v>0</v>
      </c>
      <c r="L177" s="258">
        <v>15</v>
      </c>
      <c r="M177" s="258">
        <f>G177*(1+L177/100)</f>
        <v>0</v>
      </c>
      <c r="N177" s="256">
        <v>8.8999999999999995E-4</v>
      </c>
      <c r="O177" s="256">
        <f>ROUND(E177*N177,2)</f>
        <v>0.01</v>
      </c>
      <c r="P177" s="256">
        <v>0</v>
      </c>
      <c r="Q177" s="256">
        <f>ROUND(E177*P177,2)</f>
        <v>0</v>
      </c>
      <c r="R177" s="258" t="s">
        <v>494</v>
      </c>
      <c r="S177" s="258" t="s">
        <v>185</v>
      </c>
      <c r="T177" s="259" t="s">
        <v>185</v>
      </c>
      <c r="U177" s="221">
        <v>1.1200000000000001</v>
      </c>
      <c r="V177" s="221">
        <f>ROUND(E177*U177,2)</f>
        <v>8.9600000000000009</v>
      </c>
      <c r="W177" s="221"/>
      <c r="X177" s="221" t="s">
        <v>220</v>
      </c>
      <c r="Y177" s="221" t="s">
        <v>188</v>
      </c>
      <c r="Z177" s="210"/>
      <c r="AA177" s="210"/>
      <c r="AB177" s="210"/>
      <c r="AC177" s="210"/>
      <c r="AD177" s="210"/>
      <c r="AE177" s="210"/>
      <c r="AF177" s="210"/>
      <c r="AG177" s="210" t="s">
        <v>740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3">
        <v>72</v>
      </c>
      <c r="B178" s="234" t="s">
        <v>954</v>
      </c>
      <c r="C178" s="243" t="s">
        <v>955</v>
      </c>
      <c r="D178" s="235" t="s">
        <v>809</v>
      </c>
      <c r="E178" s="236">
        <v>16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15</v>
      </c>
      <c r="M178" s="238">
        <f>G178*(1+L178/100)</f>
        <v>0</v>
      </c>
      <c r="N178" s="236">
        <v>1.41E-3</v>
      </c>
      <c r="O178" s="236">
        <f>ROUND(E178*N178,2)</f>
        <v>0.02</v>
      </c>
      <c r="P178" s="236">
        <v>0</v>
      </c>
      <c r="Q178" s="236">
        <f>ROUND(E178*P178,2)</f>
        <v>0</v>
      </c>
      <c r="R178" s="238" t="s">
        <v>494</v>
      </c>
      <c r="S178" s="238" t="s">
        <v>185</v>
      </c>
      <c r="T178" s="239" t="s">
        <v>185</v>
      </c>
      <c r="U178" s="221">
        <v>1.575</v>
      </c>
      <c r="V178" s="221">
        <f>ROUND(E178*U178,2)</f>
        <v>25.2</v>
      </c>
      <c r="W178" s="221"/>
      <c r="X178" s="221" t="s">
        <v>220</v>
      </c>
      <c r="Y178" s="221" t="s">
        <v>188</v>
      </c>
      <c r="Z178" s="210"/>
      <c r="AA178" s="210"/>
      <c r="AB178" s="210"/>
      <c r="AC178" s="210"/>
      <c r="AD178" s="210"/>
      <c r="AE178" s="210"/>
      <c r="AF178" s="210"/>
      <c r="AG178" s="210" t="s">
        <v>740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44" t="s">
        <v>956</v>
      </c>
      <c r="D179" s="241"/>
      <c r="E179" s="241"/>
      <c r="F179" s="241"/>
      <c r="G179" s="24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191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3">
        <v>73</v>
      </c>
      <c r="B180" s="254" t="s">
        <v>957</v>
      </c>
      <c r="C180" s="262" t="s">
        <v>958</v>
      </c>
      <c r="D180" s="255" t="s">
        <v>809</v>
      </c>
      <c r="E180" s="256">
        <v>8</v>
      </c>
      <c r="F180" s="257"/>
      <c r="G180" s="258">
        <f>ROUND(E180*F180,2)</f>
        <v>0</v>
      </c>
      <c r="H180" s="257"/>
      <c r="I180" s="258">
        <f>ROUND(E180*H180,2)</f>
        <v>0</v>
      </c>
      <c r="J180" s="257"/>
      <c r="K180" s="258">
        <f>ROUND(E180*J180,2)</f>
        <v>0</v>
      </c>
      <c r="L180" s="258">
        <v>15</v>
      </c>
      <c r="M180" s="258">
        <f>G180*(1+L180/100)</f>
        <v>0</v>
      </c>
      <c r="N180" s="256">
        <v>6.2E-4</v>
      </c>
      <c r="O180" s="256">
        <f>ROUND(E180*N180,2)</f>
        <v>0</v>
      </c>
      <c r="P180" s="256">
        <v>0</v>
      </c>
      <c r="Q180" s="256">
        <f>ROUND(E180*P180,2)</f>
        <v>0</v>
      </c>
      <c r="R180" s="258" t="s">
        <v>494</v>
      </c>
      <c r="S180" s="258" t="s">
        <v>185</v>
      </c>
      <c r="T180" s="259" t="s">
        <v>185</v>
      </c>
      <c r="U180" s="221">
        <v>2.6</v>
      </c>
      <c r="V180" s="221">
        <f>ROUND(E180*U180,2)</f>
        <v>20.8</v>
      </c>
      <c r="W180" s="221"/>
      <c r="X180" s="221" t="s">
        <v>220</v>
      </c>
      <c r="Y180" s="221" t="s">
        <v>188</v>
      </c>
      <c r="Z180" s="210"/>
      <c r="AA180" s="210"/>
      <c r="AB180" s="210"/>
      <c r="AC180" s="210"/>
      <c r="AD180" s="210"/>
      <c r="AE180" s="210"/>
      <c r="AF180" s="210"/>
      <c r="AG180" s="210" t="s">
        <v>740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53">
        <v>74</v>
      </c>
      <c r="B181" s="254" t="s">
        <v>959</v>
      </c>
      <c r="C181" s="262" t="s">
        <v>960</v>
      </c>
      <c r="D181" s="255" t="s">
        <v>338</v>
      </c>
      <c r="E181" s="256">
        <v>24</v>
      </c>
      <c r="F181" s="257"/>
      <c r="G181" s="258">
        <f>ROUND(E181*F181,2)</f>
        <v>0</v>
      </c>
      <c r="H181" s="257"/>
      <c r="I181" s="258">
        <f>ROUND(E181*H181,2)</f>
        <v>0</v>
      </c>
      <c r="J181" s="257"/>
      <c r="K181" s="258">
        <f>ROUND(E181*J181,2)</f>
        <v>0</v>
      </c>
      <c r="L181" s="258">
        <v>15</v>
      </c>
      <c r="M181" s="258">
        <f>G181*(1+L181/100)</f>
        <v>0</v>
      </c>
      <c r="N181" s="256">
        <v>1.8000000000000001E-4</v>
      </c>
      <c r="O181" s="256">
        <f>ROUND(E181*N181,2)</f>
        <v>0</v>
      </c>
      <c r="P181" s="256">
        <v>0</v>
      </c>
      <c r="Q181" s="256">
        <f>ROUND(E181*P181,2)</f>
        <v>0</v>
      </c>
      <c r="R181" s="258" t="s">
        <v>494</v>
      </c>
      <c r="S181" s="258" t="s">
        <v>185</v>
      </c>
      <c r="T181" s="259" t="s">
        <v>185</v>
      </c>
      <c r="U181" s="221">
        <v>0.47599999999999998</v>
      </c>
      <c r="V181" s="221">
        <f>ROUND(E181*U181,2)</f>
        <v>11.42</v>
      </c>
      <c r="W181" s="221"/>
      <c r="X181" s="221" t="s">
        <v>220</v>
      </c>
      <c r="Y181" s="221" t="s">
        <v>188</v>
      </c>
      <c r="Z181" s="210"/>
      <c r="AA181" s="210"/>
      <c r="AB181" s="210"/>
      <c r="AC181" s="210"/>
      <c r="AD181" s="210"/>
      <c r="AE181" s="210"/>
      <c r="AF181" s="210"/>
      <c r="AG181" s="210" t="s">
        <v>740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53">
        <v>75</v>
      </c>
      <c r="B182" s="254" t="s">
        <v>961</v>
      </c>
      <c r="C182" s="262" t="s">
        <v>962</v>
      </c>
      <c r="D182" s="255" t="s">
        <v>338</v>
      </c>
      <c r="E182" s="256">
        <v>8</v>
      </c>
      <c r="F182" s="257"/>
      <c r="G182" s="258">
        <f>ROUND(E182*F182,2)</f>
        <v>0</v>
      </c>
      <c r="H182" s="257"/>
      <c r="I182" s="258">
        <f>ROUND(E182*H182,2)</f>
        <v>0</v>
      </c>
      <c r="J182" s="257"/>
      <c r="K182" s="258">
        <f>ROUND(E182*J182,2)</f>
        <v>0</v>
      </c>
      <c r="L182" s="258">
        <v>15</v>
      </c>
      <c r="M182" s="258">
        <f>G182*(1+L182/100)</f>
        <v>0</v>
      </c>
      <c r="N182" s="256">
        <v>1.2999999999999999E-4</v>
      </c>
      <c r="O182" s="256">
        <f>ROUND(E182*N182,2)</f>
        <v>0</v>
      </c>
      <c r="P182" s="256">
        <v>0</v>
      </c>
      <c r="Q182" s="256">
        <f>ROUND(E182*P182,2)</f>
        <v>0</v>
      </c>
      <c r="R182" s="258" t="s">
        <v>494</v>
      </c>
      <c r="S182" s="258" t="s">
        <v>185</v>
      </c>
      <c r="T182" s="259" t="s">
        <v>185</v>
      </c>
      <c r="U182" s="221">
        <v>0.65500000000000003</v>
      </c>
      <c r="V182" s="221">
        <f>ROUND(E182*U182,2)</f>
        <v>5.24</v>
      </c>
      <c r="W182" s="221"/>
      <c r="X182" s="221" t="s">
        <v>220</v>
      </c>
      <c r="Y182" s="221" t="s">
        <v>188</v>
      </c>
      <c r="Z182" s="210"/>
      <c r="AA182" s="210"/>
      <c r="AB182" s="210"/>
      <c r="AC182" s="210"/>
      <c r="AD182" s="210"/>
      <c r="AE182" s="210"/>
      <c r="AF182" s="210"/>
      <c r="AG182" s="210" t="s">
        <v>740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53">
        <v>76</v>
      </c>
      <c r="B183" s="254" t="s">
        <v>963</v>
      </c>
      <c r="C183" s="262" t="s">
        <v>964</v>
      </c>
      <c r="D183" s="255" t="s">
        <v>338</v>
      </c>
      <c r="E183" s="256">
        <v>8</v>
      </c>
      <c r="F183" s="257"/>
      <c r="G183" s="258">
        <f>ROUND(E183*F183,2)</f>
        <v>0</v>
      </c>
      <c r="H183" s="257"/>
      <c r="I183" s="258">
        <f>ROUND(E183*H183,2)</f>
        <v>0</v>
      </c>
      <c r="J183" s="257"/>
      <c r="K183" s="258">
        <f>ROUND(E183*J183,2)</f>
        <v>0</v>
      </c>
      <c r="L183" s="258">
        <v>15</v>
      </c>
      <c r="M183" s="258">
        <f>G183*(1+L183/100)</f>
        <v>0</v>
      </c>
      <c r="N183" s="256">
        <v>2.0000000000000002E-5</v>
      </c>
      <c r="O183" s="256">
        <f>ROUND(E183*N183,2)</f>
        <v>0</v>
      </c>
      <c r="P183" s="256">
        <v>0</v>
      </c>
      <c r="Q183" s="256">
        <f>ROUND(E183*P183,2)</f>
        <v>0</v>
      </c>
      <c r="R183" s="258" t="s">
        <v>494</v>
      </c>
      <c r="S183" s="258" t="s">
        <v>185</v>
      </c>
      <c r="T183" s="259" t="s">
        <v>185</v>
      </c>
      <c r="U183" s="221">
        <v>0.16800000000000001</v>
      </c>
      <c r="V183" s="221">
        <f>ROUND(E183*U183,2)</f>
        <v>1.34</v>
      </c>
      <c r="W183" s="221"/>
      <c r="X183" s="221" t="s">
        <v>220</v>
      </c>
      <c r="Y183" s="221" t="s">
        <v>188</v>
      </c>
      <c r="Z183" s="210"/>
      <c r="AA183" s="210"/>
      <c r="AB183" s="210"/>
      <c r="AC183" s="210"/>
      <c r="AD183" s="210"/>
      <c r="AE183" s="210"/>
      <c r="AF183" s="210"/>
      <c r="AG183" s="210" t="s">
        <v>740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53">
        <v>77</v>
      </c>
      <c r="B184" s="254" t="s">
        <v>965</v>
      </c>
      <c r="C184" s="262" t="s">
        <v>966</v>
      </c>
      <c r="D184" s="255" t="s">
        <v>338</v>
      </c>
      <c r="E184" s="256">
        <v>8</v>
      </c>
      <c r="F184" s="257"/>
      <c r="G184" s="258">
        <f>ROUND(E184*F184,2)</f>
        <v>0</v>
      </c>
      <c r="H184" s="257"/>
      <c r="I184" s="258">
        <f>ROUND(E184*H184,2)</f>
        <v>0</v>
      </c>
      <c r="J184" s="257"/>
      <c r="K184" s="258">
        <f>ROUND(E184*J184,2)</f>
        <v>0</v>
      </c>
      <c r="L184" s="258">
        <v>15</v>
      </c>
      <c r="M184" s="258">
        <f>G184*(1+L184/100)</f>
        <v>0</v>
      </c>
      <c r="N184" s="256">
        <v>1E-3</v>
      </c>
      <c r="O184" s="256">
        <f>ROUND(E184*N184,2)</f>
        <v>0.01</v>
      </c>
      <c r="P184" s="256">
        <v>0</v>
      </c>
      <c r="Q184" s="256">
        <f>ROUND(E184*P184,2)</f>
        <v>0</v>
      </c>
      <c r="R184" s="258"/>
      <c r="S184" s="258" t="s">
        <v>208</v>
      </c>
      <c r="T184" s="259" t="s">
        <v>186</v>
      </c>
      <c r="U184" s="221">
        <v>0</v>
      </c>
      <c r="V184" s="221">
        <f>ROUND(E184*U184,2)</f>
        <v>0</v>
      </c>
      <c r="W184" s="221"/>
      <c r="X184" s="221" t="s">
        <v>527</v>
      </c>
      <c r="Y184" s="221" t="s">
        <v>188</v>
      </c>
      <c r="Z184" s="210"/>
      <c r="AA184" s="210"/>
      <c r="AB184" s="210"/>
      <c r="AC184" s="210"/>
      <c r="AD184" s="210"/>
      <c r="AE184" s="210"/>
      <c r="AF184" s="210"/>
      <c r="AG184" s="210" t="s">
        <v>683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3">
        <v>78</v>
      </c>
      <c r="B185" s="254" t="s">
        <v>967</v>
      </c>
      <c r="C185" s="262" t="s">
        <v>968</v>
      </c>
      <c r="D185" s="255" t="s">
        <v>338</v>
      </c>
      <c r="E185" s="256">
        <v>16</v>
      </c>
      <c r="F185" s="257"/>
      <c r="G185" s="258">
        <f>ROUND(E185*F185,2)</f>
        <v>0</v>
      </c>
      <c r="H185" s="257"/>
      <c r="I185" s="258">
        <f>ROUND(E185*H185,2)</f>
        <v>0</v>
      </c>
      <c r="J185" s="257"/>
      <c r="K185" s="258">
        <f>ROUND(E185*J185,2)</f>
        <v>0</v>
      </c>
      <c r="L185" s="258">
        <v>15</v>
      </c>
      <c r="M185" s="258">
        <f>G185*(1+L185/100)</f>
        <v>0</v>
      </c>
      <c r="N185" s="256">
        <v>1E-3</v>
      </c>
      <c r="O185" s="256">
        <f>ROUND(E185*N185,2)</f>
        <v>0.02</v>
      </c>
      <c r="P185" s="256">
        <v>0</v>
      </c>
      <c r="Q185" s="256">
        <f>ROUND(E185*P185,2)</f>
        <v>0</v>
      </c>
      <c r="R185" s="258"/>
      <c r="S185" s="258" t="s">
        <v>208</v>
      </c>
      <c r="T185" s="259" t="s">
        <v>186</v>
      </c>
      <c r="U185" s="221">
        <v>0</v>
      </c>
      <c r="V185" s="221">
        <f>ROUND(E185*U185,2)</f>
        <v>0</v>
      </c>
      <c r="W185" s="221"/>
      <c r="X185" s="221" t="s">
        <v>527</v>
      </c>
      <c r="Y185" s="221" t="s">
        <v>188</v>
      </c>
      <c r="Z185" s="210"/>
      <c r="AA185" s="210"/>
      <c r="AB185" s="210"/>
      <c r="AC185" s="210"/>
      <c r="AD185" s="210"/>
      <c r="AE185" s="210"/>
      <c r="AF185" s="210"/>
      <c r="AG185" s="210" t="s">
        <v>683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53">
        <v>79</v>
      </c>
      <c r="B186" s="254" t="s">
        <v>969</v>
      </c>
      <c r="C186" s="262" t="s">
        <v>970</v>
      </c>
      <c r="D186" s="255" t="s">
        <v>338</v>
      </c>
      <c r="E186" s="256">
        <v>8</v>
      </c>
      <c r="F186" s="257"/>
      <c r="G186" s="258">
        <f>ROUND(E186*F186,2)</f>
        <v>0</v>
      </c>
      <c r="H186" s="257"/>
      <c r="I186" s="258">
        <f>ROUND(E186*H186,2)</f>
        <v>0</v>
      </c>
      <c r="J186" s="257"/>
      <c r="K186" s="258">
        <f>ROUND(E186*J186,2)</f>
        <v>0</v>
      </c>
      <c r="L186" s="258">
        <v>15</v>
      </c>
      <c r="M186" s="258">
        <f>G186*(1+L186/100)</f>
        <v>0</v>
      </c>
      <c r="N186" s="256">
        <v>0</v>
      </c>
      <c r="O186" s="256">
        <f>ROUND(E186*N186,2)</f>
        <v>0</v>
      </c>
      <c r="P186" s="256">
        <v>0</v>
      </c>
      <c r="Q186" s="256">
        <f>ROUND(E186*P186,2)</f>
        <v>0</v>
      </c>
      <c r="R186" s="258" t="s">
        <v>531</v>
      </c>
      <c r="S186" s="258" t="s">
        <v>185</v>
      </c>
      <c r="T186" s="259" t="s">
        <v>185</v>
      </c>
      <c r="U186" s="221">
        <v>0</v>
      </c>
      <c r="V186" s="221">
        <f>ROUND(E186*U186,2)</f>
        <v>0</v>
      </c>
      <c r="W186" s="221"/>
      <c r="X186" s="221" t="s">
        <v>527</v>
      </c>
      <c r="Y186" s="221" t="s">
        <v>188</v>
      </c>
      <c r="Z186" s="210"/>
      <c r="AA186" s="210"/>
      <c r="AB186" s="210"/>
      <c r="AC186" s="210"/>
      <c r="AD186" s="210"/>
      <c r="AE186" s="210"/>
      <c r="AF186" s="210"/>
      <c r="AG186" s="210" t="s">
        <v>683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53">
        <v>80</v>
      </c>
      <c r="B187" s="254" t="s">
        <v>971</v>
      </c>
      <c r="C187" s="262" t="s">
        <v>972</v>
      </c>
      <c r="D187" s="255" t="s">
        <v>207</v>
      </c>
      <c r="E187" s="256">
        <v>8</v>
      </c>
      <c r="F187" s="257"/>
      <c r="G187" s="258">
        <f>ROUND(E187*F187,2)</f>
        <v>0</v>
      </c>
      <c r="H187" s="257"/>
      <c r="I187" s="258">
        <f>ROUND(E187*H187,2)</f>
        <v>0</v>
      </c>
      <c r="J187" s="257"/>
      <c r="K187" s="258">
        <f>ROUND(E187*J187,2)</f>
        <v>0</v>
      </c>
      <c r="L187" s="258">
        <v>15</v>
      </c>
      <c r="M187" s="258">
        <f>G187*(1+L187/100)</f>
        <v>0</v>
      </c>
      <c r="N187" s="256">
        <v>0</v>
      </c>
      <c r="O187" s="256">
        <f>ROUND(E187*N187,2)</f>
        <v>0</v>
      </c>
      <c r="P187" s="256">
        <v>0</v>
      </c>
      <c r="Q187" s="256">
        <f>ROUND(E187*P187,2)</f>
        <v>0</v>
      </c>
      <c r="R187" s="258"/>
      <c r="S187" s="258" t="s">
        <v>208</v>
      </c>
      <c r="T187" s="259" t="s">
        <v>186</v>
      </c>
      <c r="U187" s="221">
        <v>0</v>
      </c>
      <c r="V187" s="221">
        <f>ROUND(E187*U187,2)</f>
        <v>0</v>
      </c>
      <c r="W187" s="221"/>
      <c r="X187" s="221" t="s">
        <v>527</v>
      </c>
      <c r="Y187" s="221" t="s">
        <v>188</v>
      </c>
      <c r="Z187" s="210"/>
      <c r="AA187" s="210"/>
      <c r="AB187" s="210"/>
      <c r="AC187" s="210"/>
      <c r="AD187" s="210"/>
      <c r="AE187" s="210"/>
      <c r="AF187" s="210"/>
      <c r="AG187" s="210" t="s">
        <v>528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3">
        <v>81</v>
      </c>
      <c r="B188" s="254" t="s">
        <v>973</v>
      </c>
      <c r="C188" s="262" t="s">
        <v>974</v>
      </c>
      <c r="D188" s="255" t="s">
        <v>338</v>
      </c>
      <c r="E188" s="256">
        <v>8</v>
      </c>
      <c r="F188" s="257"/>
      <c r="G188" s="258">
        <f>ROUND(E188*F188,2)</f>
        <v>0</v>
      </c>
      <c r="H188" s="257"/>
      <c r="I188" s="258">
        <f>ROUND(E188*H188,2)</f>
        <v>0</v>
      </c>
      <c r="J188" s="257"/>
      <c r="K188" s="258">
        <f>ROUND(E188*J188,2)</f>
        <v>0</v>
      </c>
      <c r="L188" s="258">
        <v>15</v>
      </c>
      <c r="M188" s="258">
        <f>G188*(1+L188/100)</f>
        <v>0</v>
      </c>
      <c r="N188" s="256">
        <v>3.3E-4</v>
      </c>
      <c r="O188" s="256">
        <f>ROUND(E188*N188,2)</f>
        <v>0</v>
      </c>
      <c r="P188" s="256">
        <v>0</v>
      </c>
      <c r="Q188" s="256">
        <f>ROUND(E188*P188,2)</f>
        <v>0</v>
      </c>
      <c r="R188" s="258" t="s">
        <v>531</v>
      </c>
      <c r="S188" s="258" t="s">
        <v>185</v>
      </c>
      <c r="T188" s="259" t="s">
        <v>185</v>
      </c>
      <c r="U188" s="221">
        <v>0</v>
      </c>
      <c r="V188" s="221">
        <f>ROUND(E188*U188,2)</f>
        <v>0</v>
      </c>
      <c r="W188" s="221"/>
      <c r="X188" s="221" t="s">
        <v>527</v>
      </c>
      <c r="Y188" s="221" t="s">
        <v>188</v>
      </c>
      <c r="Z188" s="210"/>
      <c r="AA188" s="210"/>
      <c r="AB188" s="210"/>
      <c r="AC188" s="210"/>
      <c r="AD188" s="210"/>
      <c r="AE188" s="210"/>
      <c r="AF188" s="210"/>
      <c r="AG188" s="210" t="s">
        <v>683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53">
        <v>82</v>
      </c>
      <c r="B189" s="254" t="s">
        <v>975</v>
      </c>
      <c r="C189" s="262" t="s">
        <v>976</v>
      </c>
      <c r="D189" s="255" t="s">
        <v>338</v>
      </c>
      <c r="E189" s="256">
        <v>8</v>
      </c>
      <c r="F189" s="257"/>
      <c r="G189" s="258">
        <f>ROUND(E189*F189,2)</f>
        <v>0</v>
      </c>
      <c r="H189" s="257"/>
      <c r="I189" s="258">
        <f>ROUND(E189*H189,2)</f>
        <v>0</v>
      </c>
      <c r="J189" s="257"/>
      <c r="K189" s="258">
        <f>ROUND(E189*J189,2)</f>
        <v>0</v>
      </c>
      <c r="L189" s="258">
        <v>15</v>
      </c>
      <c r="M189" s="258">
        <f>G189*(1+L189/100)</f>
        <v>0</v>
      </c>
      <c r="N189" s="256">
        <v>3.1700000000000001E-3</v>
      </c>
      <c r="O189" s="256">
        <f>ROUND(E189*N189,2)</f>
        <v>0.03</v>
      </c>
      <c r="P189" s="256">
        <v>0</v>
      </c>
      <c r="Q189" s="256">
        <f>ROUND(E189*P189,2)</f>
        <v>0</v>
      </c>
      <c r="R189" s="258" t="s">
        <v>531</v>
      </c>
      <c r="S189" s="258" t="s">
        <v>185</v>
      </c>
      <c r="T189" s="259" t="s">
        <v>185</v>
      </c>
      <c r="U189" s="221">
        <v>0</v>
      </c>
      <c r="V189" s="221">
        <f>ROUND(E189*U189,2)</f>
        <v>0</v>
      </c>
      <c r="W189" s="221"/>
      <c r="X189" s="221" t="s">
        <v>527</v>
      </c>
      <c r="Y189" s="221" t="s">
        <v>188</v>
      </c>
      <c r="Z189" s="210"/>
      <c r="AA189" s="210"/>
      <c r="AB189" s="210"/>
      <c r="AC189" s="210"/>
      <c r="AD189" s="210"/>
      <c r="AE189" s="210"/>
      <c r="AF189" s="210"/>
      <c r="AG189" s="210" t="s">
        <v>683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53">
        <v>83</v>
      </c>
      <c r="B190" s="254" t="s">
        <v>977</v>
      </c>
      <c r="C190" s="262" t="s">
        <v>978</v>
      </c>
      <c r="D190" s="255" t="s">
        <v>338</v>
      </c>
      <c r="E190" s="256">
        <v>8</v>
      </c>
      <c r="F190" s="257"/>
      <c r="G190" s="258">
        <f>ROUND(E190*F190,2)</f>
        <v>0</v>
      </c>
      <c r="H190" s="257"/>
      <c r="I190" s="258">
        <f>ROUND(E190*H190,2)</f>
        <v>0</v>
      </c>
      <c r="J190" s="257"/>
      <c r="K190" s="258">
        <f>ROUND(E190*J190,2)</f>
        <v>0</v>
      </c>
      <c r="L190" s="258">
        <v>15</v>
      </c>
      <c r="M190" s="258">
        <f>G190*(1+L190/100)</f>
        <v>0</v>
      </c>
      <c r="N190" s="256">
        <v>1.2999999999999999E-2</v>
      </c>
      <c r="O190" s="256">
        <f>ROUND(E190*N190,2)</f>
        <v>0.1</v>
      </c>
      <c r="P190" s="256">
        <v>0</v>
      </c>
      <c r="Q190" s="256">
        <f>ROUND(E190*P190,2)</f>
        <v>0</v>
      </c>
      <c r="R190" s="258"/>
      <c r="S190" s="258" t="s">
        <v>208</v>
      </c>
      <c r="T190" s="259" t="s">
        <v>185</v>
      </c>
      <c r="U190" s="221">
        <v>0</v>
      </c>
      <c r="V190" s="221">
        <f>ROUND(E190*U190,2)</f>
        <v>0</v>
      </c>
      <c r="W190" s="221"/>
      <c r="X190" s="221" t="s">
        <v>527</v>
      </c>
      <c r="Y190" s="221" t="s">
        <v>188</v>
      </c>
      <c r="Z190" s="210"/>
      <c r="AA190" s="210"/>
      <c r="AB190" s="210"/>
      <c r="AC190" s="210"/>
      <c r="AD190" s="210"/>
      <c r="AE190" s="210"/>
      <c r="AF190" s="210"/>
      <c r="AG190" s="210" t="s">
        <v>683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53">
        <v>84</v>
      </c>
      <c r="B191" s="254" t="s">
        <v>979</v>
      </c>
      <c r="C191" s="262" t="s">
        <v>980</v>
      </c>
      <c r="D191" s="255" t="s">
        <v>338</v>
      </c>
      <c r="E191" s="256">
        <v>8</v>
      </c>
      <c r="F191" s="257"/>
      <c r="G191" s="258">
        <f>ROUND(E191*F191,2)</f>
        <v>0</v>
      </c>
      <c r="H191" s="257"/>
      <c r="I191" s="258">
        <f>ROUND(E191*H191,2)</f>
        <v>0</v>
      </c>
      <c r="J191" s="257"/>
      <c r="K191" s="258">
        <f>ROUND(E191*J191,2)</f>
        <v>0</v>
      </c>
      <c r="L191" s="258">
        <v>15</v>
      </c>
      <c r="M191" s="258">
        <f>G191*(1+L191/100)</f>
        <v>0</v>
      </c>
      <c r="N191" s="256">
        <v>1.2999999999999999E-2</v>
      </c>
      <c r="O191" s="256">
        <f>ROUND(E191*N191,2)</f>
        <v>0.1</v>
      </c>
      <c r="P191" s="256">
        <v>0</v>
      </c>
      <c r="Q191" s="256">
        <f>ROUND(E191*P191,2)</f>
        <v>0</v>
      </c>
      <c r="R191" s="258"/>
      <c r="S191" s="258" t="s">
        <v>208</v>
      </c>
      <c r="T191" s="259" t="s">
        <v>186</v>
      </c>
      <c r="U191" s="221">
        <v>0</v>
      </c>
      <c r="V191" s="221">
        <f>ROUND(E191*U191,2)</f>
        <v>0</v>
      </c>
      <c r="W191" s="221"/>
      <c r="X191" s="221" t="s">
        <v>527</v>
      </c>
      <c r="Y191" s="221" t="s">
        <v>188</v>
      </c>
      <c r="Z191" s="210"/>
      <c r="AA191" s="210"/>
      <c r="AB191" s="210"/>
      <c r="AC191" s="210"/>
      <c r="AD191" s="210"/>
      <c r="AE191" s="210"/>
      <c r="AF191" s="210"/>
      <c r="AG191" s="210" t="s">
        <v>683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53">
        <v>85</v>
      </c>
      <c r="B192" s="254" t="s">
        <v>981</v>
      </c>
      <c r="C192" s="262" t="s">
        <v>982</v>
      </c>
      <c r="D192" s="255" t="s">
        <v>338</v>
      </c>
      <c r="E192" s="256">
        <v>8</v>
      </c>
      <c r="F192" s="257"/>
      <c r="G192" s="258">
        <f>ROUND(E192*F192,2)</f>
        <v>0</v>
      </c>
      <c r="H192" s="257"/>
      <c r="I192" s="258">
        <f>ROUND(E192*H192,2)</f>
        <v>0</v>
      </c>
      <c r="J192" s="257"/>
      <c r="K192" s="258">
        <f>ROUND(E192*J192,2)</f>
        <v>0</v>
      </c>
      <c r="L192" s="258">
        <v>15</v>
      </c>
      <c r="M192" s="258">
        <f>G192*(1+L192/100)</f>
        <v>0</v>
      </c>
      <c r="N192" s="256">
        <v>1.55E-2</v>
      </c>
      <c r="O192" s="256">
        <f>ROUND(E192*N192,2)</f>
        <v>0.12</v>
      </c>
      <c r="P192" s="256">
        <v>0</v>
      </c>
      <c r="Q192" s="256">
        <f>ROUND(E192*P192,2)</f>
        <v>0</v>
      </c>
      <c r="R192" s="258" t="s">
        <v>531</v>
      </c>
      <c r="S192" s="258" t="s">
        <v>185</v>
      </c>
      <c r="T192" s="259" t="s">
        <v>185</v>
      </c>
      <c r="U192" s="221">
        <v>0</v>
      </c>
      <c r="V192" s="221">
        <f>ROUND(E192*U192,2)</f>
        <v>0</v>
      </c>
      <c r="W192" s="221"/>
      <c r="X192" s="221" t="s">
        <v>527</v>
      </c>
      <c r="Y192" s="221" t="s">
        <v>188</v>
      </c>
      <c r="Z192" s="210"/>
      <c r="AA192" s="210"/>
      <c r="AB192" s="210"/>
      <c r="AC192" s="210"/>
      <c r="AD192" s="210"/>
      <c r="AE192" s="210"/>
      <c r="AF192" s="210"/>
      <c r="AG192" s="210" t="s">
        <v>683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26" t="s">
        <v>180</v>
      </c>
      <c r="B193" s="227" t="s">
        <v>123</v>
      </c>
      <c r="C193" s="242" t="s">
        <v>124</v>
      </c>
      <c r="D193" s="228"/>
      <c r="E193" s="229"/>
      <c r="F193" s="230"/>
      <c r="G193" s="230">
        <f>SUMIF(AG194:AG194,"&lt;&gt;NOR",G194:G194)</f>
        <v>0</v>
      </c>
      <c r="H193" s="230"/>
      <c r="I193" s="230">
        <f>SUM(I194:I194)</f>
        <v>0</v>
      </c>
      <c r="J193" s="230"/>
      <c r="K193" s="230">
        <f>SUM(K194:K194)</f>
        <v>0</v>
      </c>
      <c r="L193" s="230"/>
      <c r="M193" s="230">
        <f>SUM(M194:M194)</f>
        <v>0</v>
      </c>
      <c r="N193" s="229"/>
      <c r="O193" s="229">
        <f>SUM(O194:O194)</f>
        <v>0</v>
      </c>
      <c r="P193" s="229"/>
      <c r="Q193" s="229">
        <f>SUM(Q194:Q194)</f>
        <v>0</v>
      </c>
      <c r="R193" s="230"/>
      <c r="S193" s="230"/>
      <c r="T193" s="231"/>
      <c r="U193" s="225"/>
      <c r="V193" s="225">
        <f>SUM(V194:V194)</f>
        <v>24</v>
      </c>
      <c r="W193" s="225"/>
      <c r="X193" s="225"/>
      <c r="Y193" s="225"/>
      <c r="AG193" t="s">
        <v>181</v>
      </c>
    </row>
    <row r="194" spans="1:60" outlineLevel="1" x14ac:dyDescent="0.2">
      <c r="A194" s="253">
        <v>86</v>
      </c>
      <c r="B194" s="254" t="s">
        <v>983</v>
      </c>
      <c r="C194" s="262" t="s">
        <v>984</v>
      </c>
      <c r="D194" s="255" t="s">
        <v>765</v>
      </c>
      <c r="E194" s="256">
        <v>24</v>
      </c>
      <c r="F194" s="257"/>
      <c r="G194" s="258">
        <f>ROUND(E194*F194,2)</f>
        <v>0</v>
      </c>
      <c r="H194" s="257"/>
      <c r="I194" s="258">
        <f>ROUND(E194*H194,2)</f>
        <v>0</v>
      </c>
      <c r="J194" s="257"/>
      <c r="K194" s="258">
        <f>ROUND(E194*J194,2)</f>
        <v>0</v>
      </c>
      <c r="L194" s="258">
        <v>15</v>
      </c>
      <c r="M194" s="258">
        <f>G194*(1+L194/100)</f>
        <v>0</v>
      </c>
      <c r="N194" s="256">
        <v>0</v>
      </c>
      <c r="O194" s="256">
        <f>ROUND(E194*N194,2)</f>
        <v>0</v>
      </c>
      <c r="P194" s="256">
        <v>0</v>
      </c>
      <c r="Q194" s="256">
        <f>ROUND(E194*P194,2)</f>
        <v>0</v>
      </c>
      <c r="R194" s="258"/>
      <c r="S194" s="258" t="s">
        <v>185</v>
      </c>
      <c r="T194" s="259" t="s">
        <v>185</v>
      </c>
      <c r="U194" s="221">
        <v>1</v>
      </c>
      <c r="V194" s="221">
        <f>ROUND(E194*U194,2)</f>
        <v>24</v>
      </c>
      <c r="W194" s="221"/>
      <c r="X194" s="221" t="s">
        <v>220</v>
      </c>
      <c r="Y194" s="221" t="s">
        <v>188</v>
      </c>
      <c r="Z194" s="210"/>
      <c r="AA194" s="210"/>
      <c r="AB194" s="210"/>
      <c r="AC194" s="210"/>
      <c r="AD194" s="210"/>
      <c r="AE194" s="210"/>
      <c r="AF194" s="210"/>
      <c r="AG194" s="210" t="s">
        <v>221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26" t="s">
        <v>180</v>
      </c>
      <c r="B195" s="227" t="s">
        <v>116</v>
      </c>
      <c r="C195" s="242" t="s">
        <v>117</v>
      </c>
      <c r="D195" s="228"/>
      <c r="E195" s="229"/>
      <c r="F195" s="230"/>
      <c r="G195" s="230">
        <f>SUMIF(AG196:AG198,"&lt;&gt;NOR",G196:G198)</f>
        <v>0</v>
      </c>
      <c r="H195" s="230"/>
      <c r="I195" s="230">
        <f>SUM(I196:I198)</f>
        <v>0</v>
      </c>
      <c r="J195" s="230"/>
      <c r="K195" s="230">
        <f>SUM(K196:K198)</f>
        <v>0</v>
      </c>
      <c r="L195" s="230"/>
      <c r="M195" s="230">
        <f>SUM(M196:M198)</f>
        <v>0</v>
      </c>
      <c r="N195" s="229"/>
      <c r="O195" s="229">
        <f>SUM(O196:O198)</f>
        <v>0.24</v>
      </c>
      <c r="P195" s="229"/>
      <c r="Q195" s="229">
        <f>SUM(Q196:Q198)</f>
        <v>0</v>
      </c>
      <c r="R195" s="230"/>
      <c r="S195" s="230"/>
      <c r="T195" s="231"/>
      <c r="U195" s="225"/>
      <c r="V195" s="225">
        <f>SUM(V196:V198)</f>
        <v>1.04</v>
      </c>
      <c r="W195" s="225"/>
      <c r="X195" s="225"/>
      <c r="Y195" s="225"/>
      <c r="AG195" t="s">
        <v>181</v>
      </c>
    </row>
    <row r="196" spans="1:60" outlineLevel="1" x14ac:dyDescent="0.2">
      <c r="A196" s="253">
        <v>87</v>
      </c>
      <c r="B196" s="254" t="s">
        <v>985</v>
      </c>
      <c r="C196" s="262" t="s">
        <v>986</v>
      </c>
      <c r="D196" s="255" t="s">
        <v>338</v>
      </c>
      <c r="E196" s="256">
        <v>8</v>
      </c>
      <c r="F196" s="257"/>
      <c r="G196" s="258">
        <f>ROUND(E196*F196,2)</f>
        <v>0</v>
      </c>
      <c r="H196" s="257"/>
      <c r="I196" s="258">
        <f>ROUND(E196*H196,2)</f>
        <v>0</v>
      </c>
      <c r="J196" s="257"/>
      <c r="K196" s="258">
        <f>ROUND(E196*J196,2)</f>
        <v>0</v>
      </c>
      <c r="L196" s="258">
        <v>15</v>
      </c>
      <c r="M196" s="258">
        <f>G196*(1+L196/100)</f>
        <v>0</v>
      </c>
      <c r="N196" s="256">
        <v>0.03</v>
      </c>
      <c r="O196" s="256">
        <f>ROUND(E196*N196,2)</f>
        <v>0.24</v>
      </c>
      <c r="P196" s="256">
        <v>0</v>
      </c>
      <c r="Q196" s="256">
        <f>ROUND(E196*P196,2)</f>
        <v>0</v>
      </c>
      <c r="R196" s="258"/>
      <c r="S196" s="258" t="s">
        <v>208</v>
      </c>
      <c r="T196" s="259" t="s">
        <v>186</v>
      </c>
      <c r="U196" s="221">
        <v>0</v>
      </c>
      <c r="V196" s="221">
        <f>ROUND(E196*U196,2)</f>
        <v>0</v>
      </c>
      <c r="W196" s="221"/>
      <c r="X196" s="221" t="s">
        <v>527</v>
      </c>
      <c r="Y196" s="221" t="s">
        <v>188</v>
      </c>
      <c r="Z196" s="210"/>
      <c r="AA196" s="210"/>
      <c r="AB196" s="210"/>
      <c r="AC196" s="210"/>
      <c r="AD196" s="210"/>
      <c r="AE196" s="210"/>
      <c r="AF196" s="210"/>
      <c r="AG196" s="210" t="s">
        <v>683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3">
        <v>88</v>
      </c>
      <c r="B197" s="234" t="s">
        <v>492</v>
      </c>
      <c r="C197" s="243" t="s">
        <v>493</v>
      </c>
      <c r="D197" s="235" t="s">
        <v>262</v>
      </c>
      <c r="E197" s="236">
        <v>0.66415999999999997</v>
      </c>
      <c r="F197" s="237"/>
      <c r="G197" s="238">
        <f>ROUND(E197*F197,2)</f>
        <v>0</v>
      </c>
      <c r="H197" s="237"/>
      <c r="I197" s="238">
        <f>ROUND(E197*H197,2)</f>
        <v>0</v>
      </c>
      <c r="J197" s="237"/>
      <c r="K197" s="238">
        <f>ROUND(E197*J197,2)</f>
        <v>0</v>
      </c>
      <c r="L197" s="238">
        <v>15</v>
      </c>
      <c r="M197" s="238">
        <f>G197*(1+L197/100)</f>
        <v>0</v>
      </c>
      <c r="N197" s="236">
        <v>0</v>
      </c>
      <c r="O197" s="236">
        <f>ROUND(E197*N197,2)</f>
        <v>0</v>
      </c>
      <c r="P197" s="236">
        <v>0</v>
      </c>
      <c r="Q197" s="236">
        <f>ROUND(E197*P197,2)</f>
        <v>0</v>
      </c>
      <c r="R197" s="238" t="s">
        <v>494</v>
      </c>
      <c r="S197" s="238" t="s">
        <v>185</v>
      </c>
      <c r="T197" s="239" t="s">
        <v>185</v>
      </c>
      <c r="U197" s="221">
        <v>1.573</v>
      </c>
      <c r="V197" s="221">
        <f>ROUND(E197*U197,2)</f>
        <v>1.04</v>
      </c>
      <c r="W197" s="221"/>
      <c r="X197" s="221" t="s">
        <v>450</v>
      </c>
      <c r="Y197" s="221" t="s">
        <v>188</v>
      </c>
      <c r="Z197" s="210"/>
      <c r="AA197" s="210"/>
      <c r="AB197" s="210"/>
      <c r="AC197" s="210"/>
      <c r="AD197" s="210"/>
      <c r="AE197" s="210"/>
      <c r="AF197" s="210"/>
      <c r="AG197" s="210" t="s">
        <v>451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0" t="s">
        <v>495</v>
      </c>
      <c r="D198" s="251"/>
      <c r="E198" s="251"/>
      <c r="F198" s="251"/>
      <c r="G198" s="25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223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6" t="s">
        <v>180</v>
      </c>
      <c r="B199" s="227" t="s">
        <v>118</v>
      </c>
      <c r="C199" s="242" t="s">
        <v>119</v>
      </c>
      <c r="D199" s="228"/>
      <c r="E199" s="229"/>
      <c r="F199" s="230"/>
      <c r="G199" s="230">
        <f>SUMIF(AG200:AG202,"&lt;&gt;NOR",G200:G202)</f>
        <v>0</v>
      </c>
      <c r="H199" s="230"/>
      <c r="I199" s="230">
        <f>SUM(I200:I202)</f>
        <v>0</v>
      </c>
      <c r="J199" s="230"/>
      <c r="K199" s="230">
        <f>SUM(K200:K202)</f>
        <v>0</v>
      </c>
      <c r="L199" s="230"/>
      <c r="M199" s="230">
        <f>SUM(M200:M202)</f>
        <v>0</v>
      </c>
      <c r="N199" s="229"/>
      <c r="O199" s="229">
        <f>SUM(O200:O202)</f>
        <v>0.06</v>
      </c>
      <c r="P199" s="229"/>
      <c r="Q199" s="229">
        <f>SUM(Q200:Q202)</f>
        <v>0</v>
      </c>
      <c r="R199" s="230"/>
      <c r="S199" s="230"/>
      <c r="T199" s="231"/>
      <c r="U199" s="225"/>
      <c r="V199" s="225">
        <f>SUM(V200:V202)</f>
        <v>14.16</v>
      </c>
      <c r="W199" s="225"/>
      <c r="X199" s="225"/>
      <c r="Y199" s="225"/>
      <c r="AG199" t="s">
        <v>181</v>
      </c>
    </row>
    <row r="200" spans="1:60" ht="22.5" outlineLevel="1" x14ac:dyDescent="0.2">
      <c r="A200" s="233">
        <v>89</v>
      </c>
      <c r="B200" s="234" t="s">
        <v>987</v>
      </c>
      <c r="C200" s="243" t="s">
        <v>988</v>
      </c>
      <c r="D200" s="235" t="s">
        <v>809</v>
      </c>
      <c r="E200" s="236">
        <v>8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15</v>
      </c>
      <c r="M200" s="238">
        <f>G200*(1+L200/100)</f>
        <v>0</v>
      </c>
      <c r="N200" s="236">
        <v>7.0099999999999997E-3</v>
      </c>
      <c r="O200" s="236">
        <f>ROUND(E200*N200,2)</f>
        <v>0.06</v>
      </c>
      <c r="P200" s="236">
        <v>0</v>
      </c>
      <c r="Q200" s="236">
        <f>ROUND(E200*P200,2)</f>
        <v>0</v>
      </c>
      <c r="R200" s="238"/>
      <c r="S200" s="238" t="s">
        <v>208</v>
      </c>
      <c r="T200" s="239" t="s">
        <v>186</v>
      </c>
      <c r="U200" s="221">
        <v>1.77</v>
      </c>
      <c r="V200" s="221">
        <f>ROUND(E200*U200,2)</f>
        <v>14.16</v>
      </c>
      <c r="W200" s="221"/>
      <c r="X200" s="221" t="s">
        <v>220</v>
      </c>
      <c r="Y200" s="221" t="s">
        <v>188</v>
      </c>
      <c r="Z200" s="210"/>
      <c r="AA200" s="210"/>
      <c r="AB200" s="210"/>
      <c r="AC200" s="210"/>
      <c r="AD200" s="210"/>
      <c r="AE200" s="210"/>
      <c r="AF200" s="210"/>
      <c r="AG200" s="210" t="s">
        <v>740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44" t="s">
        <v>989</v>
      </c>
      <c r="D201" s="241"/>
      <c r="E201" s="241"/>
      <c r="F201" s="241"/>
      <c r="G201" s="24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191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53">
        <v>90</v>
      </c>
      <c r="B202" s="254" t="s">
        <v>990</v>
      </c>
      <c r="C202" s="262" t="s">
        <v>991</v>
      </c>
      <c r="D202" s="255" t="s">
        <v>338</v>
      </c>
      <c r="E202" s="256">
        <v>8</v>
      </c>
      <c r="F202" s="257"/>
      <c r="G202" s="258">
        <f>ROUND(E202*F202,2)</f>
        <v>0</v>
      </c>
      <c r="H202" s="257"/>
      <c r="I202" s="258">
        <f>ROUND(E202*H202,2)</f>
        <v>0</v>
      </c>
      <c r="J202" s="257"/>
      <c r="K202" s="258">
        <f>ROUND(E202*J202,2)</f>
        <v>0</v>
      </c>
      <c r="L202" s="258">
        <v>15</v>
      </c>
      <c r="M202" s="258">
        <f>G202*(1+L202/100)</f>
        <v>0</v>
      </c>
      <c r="N202" s="256">
        <v>3.8999999999999999E-4</v>
      </c>
      <c r="O202" s="256">
        <f>ROUND(E202*N202,2)</f>
        <v>0</v>
      </c>
      <c r="P202" s="256">
        <v>0</v>
      </c>
      <c r="Q202" s="256">
        <f>ROUND(E202*P202,2)</f>
        <v>0</v>
      </c>
      <c r="R202" s="258" t="s">
        <v>531</v>
      </c>
      <c r="S202" s="258" t="s">
        <v>185</v>
      </c>
      <c r="T202" s="259" t="s">
        <v>185</v>
      </c>
      <c r="U202" s="221">
        <v>0</v>
      </c>
      <c r="V202" s="221">
        <f>ROUND(E202*U202,2)</f>
        <v>0</v>
      </c>
      <c r="W202" s="221"/>
      <c r="X202" s="221" t="s">
        <v>527</v>
      </c>
      <c r="Y202" s="221" t="s">
        <v>188</v>
      </c>
      <c r="Z202" s="210"/>
      <c r="AA202" s="210"/>
      <c r="AB202" s="210"/>
      <c r="AC202" s="210"/>
      <c r="AD202" s="210"/>
      <c r="AE202" s="210"/>
      <c r="AF202" s="210"/>
      <c r="AG202" s="210" t="s">
        <v>683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x14ac:dyDescent="0.2">
      <c r="A203" s="226" t="s">
        <v>180</v>
      </c>
      <c r="B203" s="227" t="s">
        <v>116</v>
      </c>
      <c r="C203" s="242" t="s">
        <v>117</v>
      </c>
      <c r="D203" s="228"/>
      <c r="E203" s="229"/>
      <c r="F203" s="230"/>
      <c r="G203" s="230">
        <f>SUMIF(AG204:AG205,"&lt;&gt;NOR",G204:G205)</f>
        <v>0</v>
      </c>
      <c r="H203" s="230"/>
      <c r="I203" s="230">
        <f>SUM(I204:I205)</f>
        <v>0</v>
      </c>
      <c r="J203" s="230"/>
      <c r="K203" s="230">
        <f>SUM(K204:K205)</f>
        <v>0</v>
      </c>
      <c r="L203" s="230"/>
      <c r="M203" s="230">
        <f>SUM(M204:M205)</f>
        <v>0</v>
      </c>
      <c r="N203" s="229"/>
      <c r="O203" s="229">
        <f>SUM(O204:O205)</f>
        <v>0</v>
      </c>
      <c r="P203" s="229"/>
      <c r="Q203" s="229">
        <f>SUM(Q204:Q205)</f>
        <v>0</v>
      </c>
      <c r="R203" s="230"/>
      <c r="S203" s="230"/>
      <c r="T203" s="231"/>
      <c r="U203" s="225"/>
      <c r="V203" s="225">
        <f>SUM(V204:V205)</f>
        <v>15.2</v>
      </c>
      <c r="W203" s="225"/>
      <c r="X203" s="225"/>
      <c r="Y203" s="225"/>
      <c r="AG203" t="s">
        <v>181</v>
      </c>
    </row>
    <row r="204" spans="1:60" outlineLevel="1" x14ac:dyDescent="0.2">
      <c r="A204" s="233">
        <v>91</v>
      </c>
      <c r="B204" s="234" t="s">
        <v>992</v>
      </c>
      <c r="C204" s="243" t="s">
        <v>993</v>
      </c>
      <c r="D204" s="235" t="s">
        <v>809</v>
      </c>
      <c r="E204" s="236">
        <v>8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15</v>
      </c>
      <c r="M204" s="238">
        <f>G204*(1+L204/100)</f>
        <v>0</v>
      </c>
      <c r="N204" s="236">
        <v>0</v>
      </c>
      <c r="O204" s="236">
        <f>ROUND(E204*N204,2)</f>
        <v>0</v>
      </c>
      <c r="P204" s="236">
        <v>0</v>
      </c>
      <c r="Q204" s="236">
        <f>ROUND(E204*P204,2)</f>
        <v>0</v>
      </c>
      <c r="R204" s="238" t="s">
        <v>494</v>
      </c>
      <c r="S204" s="238" t="s">
        <v>185</v>
      </c>
      <c r="T204" s="239" t="s">
        <v>185</v>
      </c>
      <c r="U204" s="221">
        <v>1.9</v>
      </c>
      <c r="V204" s="221">
        <f>ROUND(E204*U204,2)</f>
        <v>15.2</v>
      </c>
      <c r="W204" s="221"/>
      <c r="X204" s="221" t="s">
        <v>220</v>
      </c>
      <c r="Y204" s="221" t="s">
        <v>188</v>
      </c>
      <c r="Z204" s="210"/>
      <c r="AA204" s="210"/>
      <c r="AB204" s="210"/>
      <c r="AC204" s="210"/>
      <c r="AD204" s="210"/>
      <c r="AE204" s="210"/>
      <c r="AF204" s="210"/>
      <c r="AG204" s="210" t="s">
        <v>221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45" t="s">
        <v>994</v>
      </c>
      <c r="D205" s="223"/>
      <c r="E205" s="224">
        <v>8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210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x14ac:dyDescent="0.2">
      <c r="A206" s="226" t="s">
        <v>180</v>
      </c>
      <c r="B206" s="227" t="s">
        <v>118</v>
      </c>
      <c r="C206" s="242" t="s">
        <v>119</v>
      </c>
      <c r="D206" s="228"/>
      <c r="E206" s="229"/>
      <c r="F206" s="230"/>
      <c r="G206" s="230">
        <f>SUMIF(AG207:AG208,"&lt;&gt;NOR",G207:G208)</f>
        <v>0</v>
      </c>
      <c r="H206" s="230"/>
      <c r="I206" s="230">
        <f>SUM(I207:I208)</f>
        <v>0</v>
      </c>
      <c r="J206" s="230"/>
      <c r="K206" s="230">
        <f>SUM(K207:K208)</f>
        <v>0</v>
      </c>
      <c r="L206" s="230"/>
      <c r="M206" s="230">
        <f>SUM(M207:M208)</f>
        <v>0</v>
      </c>
      <c r="N206" s="229"/>
      <c r="O206" s="229">
        <f>SUM(O207:O208)</f>
        <v>0</v>
      </c>
      <c r="P206" s="229"/>
      <c r="Q206" s="229">
        <f>SUM(Q207:Q208)</f>
        <v>0</v>
      </c>
      <c r="R206" s="230"/>
      <c r="S206" s="230"/>
      <c r="T206" s="231"/>
      <c r="U206" s="225"/>
      <c r="V206" s="225">
        <f>SUM(V207:V208)</f>
        <v>0.1</v>
      </c>
      <c r="W206" s="225"/>
      <c r="X206" s="225"/>
      <c r="Y206" s="225"/>
      <c r="AG206" t="s">
        <v>181</v>
      </c>
    </row>
    <row r="207" spans="1:60" outlineLevel="1" x14ac:dyDescent="0.2">
      <c r="A207" s="233">
        <v>92</v>
      </c>
      <c r="B207" s="234" t="s">
        <v>995</v>
      </c>
      <c r="C207" s="243" t="s">
        <v>996</v>
      </c>
      <c r="D207" s="235" t="s">
        <v>262</v>
      </c>
      <c r="E207" s="236">
        <v>5.9200000000000003E-2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15</v>
      </c>
      <c r="M207" s="238">
        <f>G207*(1+L207/100)</f>
        <v>0</v>
      </c>
      <c r="N207" s="236">
        <v>0</v>
      </c>
      <c r="O207" s="236">
        <f>ROUND(E207*N207,2)</f>
        <v>0</v>
      </c>
      <c r="P207" s="236">
        <v>0</v>
      </c>
      <c r="Q207" s="236">
        <f>ROUND(E207*P207,2)</f>
        <v>0</v>
      </c>
      <c r="R207" s="238" t="s">
        <v>494</v>
      </c>
      <c r="S207" s="238" t="s">
        <v>185</v>
      </c>
      <c r="T207" s="239" t="s">
        <v>185</v>
      </c>
      <c r="U207" s="221">
        <v>1.7230000000000001</v>
      </c>
      <c r="V207" s="221">
        <f>ROUND(E207*U207,2)</f>
        <v>0.1</v>
      </c>
      <c r="W207" s="221"/>
      <c r="X207" s="221" t="s">
        <v>450</v>
      </c>
      <c r="Y207" s="221" t="s">
        <v>188</v>
      </c>
      <c r="Z207" s="210"/>
      <c r="AA207" s="210"/>
      <c r="AB207" s="210"/>
      <c r="AC207" s="210"/>
      <c r="AD207" s="210"/>
      <c r="AE207" s="210"/>
      <c r="AF207" s="210"/>
      <c r="AG207" s="210" t="s">
        <v>451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60" t="s">
        <v>495</v>
      </c>
      <c r="D208" s="251"/>
      <c r="E208" s="251"/>
      <c r="F208" s="251"/>
      <c r="G208" s="25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223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x14ac:dyDescent="0.2">
      <c r="A209" s="226" t="s">
        <v>180</v>
      </c>
      <c r="B209" s="227" t="s">
        <v>106</v>
      </c>
      <c r="C209" s="242" t="s">
        <v>107</v>
      </c>
      <c r="D209" s="228"/>
      <c r="E209" s="229"/>
      <c r="F209" s="230"/>
      <c r="G209" s="230">
        <f>SUMIF(AG210:AG210,"&lt;&gt;NOR",G210:G210)</f>
        <v>0</v>
      </c>
      <c r="H209" s="230"/>
      <c r="I209" s="230">
        <f>SUM(I210:I210)</f>
        <v>0</v>
      </c>
      <c r="J209" s="230"/>
      <c r="K209" s="230">
        <f>SUM(K210:K210)</f>
        <v>0</v>
      </c>
      <c r="L209" s="230"/>
      <c r="M209" s="230">
        <f>SUM(M210:M210)</f>
        <v>0</v>
      </c>
      <c r="N209" s="229"/>
      <c r="O209" s="229">
        <f>SUM(O210:O210)</f>
        <v>0</v>
      </c>
      <c r="P209" s="229"/>
      <c r="Q209" s="229">
        <f>SUM(Q210:Q210)</f>
        <v>0.01</v>
      </c>
      <c r="R209" s="230"/>
      <c r="S209" s="230"/>
      <c r="T209" s="231"/>
      <c r="U209" s="225"/>
      <c r="V209" s="225">
        <f>SUM(V210:V210)</f>
        <v>2.66</v>
      </c>
      <c r="W209" s="225"/>
      <c r="X209" s="225"/>
      <c r="Y209" s="225"/>
      <c r="AG209" t="s">
        <v>181</v>
      </c>
    </row>
    <row r="210" spans="1:60" outlineLevel="1" x14ac:dyDescent="0.2">
      <c r="A210" s="253">
        <v>93</v>
      </c>
      <c r="B210" s="254" t="s">
        <v>997</v>
      </c>
      <c r="C210" s="262" t="s">
        <v>998</v>
      </c>
      <c r="D210" s="255" t="s">
        <v>338</v>
      </c>
      <c r="E210" s="256">
        <v>16</v>
      </c>
      <c r="F210" s="257"/>
      <c r="G210" s="258">
        <f>ROUND(E210*F210,2)</f>
        <v>0</v>
      </c>
      <c r="H210" s="257"/>
      <c r="I210" s="258">
        <f>ROUND(E210*H210,2)</f>
        <v>0</v>
      </c>
      <c r="J210" s="257"/>
      <c r="K210" s="258">
        <f>ROUND(E210*J210,2)</f>
        <v>0</v>
      </c>
      <c r="L210" s="258">
        <v>15</v>
      </c>
      <c r="M210" s="258">
        <f>G210*(1+L210/100)</f>
        <v>0</v>
      </c>
      <c r="N210" s="256">
        <v>9.0000000000000006E-5</v>
      </c>
      <c r="O210" s="256">
        <f>ROUND(E210*N210,2)</f>
        <v>0</v>
      </c>
      <c r="P210" s="256">
        <v>4.4999999999999999E-4</v>
      </c>
      <c r="Q210" s="256">
        <f>ROUND(E210*P210,2)</f>
        <v>0.01</v>
      </c>
      <c r="R210" s="258" t="s">
        <v>792</v>
      </c>
      <c r="S210" s="258" t="s">
        <v>185</v>
      </c>
      <c r="T210" s="259" t="s">
        <v>185</v>
      </c>
      <c r="U210" s="221">
        <v>0.16600000000000001</v>
      </c>
      <c r="V210" s="221">
        <f>ROUND(E210*U210,2)</f>
        <v>2.66</v>
      </c>
      <c r="W210" s="221"/>
      <c r="X210" s="221" t="s">
        <v>220</v>
      </c>
      <c r="Y210" s="221" t="s">
        <v>188</v>
      </c>
      <c r="Z210" s="210"/>
      <c r="AA210" s="210"/>
      <c r="AB210" s="210"/>
      <c r="AC210" s="210"/>
      <c r="AD210" s="210"/>
      <c r="AE210" s="210"/>
      <c r="AF210" s="210"/>
      <c r="AG210" s="210" t="s">
        <v>221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26" t="s">
        <v>180</v>
      </c>
      <c r="B211" s="227" t="s">
        <v>121</v>
      </c>
      <c r="C211" s="242" t="s">
        <v>122</v>
      </c>
      <c r="D211" s="228"/>
      <c r="E211" s="229"/>
      <c r="F211" s="230"/>
      <c r="G211" s="230">
        <f>SUMIF(AG212:AG215,"&lt;&gt;NOR",G212:G215)</f>
        <v>0</v>
      </c>
      <c r="H211" s="230"/>
      <c r="I211" s="230">
        <f>SUM(I212:I215)</f>
        <v>0</v>
      </c>
      <c r="J211" s="230"/>
      <c r="K211" s="230">
        <f>SUM(K212:K215)</f>
        <v>0</v>
      </c>
      <c r="L211" s="230"/>
      <c r="M211" s="230">
        <f>SUM(M212:M215)</f>
        <v>0</v>
      </c>
      <c r="N211" s="229"/>
      <c r="O211" s="229">
        <f>SUM(O212:O215)</f>
        <v>0</v>
      </c>
      <c r="P211" s="229"/>
      <c r="Q211" s="229">
        <f>SUM(Q212:Q215)</f>
        <v>0</v>
      </c>
      <c r="R211" s="230"/>
      <c r="S211" s="230"/>
      <c r="T211" s="231"/>
      <c r="U211" s="225"/>
      <c r="V211" s="225">
        <f>SUM(V212:V215)</f>
        <v>0.67</v>
      </c>
      <c r="W211" s="225"/>
      <c r="X211" s="225"/>
      <c r="Y211" s="225"/>
      <c r="AG211" t="s">
        <v>181</v>
      </c>
    </row>
    <row r="212" spans="1:60" ht="22.5" outlineLevel="1" x14ac:dyDescent="0.2">
      <c r="A212" s="253">
        <v>94</v>
      </c>
      <c r="B212" s="254" t="s">
        <v>999</v>
      </c>
      <c r="C212" s="262" t="s">
        <v>1000</v>
      </c>
      <c r="D212" s="255" t="s">
        <v>338</v>
      </c>
      <c r="E212" s="256">
        <v>8</v>
      </c>
      <c r="F212" s="257"/>
      <c r="G212" s="258">
        <f>ROUND(E212*F212,2)</f>
        <v>0</v>
      </c>
      <c r="H212" s="257"/>
      <c r="I212" s="258">
        <f>ROUND(E212*H212,2)</f>
        <v>0</v>
      </c>
      <c r="J212" s="257"/>
      <c r="K212" s="258">
        <f>ROUND(E212*J212,2)</f>
        <v>0</v>
      </c>
      <c r="L212" s="258">
        <v>15</v>
      </c>
      <c r="M212" s="258">
        <f>G212*(1+L212/100)</f>
        <v>0</v>
      </c>
      <c r="N212" s="256">
        <v>2.3000000000000001E-4</v>
      </c>
      <c r="O212" s="256">
        <f>ROUND(E212*N212,2)</f>
        <v>0</v>
      </c>
      <c r="P212" s="256">
        <v>0</v>
      </c>
      <c r="Q212" s="256">
        <f>ROUND(E212*P212,2)</f>
        <v>0</v>
      </c>
      <c r="R212" s="258" t="s">
        <v>792</v>
      </c>
      <c r="S212" s="258" t="s">
        <v>185</v>
      </c>
      <c r="T212" s="259" t="s">
        <v>185</v>
      </c>
      <c r="U212" s="221">
        <v>8.2000000000000003E-2</v>
      </c>
      <c r="V212" s="221">
        <f>ROUND(E212*U212,2)</f>
        <v>0.66</v>
      </c>
      <c r="W212" s="221"/>
      <c r="X212" s="221" t="s">
        <v>220</v>
      </c>
      <c r="Y212" s="221" t="s">
        <v>188</v>
      </c>
      <c r="Z212" s="210"/>
      <c r="AA212" s="210"/>
      <c r="AB212" s="210"/>
      <c r="AC212" s="210"/>
      <c r="AD212" s="210"/>
      <c r="AE212" s="210"/>
      <c r="AF212" s="210"/>
      <c r="AG212" s="210" t="s">
        <v>221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53">
        <v>95</v>
      </c>
      <c r="B213" s="254" t="s">
        <v>1001</v>
      </c>
      <c r="C213" s="262" t="s">
        <v>1002</v>
      </c>
      <c r="D213" s="255" t="s">
        <v>338</v>
      </c>
      <c r="E213" s="256">
        <v>8</v>
      </c>
      <c r="F213" s="257"/>
      <c r="G213" s="258">
        <f>ROUND(E213*F213,2)</f>
        <v>0</v>
      </c>
      <c r="H213" s="257"/>
      <c r="I213" s="258">
        <f>ROUND(E213*H213,2)</f>
        <v>0</v>
      </c>
      <c r="J213" s="257"/>
      <c r="K213" s="258">
        <f>ROUND(E213*J213,2)</f>
        <v>0</v>
      </c>
      <c r="L213" s="258">
        <v>15</v>
      </c>
      <c r="M213" s="258">
        <f>G213*(1+L213/100)</f>
        <v>0</v>
      </c>
      <c r="N213" s="256">
        <v>1.3999999999999999E-4</v>
      </c>
      <c r="O213" s="256">
        <f>ROUND(E213*N213,2)</f>
        <v>0</v>
      </c>
      <c r="P213" s="256">
        <v>0</v>
      </c>
      <c r="Q213" s="256">
        <f>ROUND(E213*P213,2)</f>
        <v>0</v>
      </c>
      <c r="R213" s="258" t="s">
        <v>531</v>
      </c>
      <c r="S213" s="258" t="s">
        <v>185</v>
      </c>
      <c r="T213" s="259" t="s">
        <v>185</v>
      </c>
      <c r="U213" s="221">
        <v>0</v>
      </c>
      <c r="V213" s="221">
        <f>ROUND(E213*U213,2)</f>
        <v>0</v>
      </c>
      <c r="W213" s="221"/>
      <c r="X213" s="221" t="s">
        <v>527</v>
      </c>
      <c r="Y213" s="221" t="s">
        <v>188</v>
      </c>
      <c r="Z213" s="210"/>
      <c r="AA213" s="210"/>
      <c r="AB213" s="210"/>
      <c r="AC213" s="210"/>
      <c r="AD213" s="210"/>
      <c r="AE213" s="210"/>
      <c r="AF213" s="210"/>
      <c r="AG213" s="210" t="s">
        <v>528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1" x14ac:dyDescent="0.2">
      <c r="A214" s="253">
        <v>96</v>
      </c>
      <c r="B214" s="254" t="s">
        <v>1003</v>
      </c>
      <c r="C214" s="262" t="s">
        <v>1004</v>
      </c>
      <c r="D214" s="255" t="s">
        <v>338</v>
      </c>
      <c r="E214" s="256">
        <v>8</v>
      </c>
      <c r="F214" s="257"/>
      <c r="G214" s="258">
        <f>ROUND(E214*F214,2)</f>
        <v>0</v>
      </c>
      <c r="H214" s="257"/>
      <c r="I214" s="258">
        <f>ROUND(E214*H214,2)</f>
        <v>0</v>
      </c>
      <c r="J214" s="257"/>
      <c r="K214" s="258">
        <f>ROUND(E214*J214,2)</f>
        <v>0</v>
      </c>
      <c r="L214" s="258">
        <v>15</v>
      </c>
      <c r="M214" s="258">
        <f>G214*(1+L214/100)</f>
        <v>0</v>
      </c>
      <c r="N214" s="256">
        <v>2.0000000000000001E-4</v>
      </c>
      <c r="O214" s="256">
        <f>ROUND(E214*N214,2)</f>
        <v>0</v>
      </c>
      <c r="P214" s="256">
        <v>0</v>
      </c>
      <c r="Q214" s="256">
        <f>ROUND(E214*P214,2)</f>
        <v>0</v>
      </c>
      <c r="R214" s="258" t="s">
        <v>531</v>
      </c>
      <c r="S214" s="258" t="s">
        <v>185</v>
      </c>
      <c r="T214" s="259" t="s">
        <v>185</v>
      </c>
      <c r="U214" s="221">
        <v>0</v>
      </c>
      <c r="V214" s="221">
        <f>ROUND(E214*U214,2)</f>
        <v>0</v>
      </c>
      <c r="W214" s="221"/>
      <c r="X214" s="221" t="s">
        <v>527</v>
      </c>
      <c r="Y214" s="221" t="s">
        <v>188</v>
      </c>
      <c r="Z214" s="210"/>
      <c r="AA214" s="210"/>
      <c r="AB214" s="210"/>
      <c r="AC214" s="210"/>
      <c r="AD214" s="210"/>
      <c r="AE214" s="210"/>
      <c r="AF214" s="210"/>
      <c r="AG214" s="210" t="s">
        <v>528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53">
        <v>97</v>
      </c>
      <c r="B215" s="254" t="s">
        <v>1005</v>
      </c>
      <c r="C215" s="262" t="s">
        <v>1006</v>
      </c>
      <c r="D215" s="255" t="s">
        <v>262</v>
      </c>
      <c r="E215" s="256">
        <v>4.5599999999999998E-3</v>
      </c>
      <c r="F215" s="257"/>
      <c r="G215" s="258">
        <f>ROUND(E215*F215,2)</f>
        <v>0</v>
      </c>
      <c r="H215" s="257"/>
      <c r="I215" s="258">
        <f>ROUND(E215*H215,2)</f>
        <v>0</v>
      </c>
      <c r="J215" s="257"/>
      <c r="K215" s="258">
        <f>ROUND(E215*J215,2)</f>
        <v>0</v>
      </c>
      <c r="L215" s="258">
        <v>15</v>
      </c>
      <c r="M215" s="258">
        <f>G215*(1+L215/100)</f>
        <v>0</v>
      </c>
      <c r="N215" s="256">
        <v>0</v>
      </c>
      <c r="O215" s="256">
        <f>ROUND(E215*N215,2)</f>
        <v>0</v>
      </c>
      <c r="P215" s="256">
        <v>0</v>
      </c>
      <c r="Q215" s="256">
        <f>ROUND(E215*P215,2)</f>
        <v>0</v>
      </c>
      <c r="R215" s="258"/>
      <c r="S215" s="258" t="s">
        <v>185</v>
      </c>
      <c r="T215" s="259" t="s">
        <v>185</v>
      </c>
      <c r="U215" s="221">
        <v>2.351</v>
      </c>
      <c r="V215" s="221">
        <f>ROUND(E215*U215,2)</f>
        <v>0.01</v>
      </c>
      <c r="W215" s="221"/>
      <c r="X215" s="221" t="s">
        <v>450</v>
      </c>
      <c r="Y215" s="221" t="s">
        <v>188</v>
      </c>
      <c r="Z215" s="210"/>
      <c r="AA215" s="210"/>
      <c r="AB215" s="210"/>
      <c r="AC215" s="210"/>
      <c r="AD215" s="210"/>
      <c r="AE215" s="210"/>
      <c r="AF215" s="210"/>
      <c r="AG215" s="210" t="s">
        <v>451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x14ac:dyDescent="0.2">
      <c r="A216" s="226" t="s">
        <v>180</v>
      </c>
      <c r="B216" s="227" t="s">
        <v>106</v>
      </c>
      <c r="C216" s="242" t="s">
        <v>107</v>
      </c>
      <c r="D216" s="228"/>
      <c r="E216" s="229"/>
      <c r="F216" s="230"/>
      <c r="G216" s="230">
        <f>SUMIF(AG217:AG218,"&lt;&gt;NOR",G217:G218)</f>
        <v>0</v>
      </c>
      <c r="H216" s="230"/>
      <c r="I216" s="230">
        <f>SUM(I217:I218)</f>
        <v>0</v>
      </c>
      <c r="J216" s="230"/>
      <c r="K216" s="230">
        <f>SUM(K217:K218)</f>
        <v>0</v>
      </c>
      <c r="L216" s="230"/>
      <c r="M216" s="230">
        <f>SUM(M217:M218)</f>
        <v>0</v>
      </c>
      <c r="N216" s="229"/>
      <c r="O216" s="229">
        <f>SUM(O217:O218)</f>
        <v>0</v>
      </c>
      <c r="P216" s="229"/>
      <c r="Q216" s="229">
        <f>SUM(Q217:Q218)</f>
        <v>0.16</v>
      </c>
      <c r="R216" s="230"/>
      <c r="S216" s="230"/>
      <c r="T216" s="231"/>
      <c r="U216" s="225"/>
      <c r="V216" s="225">
        <f>SUM(V217:V218)</f>
        <v>2.64</v>
      </c>
      <c r="W216" s="225"/>
      <c r="X216" s="225"/>
      <c r="Y216" s="225"/>
      <c r="AG216" t="s">
        <v>181</v>
      </c>
    </row>
    <row r="217" spans="1:60" outlineLevel="1" x14ac:dyDescent="0.2">
      <c r="A217" s="233">
        <v>98</v>
      </c>
      <c r="B217" s="234" t="s">
        <v>1007</v>
      </c>
      <c r="C217" s="243" t="s">
        <v>1008</v>
      </c>
      <c r="D217" s="235" t="s">
        <v>338</v>
      </c>
      <c r="E217" s="236">
        <v>8</v>
      </c>
      <c r="F217" s="237"/>
      <c r="G217" s="238">
        <f>ROUND(E217*F217,2)</f>
        <v>0</v>
      </c>
      <c r="H217" s="237"/>
      <c r="I217" s="238">
        <f>ROUND(E217*H217,2)</f>
        <v>0</v>
      </c>
      <c r="J217" s="237"/>
      <c r="K217" s="238">
        <f>ROUND(E217*J217,2)</f>
        <v>0</v>
      </c>
      <c r="L217" s="238">
        <v>15</v>
      </c>
      <c r="M217" s="238">
        <f>G217*(1+L217/100)</f>
        <v>0</v>
      </c>
      <c r="N217" s="236">
        <v>8.0000000000000007E-5</v>
      </c>
      <c r="O217" s="236">
        <f>ROUND(E217*N217,2)</f>
        <v>0</v>
      </c>
      <c r="P217" s="236">
        <v>2.06E-2</v>
      </c>
      <c r="Q217" s="236">
        <f>ROUND(E217*P217,2)</f>
        <v>0.16</v>
      </c>
      <c r="R217" s="238" t="s">
        <v>792</v>
      </c>
      <c r="S217" s="238" t="s">
        <v>185</v>
      </c>
      <c r="T217" s="239" t="s">
        <v>185</v>
      </c>
      <c r="U217" s="221">
        <v>0.33</v>
      </c>
      <c r="V217" s="221">
        <f>ROUND(E217*U217,2)</f>
        <v>2.64</v>
      </c>
      <c r="W217" s="221"/>
      <c r="X217" s="221" t="s">
        <v>220</v>
      </c>
      <c r="Y217" s="221" t="s">
        <v>188</v>
      </c>
      <c r="Z217" s="210"/>
      <c r="AA217" s="210"/>
      <c r="AB217" s="210"/>
      <c r="AC217" s="210"/>
      <c r="AD217" s="210"/>
      <c r="AE217" s="210"/>
      <c r="AF217" s="210"/>
      <c r="AG217" s="210" t="s">
        <v>221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60" t="s">
        <v>1009</v>
      </c>
      <c r="D218" s="251"/>
      <c r="E218" s="251"/>
      <c r="F218" s="251"/>
      <c r="G218" s="25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223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">
      <c r="A219" s="226" t="s">
        <v>180</v>
      </c>
      <c r="B219" s="227" t="s">
        <v>123</v>
      </c>
      <c r="C219" s="242" t="s">
        <v>124</v>
      </c>
      <c r="D219" s="228"/>
      <c r="E219" s="229"/>
      <c r="F219" s="230"/>
      <c r="G219" s="230">
        <f>SUMIF(AG220:AG226,"&lt;&gt;NOR",G220:G226)</f>
        <v>0</v>
      </c>
      <c r="H219" s="230"/>
      <c r="I219" s="230">
        <f>SUM(I220:I226)</f>
        <v>0</v>
      </c>
      <c r="J219" s="230"/>
      <c r="K219" s="230">
        <f>SUM(K220:K226)</f>
        <v>0</v>
      </c>
      <c r="L219" s="230"/>
      <c r="M219" s="230">
        <f>SUM(M220:M226)</f>
        <v>0</v>
      </c>
      <c r="N219" s="229"/>
      <c r="O219" s="229">
        <f>SUM(O220:O226)</f>
        <v>0.06</v>
      </c>
      <c r="P219" s="229"/>
      <c r="Q219" s="229">
        <f>SUM(Q220:Q226)</f>
        <v>0</v>
      </c>
      <c r="R219" s="230"/>
      <c r="S219" s="230"/>
      <c r="T219" s="231"/>
      <c r="U219" s="225"/>
      <c r="V219" s="225">
        <f>SUM(V220:V226)</f>
        <v>14.5</v>
      </c>
      <c r="W219" s="225"/>
      <c r="X219" s="225"/>
      <c r="Y219" s="225"/>
      <c r="AG219" t="s">
        <v>181</v>
      </c>
    </row>
    <row r="220" spans="1:60" outlineLevel="1" x14ac:dyDescent="0.2">
      <c r="A220" s="253">
        <v>99</v>
      </c>
      <c r="B220" s="254" t="s">
        <v>1010</v>
      </c>
      <c r="C220" s="262" t="s">
        <v>1011</v>
      </c>
      <c r="D220" s="255" t="s">
        <v>338</v>
      </c>
      <c r="E220" s="256">
        <v>8</v>
      </c>
      <c r="F220" s="257"/>
      <c r="G220" s="258">
        <f>ROUND(E220*F220,2)</f>
        <v>0</v>
      </c>
      <c r="H220" s="257"/>
      <c r="I220" s="258">
        <f>ROUND(E220*H220,2)</f>
        <v>0</v>
      </c>
      <c r="J220" s="257"/>
      <c r="K220" s="258">
        <f>ROUND(E220*J220,2)</f>
        <v>0</v>
      </c>
      <c r="L220" s="258">
        <v>15</v>
      </c>
      <c r="M220" s="258">
        <f>G220*(1+L220/100)</f>
        <v>0</v>
      </c>
      <c r="N220" s="256">
        <v>2.0000000000000002E-5</v>
      </c>
      <c r="O220" s="256">
        <f>ROUND(E220*N220,2)</f>
        <v>0</v>
      </c>
      <c r="P220" s="256">
        <v>0</v>
      </c>
      <c r="Q220" s="256">
        <f>ROUND(E220*P220,2)</f>
        <v>0</v>
      </c>
      <c r="R220" s="258" t="s">
        <v>792</v>
      </c>
      <c r="S220" s="258" t="s">
        <v>185</v>
      </c>
      <c r="T220" s="259" t="s">
        <v>185</v>
      </c>
      <c r="U220" s="221">
        <v>0.86799999999999999</v>
      </c>
      <c r="V220" s="221">
        <f>ROUND(E220*U220,2)</f>
        <v>6.94</v>
      </c>
      <c r="W220" s="221"/>
      <c r="X220" s="221" t="s">
        <v>220</v>
      </c>
      <c r="Y220" s="221" t="s">
        <v>188</v>
      </c>
      <c r="Z220" s="210"/>
      <c r="AA220" s="210"/>
      <c r="AB220" s="210"/>
      <c r="AC220" s="210"/>
      <c r="AD220" s="210"/>
      <c r="AE220" s="210"/>
      <c r="AF220" s="210"/>
      <c r="AG220" s="210" t="s">
        <v>221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3">
        <v>100</v>
      </c>
      <c r="B221" s="234" t="s">
        <v>1012</v>
      </c>
      <c r="C221" s="243" t="s">
        <v>1013</v>
      </c>
      <c r="D221" s="235" t="s">
        <v>338</v>
      </c>
      <c r="E221" s="236">
        <v>8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15</v>
      </c>
      <c r="M221" s="238">
        <f>G221*(1+L221/100)</f>
        <v>0</v>
      </c>
      <c r="N221" s="236">
        <v>0</v>
      </c>
      <c r="O221" s="236">
        <f>ROUND(E221*N221,2)</f>
        <v>0</v>
      </c>
      <c r="P221" s="236">
        <v>0</v>
      </c>
      <c r="Q221" s="236">
        <f>ROUND(E221*P221,2)</f>
        <v>0</v>
      </c>
      <c r="R221" s="238"/>
      <c r="S221" s="238" t="s">
        <v>185</v>
      </c>
      <c r="T221" s="239" t="s">
        <v>185</v>
      </c>
      <c r="U221" s="221">
        <v>6.2E-2</v>
      </c>
      <c r="V221" s="221">
        <f>ROUND(E221*U221,2)</f>
        <v>0.5</v>
      </c>
      <c r="W221" s="221"/>
      <c r="X221" s="221" t="s">
        <v>220</v>
      </c>
      <c r="Y221" s="221" t="s">
        <v>188</v>
      </c>
      <c r="Z221" s="210"/>
      <c r="AA221" s="210"/>
      <c r="AB221" s="210"/>
      <c r="AC221" s="210"/>
      <c r="AD221" s="210"/>
      <c r="AE221" s="210"/>
      <c r="AF221" s="210"/>
      <c r="AG221" s="210" t="s">
        <v>221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45" t="s">
        <v>1014</v>
      </c>
      <c r="D222" s="223"/>
      <c r="E222" s="224">
        <v>8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210</v>
      </c>
      <c r="AH222" s="210">
        <v>5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53">
        <v>101</v>
      </c>
      <c r="B223" s="254" t="s">
        <v>1015</v>
      </c>
      <c r="C223" s="262" t="s">
        <v>1016</v>
      </c>
      <c r="D223" s="255" t="s">
        <v>338</v>
      </c>
      <c r="E223" s="256">
        <v>8</v>
      </c>
      <c r="F223" s="257"/>
      <c r="G223" s="258">
        <f>ROUND(E223*F223,2)</f>
        <v>0</v>
      </c>
      <c r="H223" s="257"/>
      <c r="I223" s="258">
        <f>ROUND(E223*H223,2)</f>
        <v>0</v>
      </c>
      <c r="J223" s="257"/>
      <c r="K223" s="258">
        <f>ROUND(E223*J223,2)</f>
        <v>0</v>
      </c>
      <c r="L223" s="258">
        <v>15</v>
      </c>
      <c r="M223" s="258">
        <f>G223*(1+L223/100)</f>
        <v>0</v>
      </c>
      <c r="N223" s="256">
        <v>7.0000000000000001E-3</v>
      </c>
      <c r="O223" s="256">
        <f>ROUND(E223*N223,2)</f>
        <v>0.06</v>
      </c>
      <c r="P223" s="256">
        <v>0</v>
      </c>
      <c r="Q223" s="256">
        <f>ROUND(E223*P223,2)</f>
        <v>0</v>
      </c>
      <c r="R223" s="258"/>
      <c r="S223" s="258" t="s">
        <v>208</v>
      </c>
      <c r="T223" s="259" t="s">
        <v>186</v>
      </c>
      <c r="U223" s="221">
        <v>0</v>
      </c>
      <c r="V223" s="221">
        <f>ROUND(E223*U223,2)</f>
        <v>0</v>
      </c>
      <c r="W223" s="221"/>
      <c r="X223" s="221" t="s">
        <v>527</v>
      </c>
      <c r="Y223" s="221" t="s">
        <v>188</v>
      </c>
      <c r="Z223" s="210"/>
      <c r="AA223" s="210"/>
      <c r="AB223" s="210"/>
      <c r="AC223" s="210"/>
      <c r="AD223" s="210"/>
      <c r="AE223" s="210"/>
      <c r="AF223" s="210"/>
      <c r="AG223" s="210" t="s">
        <v>528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53">
        <v>102</v>
      </c>
      <c r="B224" s="254" t="s">
        <v>1017</v>
      </c>
      <c r="C224" s="262" t="s">
        <v>1013</v>
      </c>
      <c r="D224" s="255" t="s">
        <v>218</v>
      </c>
      <c r="E224" s="256">
        <v>85</v>
      </c>
      <c r="F224" s="257"/>
      <c r="G224" s="258">
        <f>ROUND(E224*F224,2)</f>
        <v>0</v>
      </c>
      <c r="H224" s="257"/>
      <c r="I224" s="258">
        <f>ROUND(E224*H224,2)</f>
        <v>0</v>
      </c>
      <c r="J224" s="257"/>
      <c r="K224" s="258">
        <f>ROUND(E224*J224,2)</f>
        <v>0</v>
      </c>
      <c r="L224" s="258">
        <v>15</v>
      </c>
      <c r="M224" s="258">
        <f>G224*(1+L224/100)</f>
        <v>0</v>
      </c>
      <c r="N224" s="256">
        <v>0</v>
      </c>
      <c r="O224" s="256">
        <f>ROUND(E224*N224,2)</f>
        <v>0</v>
      </c>
      <c r="P224" s="256">
        <v>0</v>
      </c>
      <c r="Q224" s="256">
        <f>ROUND(E224*P224,2)</f>
        <v>0</v>
      </c>
      <c r="R224" s="258"/>
      <c r="S224" s="258" t="s">
        <v>185</v>
      </c>
      <c r="T224" s="259" t="s">
        <v>185</v>
      </c>
      <c r="U224" s="221">
        <v>3.1E-2</v>
      </c>
      <c r="V224" s="221">
        <f>ROUND(E224*U224,2)</f>
        <v>2.64</v>
      </c>
      <c r="W224" s="221"/>
      <c r="X224" s="221" t="s">
        <v>220</v>
      </c>
      <c r="Y224" s="221" t="s">
        <v>188</v>
      </c>
      <c r="Z224" s="210"/>
      <c r="AA224" s="210"/>
      <c r="AB224" s="210"/>
      <c r="AC224" s="210"/>
      <c r="AD224" s="210"/>
      <c r="AE224" s="210"/>
      <c r="AF224" s="210"/>
      <c r="AG224" s="210" t="s">
        <v>221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3">
        <v>103</v>
      </c>
      <c r="B225" s="234" t="s">
        <v>1018</v>
      </c>
      <c r="C225" s="243" t="s">
        <v>1019</v>
      </c>
      <c r="D225" s="235" t="s">
        <v>218</v>
      </c>
      <c r="E225" s="236">
        <v>85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15</v>
      </c>
      <c r="M225" s="238">
        <f>G225*(1+L225/100)</f>
        <v>0</v>
      </c>
      <c r="N225" s="236">
        <v>0</v>
      </c>
      <c r="O225" s="236">
        <f>ROUND(E225*N225,2)</f>
        <v>0</v>
      </c>
      <c r="P225" s="236">
        <v>0</v>
      </c>
      <c r="Q225" s="236">
        <f>ROUND(E225*P225,2)</f>
        <v>0</v>
      </c>
      <c r="R225" s="238"/>
      <c r="S225" s="238" t="s">
        <v>1020</v>
      </c>
      <c r="T225" s="239" t="s">
        <v>185</v>
      </c>
      <c r="U225" s="221">
        <v>5.1999999999999998E-2</v>
      </c>
      <c r="V225" s="221">
        <f>ROUND(E225*U225,2)</f>
        <v>4.42</v>
      </c>
      <c r="W225" s="221"/>
      <c r="X225" s="221" t="s">
        <v>220</v>
      </c>
      <c r="Y225" s="221" t="s">
        <v>188</v>
      </c>
      <c r="Z225" s="210"/>
      <c r="AA225" s="210"/>
      <c r="AB225" s="210"/>
      <c r="AC225" s="210"/>
      <c r="AD225" s="210"/>
      <c r="AE225" s="210"/>
      <c r="AF225" s="210"/>
      <c r="AG225" s="210" t="s">
        <v>221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>
        <v>104</v>
      </c>
      <c r="B226" s="218" t="s">
        <v>1021</v>
      </c>
      <c r="C226" s="265" t="s">
        <v>1022</v>
      </c>
      <c r="D226" s="219" t="s">
        <v>0</v>
      </c>
      <c r="E226" s="264"/>
      <c r="F226" s="222"/>
      <c r="G226" s="221">
        <f>ROUND(E226*F226,2)</f>
        <v>0</v>
      </c>
      <c r="H226" s="222"/>
      <c r="I226" s="221">
        <f>ROUND(E226*H226,2)</f>
        <v>0</v>
      </c>
      <c r="J226" s="222"/>
      <c r="K226" s="221">
        <f>ROUND(E226*J226,2)</f>
        <v>0</v>
      </c>
      <c r="L226" s="221">
        <v>15</v>
      </c>
      <c r="M226" s="221">
        <f>G226*(1+L226/100)</f>
        <v>0</v>
      </c>
      <c r="N226" s="220">
        <v>0</v>
      </c>
      <c r="O226" s="220">
        <f>ROUND(E226*N226,2)</f>
        <v>0</v>
      </c>
      <c r="P226" s="220">
        <v>0</v>
      </c>
      <c r="Q226" s="220">
        <f>ROUND(E226*P226,2)</f>
        <v>0</v>
      </c>
      <c r="R226" s="221" t="s">
        <v>792</v>
      </c>
      <c r="S226" s="221" t="s">
        <v>185</v>
      </c>
      <c r="T226" s="221" t="s">
        <v>185</v>
      </c>
      <c r="U226" s="221">
        <v>0</v>
      </c>
      <c r="V226" s="221">
        <f>ROUND(E226*U226,2)</f>
        <v>0</v>
      </c>
      <c r="W226" s="221"/>
      <c r="X226" s="221" t="s">
        <v>450</v>
      </c>
      <c r="Y226" s="221" t="s">
        <v>188</v>
      </c>
      <c r="Z226" s="210"/>
      <c r="AA226" s="210"/>
      <c r="AB226" s="210"/>
      <c r="AC226" s="210"/>
      <c r="AD226" s="210"/>
      <c r="AE226" s="210"/>
      <c r="AF226" s="210"/>
      <c r="AG226" s="210" t="s">
        <v>451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">
      <c r="A227" s="226" t="s">
        <v>180</v>
      </c>
      <c r="B227" s="227" t="s">
        <v>127</v>
      </c>
      <c r="C227" s="242" t="s">
        <v>128</v>
      </c>
      <c r="D227" s="228"/>
      <c r="E227" s="229"/>
      <c r="F227" s="230"/>
      <c r="G227" s="230">
        <f>SUMIF(AG228:AG237,"&lt;&gt;NOR",G228:G237)</f>
        <v>0</v>
      </c>
      <c r="H227" s="230"/>
      <c r="I227" s="230">
        <f>SUM(I228:I237)</f>
        <v>0</v>
      </c>
      <c r="J227" s="230"/>
      <c r="K227" s="230">
        <f>SUM(K228:K237)</f>
        <v>0</v>
      </c>
      <c r="L227" s="230"/>
      <c r="M227" s="230">
        <f>SUM(M228:M237)</f>
        <v>0</v>
      </c>
      <c r="N227" s="229"/>
      <c r="O227" s="229">
        <f>SUM(O228:O237)</f>
        <v>0.05</v>
      </c>
      <c r="P227" s="229"/>
      <c r="Q227" s="229">
        <f>SUM(Q228:Q237)</f>
        <v>0</v>
      </c>
      <c r="R227" s="230"/>
      <c r="S227" s="230"/>
      <c r="T227" s="231"/>
      <c r="U227" s="225"/>
      <c r="V227" s="225">
        <f>SUM(V228:V237)</f>
        <v>20.099999999999998</v>
      </c>
      <c r="W227" s="225"/>
      <c r="X227" s="225"/>
      <c r="Y227" s="225"/>
      <c r="AG227" t="s">
        <v>181</v>
      </c>
    </row>
    <row r="228" spans="1:60" outlineLevel="1" x14ac:dyDescent="0.2">
      <c r="A228" s="233">
        <v>105</v>
      </c>
      <c r="B228" s="234" t="s">
        <v>1023</v>
      </c>
      <c r="C228" s="243" t="s">
        <v>1024</v>
      </c>
      <c r="D228" s="235" t="s">
        <v>227</v>
      </c>
      <c r="E228" s="236">
        <v>8</v>
      </c>
      <c r="F228" s="237"/>
      <c r="G228" s="238">
        <f>ROUND(E228*F228,2)</f>
        <v>0</v>
      </c>
      <c r="H228" s="237"/>
      <c r="I228" s="238">
        <f>ROUND(E228*H228,2)</f>
        <v>0</v>
      </c>
      <c r="J228" s="237"/>
      <c r="K228" s="238">
        <f>ROUND(E228*J228,2)</f>
        <v>0</v>
      </c>
      <c r="L228" s="238">
        <v>15</v>
      </c>
      <c r="M228" s="238">
        <f>G228*(1+L228/100)</f>
        <v>0</v>
      </c>
      <c r="N228" s="236">
        <v>0</v>
      </c>
      <c r="O228" s="236">
        <f>ROUND(E228*N228,2)</f>
        <v>0</v>
      </c>
      <c r="P228" s="236">
        <v>0</v>
      </c>
      <c r="Q228" s="236">
        <f>ROUND(E228*P228,2)</f>
        <v>0</v>
      </c>
      <c r="R228" s="238" t="s">
        <v>1025</v>
      </c>
      <c r="S228" s="238" t="s">
        <v>185</v>
      </c>
      <c r="T228" s="239" t="s">
        <v>185</v>
      </c>
      <c r="U228" s="221">
        <v>1.15E-2</v>
      </c>
      <c r="V228" s="221">
        <f>ROUND(E228*U228,2)</f>
        <v>0.09</v>
      </c>
      <c r="W228" s="221"/>
      <c r="X228" s="221" t="s">
        <v>220</v>
      </c>
      <c r="Y228" s="221" t="s">
        <v>188</v>
      </c>
      <c r="Z228" s="210"/>
      <c r="AA228" s="210"/>
      <c r="AB228" s="210"/>
      <c r="AC228" s="210"/>
      <c r="AD228" s="210"/>
      <c r="AE228" s="210"/>
      <c r="AF228" s="210"/>
      <c r="AG228" s="210" t="s">
        <v>221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0" t="s">
        <v>1026</v>
      </c>
      <c r="D229" s="251"/>
      <c r="E229" s="251"/>
      <c r="F229" s="251"/>
      <c r="G229" s="25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223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3">
        <v>106</v>
      </c>
      <c r="B230" s="234" t="s">
        <v>1027</v>
      </c>
      <c r="C230" s="243" t="s">
        <v>1028</v>
      </c>
      <c r="D230" s="235" t="s">
        <v>227</v>
      </c>
      <c r="E230" s="236">
        <v>4</v>
      </c>
      <c r="F230" s="237"/>
      <c r="G230" s="238">
        <f>ROUND(E230*F230,2)</f>
        <v>0</v>
      </c>
      <c r="H230" s="237"/>
      <c r="I230" s="238">
        <f>ROUND(E230*H230,2)</f>
        <v>0</v>
      </c>
      <c r="J230" s="237"/>
      <c r="K230" s="238">
        <f>ROUND(E230*J230,2)</f>
        <v>0</v>
      </c>
      <c r="L230" s="238">
        <v>15</v>
      </c>
      <c r="M230" s="238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8" t="s">
        <v>1025</v>
      </c>
      <c r="S230" s="238" t="s">
        <v>185</v>
      </c>
      <c r="T230" s="239" t="s">
        <v>185</v>
      </c>
      <c r="U230" s="221">
        <v>1.15E-2</v>
      </c>
      <c r="V230" s="221">
        <f>ROUND(E230*U230,2)</f>
        <v>0.05</v>
      </c>
      <c r="W230" s="221"/>
      <c r="X230" s="221" t="s">
        <v>220</v>
      </c>
      <c r="Y230" s="221" t="s">
        <v>188</v>
      </c>
      <c r="Z230" s="210"/>
      <c r="AA230" s="210"/>
      <c r="AB230" s="210"/>
      <c r="AC230" s="210"/>
      <c r="AD230" s="210"/>
      <c r="AE230" s="210"/>
      <c r="AF230" s="210"/>
      <c r="AG230" s="210" t="s">
        <v>221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0" t="s">
        <v>1026</v>
      </c>
      <c r="D231" s="251"/>
      <c r="E231" s="251"/>
      <c r="F231" s="251"/>
      <c r="G231" s="25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223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3">
        <v>107</v>
      </c>
      <c r="B232" s="234" t="s">
        <v>1029</v>
      </c>
      <c r="C232" s="243" t="s">
        <v>1030</v>
      </c>
      <c r="D232" s="235" t="s">
        <v>1031</v>
      </c>
      <c r="E232" s="236">
        <v>46.5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15</v>
      </c>
      <c r="M232" s="238">
        <f>G232*(1+L232/100)</f>
        <v>0</v>
      </c>
      <c r="N232" s="236">
        <v>6.0000000000000002E-5</v>
      </c>
      <c r="O232" s="236">
        <f>ROUND(E232*N232,2)</f>
        <v>0</v>
      </c>
      <c r="P232" s="236">
        <v>0</v>
      </c>
      <c r="Q232" s="236">
        <f>ROUND(E232*P232,2)</f>
        <v>0</v>
      </c>
      <c r="R232" s="238" t="s">
        <v>1025</v>
      </c>
      <c r="S232" s="238" t="s">
        <v>185</v>
      </c>
      <c r="T232" s="239" t="s">
        <v>185</v>
      </c>
      <c r="U232" s="221">
        <v>0.42599999999999999</v>
      </c>
      <c r="V232" s="221">
        <f>ROUND(E232*U232,2)</f>
        <v>19.809999999999999</v>
      </c>
      <c r="W232" s="221"/>
      <c r="X232" s="221" t="s">
        <v>220</v>
      </c>
      <c r="Y232" s="221" t="s">
        <v>188</v>
      </c>
      <c r="Z232" s="210"/>
      <c r="AA232" s="210"/>
      <c r="AB232" s="210"/>
      <c r="AC232" s="210"/>
      <c r="AD232" s="210"/>
      <c r="AE232" s="210"/>
      <c r="AF232" s="210"/>
      <c r="AG232" s="210" t="s">
        <v>740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45" t="s">
        <v>1032</v>
      </c>
      <c r="D233" s="223"/>
      <c r="E233" s="224">
        <v>46.5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210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3">
        <v>108</v>
      </c>
      <c r="B234" s="234" t="s">
        <v>1033</v>
      </c>
      <c r="C234" s="243" t="s">
        <v>1034</v>
      </c>
      <c r="D234" s="235" t="s">
        <v>1031</v>
      </c>
      <c r="E234" s="236">
        <v>46.5</v>
      </c>
      <c r="F234" s="237"/>
      <c r="G234" s="238">
        <f>ROUND(E234*F234,2)</f>
        <v>0</v>
      </c>
      <c r="H234" s="237"/>
      <c r="I234" s="238">
        <f>ROUND(E234*H234,2)</f>
        <v>0</v>
      </c>
      <c r="J234" s="237"/>
      <c r="K234" s="238">
        <f>ROUND(E234*J234,2)</f>
        <v>0</v>
      </c>
      <c r="L234" s="238">
        <v>15</v>
      </c>
      <c r="M234" s="238">
        <f>G234*(1+L234/100)</f>
        <v>0</v>
      </c>
      <c r="N234" s="236">
        <v>1E-3</v>
      </c>
      <c r="O234" s="236">
        <f>ROUND(E234*N234,2)</f>
        <v>0.05</v>
      </c>
      <c r="P234" s="236">
        <v>0</v>
      </c>
      <c r="Q234" s="236">
        <f>ROUND(E234*P234,2)</f>
        <v>0</v>
      </c>
      <c r="R234" s="238" t="s">
        <v>531</v>
      </c>
      <c r="S234" s="238" t="s">
        <v>185</v>
      </c>
      <c r="T234" s="239" t="s">
        <v>185</v>
      </c>
      <c r="U234" s="221">
        <v>0</v>
      </c>
      <c r="V234" s="221">
        <f>ROUND(E234*U234,2)</f>
        <v>0</v>
      </c>
      <c r="W234" s="221"/>
      <c r="X234" s="221" t="s">
        <v>527</v>
      </c>
      <c r="Y234" s="221" t="s">
        <v>188</v>
      </c>
      <c r="Z234" s="210"/>
      <c r="AA234" s="210"/>
      <c r="AB234" s="210"/>
      <c r="AC234" s="210"/>
      <c r="AD234" s="210"/>
      <c r="AE234" s="210"/>
      <c r="AF234" s="210"/>
      <c r="AG234" s="210" t="s">
        <v>683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45" t="s">
        <v>1035</v>
      </c>
      <c r="D235" s="223"/>
      <c r="E235" s="224">
        <v>46.5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210</v>
      </c>
      <c r="AH235" s="210">
        <v>5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3">
        <v>109</v>
      </c>
      <c r="B236" s="234" t="s">
        <v>1036</v>
      </c>
      <c r="C236" s="243" t="s">
        <v>1037</v>
      </c>
      <c r="D236" s="235" t="s">
        <v>262</v>
      </c>
      <c r="E236" s="236">
        <v>4.929E-2</v>
      </c>
      <c r="F236" s="237"/>
      <c r="G236" s="238">
        <f>ROUND(E236*F236,2)</f>
        <v>0</v>
      </c>
      <c r="H236" s="237"/>
      <c r="I236" s="238">
        <f>ROUND(E236*H236,2)</f>
        <v>0</v>
      </c>
      <c r="J236" s="237"/>
      <c r="K236" s="238">
        <f>ROUND(E236*J236,2)</f>
        <v>0</v>
      </c>
      <c r="L236" s="238">
        <v>15</v>
      </c>
      <c r="M236" s="238">
        <f>G236*(1+L236/100)</f>
        <v>0</v>
      </c>
      <c r="N236" s="236">
        <v>0</v>
      </c>
      <c r="O236" s="236">
        <f>ROUND(E236*N236,2)</f>
        <v>0</v>
      </c>
      <c r="P236" s="236">
        <v>0</v>
      </c>
      <c r="Q236" s="236">
        <f>ROUND(E236*P236,2)</f>
        <v>0</v>
      </c>
      <c r="R236" s="238" t="s">
        <v>1025</v>
      </c>
      <c r="S236" s="238" t="s">
        <v>185</v>
      </c>
      <c r="T236" s="239" t="s">
        <v>185</v>
      </c>
      <c r="U236" s="221">
        <v>3.0059999999999998</v>
      </c>
      <c r="V236" s="221">
        <f>ROUND(E236*U236,2)</f>
        <v>0.15</v>
      </c>
      <c r="W236" s="221"/>
      <c r="X236" s="221" t="s">
        <v>450</v>
      </c>
      <c r="Y236" s="221" t="s">
        <v>188</v>
      </c>
      <c r="Z236" s="210"/>
      <c r="AA236" s="210"/>
      <c r="AB236" s="210"/>
      <c r="AC236" s="210"/>
      <c r="AD236" s="210"/>
      <c r="AE236" s="210"/>
      <c r="AF236" s="210"/>
      <c r="AG236" s="210" t="s">
        <v>451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60" t="s">
        <v>534</v>
      </c>
      <c r="D237" s="251"/>
      <c r="E237" s="251"/>
      <c r="F237" s="251"/>
      <c r="G237" s="25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223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">
      <c r="A238" s="226" t="s">
        <v>180</v>
      </c>
      <c r="B238" s="227" t="s">
        <v>150</v>
      </c>
      <c r="C238" s="242" t="s">
        <v>28</v>
      </c>
      <c r="D238" s="228"/>
      <c r="E238" s="229"/>
      <c r="F238" s="230"/>
      <c r="G238" s="230">
        <f>SUMIF(AG239:AG244,"&lt;&gt;NOR",G239:G244)</f>
        <v>0</v>
      </c>
      <c r="H238" s="230"/>
      <c r="I238" s="230">
        <f>SUM(I239:I244)</f>
        <v>0</v>
      </c>
      <c r="J238" s="230"/>
      <c r="K238" s="230">
        <f>SUM(K239:K244)</f>
        <v>0</v>
      </c>
      <c r="L238" s="230"/>
      <c r="M238" s="230">
        <f>SUM(M239:M244)</f>
        <v>0</v>
      </c>
      <c r="N238" s="229"/>
      <c r="O238" s="229">
        <f>SUM(O239:O244)</f>
        <v>0</v>
      </c>
      <c r="P238" s="229"/>
      <c r="Q238" s="229">
        <f>SUM(Q239:Q244)</f>
        <v>0</v>
      </c>
      <c r="R238" s="230"/>
      <c r="S238" s="230"/>
      <c r="T238" s="231"/>
      <c r="U238" s="225"/>
      <c r="V238" s="225">
        <f>SUM(V239:V244)</f>
        <v>0</v>
      </c>
      <c r="W238" s="225"/>
      <c r="X238" s="225"/>
      <c r="Y238" s="225"/>
      <c r="AG238" t="s">
        <v>181</v>
      </c>
    </row>
    <row r="239" spans="1:60" outlineLevel="1" x14ac:dyDescent="0.2">
      <c r="A239" s="233">
        <v>110</v>
      </c>
      <c r="B239" s="234" t="s">
        <v>1038</v>
      </c>
      <c r="C239" s="243" t="s">
        <v>1039</v>
      </c>
      <c r="D239" s="235" t="s">
        <v>184</v>
      </c>
      <c r="E239" s="236">
        <v>1</v>
      </c>
      <c r="F239" s="237"/>
      <c r="G239" s="238">
        <f>ROUND(E239*F239,2)</f>
        <v>0</v>
      </c>
      <c r="H239" s="237"/>
      <c r="I239" s="238">
        <f>ROUND(E239*H239,2)</f>
        <v>0</v>
      </c>
      <c r="J239" s="237"/>
      <c r="K239" s="238">
        <f>ROUND(E239*J239,2)</f>
        <v>0</v>
      </c>
      <c r="L239" s="238">
        <v>15</v>
      </c>
      <c r="M239" s="238">
        <f>G239*(1+L239/100)</f>
        <v>0</v>
      </c>
      <c r="N239" s="236">
        <v>0</v>
      </c>
      <c r="O239" s="236">
        <f>ROUND(E239*N239,2)</f>
        <v>0</v>
      </c>
      <c r="P239" s="236">
        <v>0</v>
      </c>
      <c r="Q239" s="236">
        <f>ROUND(E239*P239,2)</f>
        <v>0</v>
      </c>
      <c r="R239" s="238"/>
      <c r="S239" s="238" t="s">
        <v>208</v>
      </c>
      <c r="T239" s="239" t="s">
        <v>186</v>
      </c>
      <c r="U239" s="221">
        <v>0</v>
      </c>
      <c r="V239" s="221">
        <f>ROUND(E239*U239,2)</f>
        <v>0</v>
      </c>
      <c r="W239" s="221"/>
      <c r="X239" s="221" t="s">
        <v>187</v>
      </c>
      <c r="Y239" s="221" t="s">
        <v>188</v>
      </c>
      <c r="Z239" s="210"/>
      <c r="AA239" s="210"/>
      <c r="AB239" s="210"/>
      <c r="AC239" s="210"/>
      <c r="AD239" s="210"/>
      <c r="AE239" s="210"/>
      <c r="AF239" s="210"/>
      <c r="AG239" s="210" t="s">
        <v>203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2" x14ac:dyDescent="0.2">
      <c r="A240" s="217"/>
      <c r="B240" s="218"/>
      <c r="C240" s="244" t="s">
        <v>1040</v>
      </c>
      <c r="D240" s="241"/>
      <c r="E240" s="241"/>
      <c r="F240" s="241"/>
      <c r="G240" s="24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191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40" t="str">
        <f>C240</f>
        <v>Náklady zhotovitele, související s prováděním zkoušek a revizí předepsaných technickými normami nebo objednatelem a které jsou pro provedení díla nezbytné.</v>
      </c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45" t="s">
        <v>1041</v>
      </c>
      <c r="D241" s="223"/>
      <c r="E241" s="224">
        <v>1</v>
      </c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210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3">
        <v>111</v>
      </c>
      <c r="B242" s="234" t="s">
        <v>1042</v>
      </c>
      <c r="C242" s="243" t="s">
        <v>1043</v>
      </c>
      <c r="D242" s="235" t="s">
        <v>184</v>
      </c>
      <c r="E242" s="236">
        <v>1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15</v>
      </c>
      <c r="M242" s="238">
        <f>G242*(1+L242/100)</f>
        <v>0</v>
      </c>
      <c r="N242" s="236">
        <v>0</v>
      </c>
      <c r="O242" s="236">
        <f>ROUND(E242*N242,2)</f>
        <v>0</v>
      </c>
      <c r="P242" s="236">
        <v>0</v>
      </c>
      <c r="Q242" s="236">
        <f>ROUND(E242*P242,2)</f>
        <v>0</v>
      </c>
      <c r="R242" s="238"/>
      <c r="S242" s="238" t="s">
        <v>208</v>
      </c>
      <c r="T242" s="239" t="s">
        <v>186</v>
      </c>
      <c r="U242" s="221">
        <v>0</v>
      </c>
      <c r="V242" s="221">
        <f>ROUND(E242*U242,2)</f>
        <v>0</v>
      </c>
      <c r="W242" s="221"/>
      <c r="X242" s="221" t="s">
        <v>187</v>
      </c>
      <c r="Y242" s="221" t="s">
        <v>188</v>
      </c>
      <c r="Z242" s="210"/>
      <c r="AA242" s="210"/>
      <c r="AB242" s="210"/>
      <c r="AC242" s="210"/>
      <c r="AD242" s="210"/>
      <c r="AE242" s="210"/>
      <c r="AF242" s="210"/>
      <c r="AG242" s="210" t="s">
        <v>203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44" t="s">
        <v>1044</v>
      </c>
      <c r="D243" s="241"/>
      <c r="E243" s="241"/>
      <c r="F243" s="241"/>
      <c r="G243" s="24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191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40" t="str">
        <f>C243</f>
        <v>Náklady na individuální zkoušky dodaných a smontovaných technologických zařízení včetně komplexního vyzkoušení.</v>
      </c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">
      <c r="A244" s="217"/>
      <c r="B244" s="218"/>
      <c r="C244" s="245" t="s">
        <v>1045</v>
      </c>
      <c r="D244" s="223"/>
      <c r="E244" s="224">
        <v>1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210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">
      <c r="A245" s="3"/>
      <c r="B245" s="4"/>
      <c r="C245" s="24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15</v>
      </c>
      <c r="AF245">
        <v>21</v>
      </c>
      <c r="AG245" t="s">
        <v>166</v>
      </c>
    </row>
    <row r="246" spans="1:60" x14ac:dyDescent="0.2">
      <c r="A246" s="213"/>
      <c r="B246" s="214" t="s">
        <v>29</v>
      </c>
      <c r="C246" s="247"/>
      <c r="D246" s="215"/>
      <c r="E246" s="216"/>
      <c r="F246" s="216"/>
      <c r="G246" s="232">
        <f>G8+G10+G28+G62+G77+G85+G129+G176+G193+G195+G199+G203+G206+G209+G211+G216+G219+G227+G238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213</v>
      </c>
    </row>
    <row r="247" spans="1:60" x14ac:dyDescent="0.2">
      <c r="C247" s="248"/>
      <c r="D247" s="10"/>
      <c r="AG247" t="s">
        <v>214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Hb1FiPw1n41y8OaBseg+J/YohMPc4ic3luc2lxAFLrqmLaiTb/zycolaVBV7Wy80lSlCIiFORDC+CeORHU+mA==" saltValue="/5PMyiHvCcckwFdoeEekUg==" spinCount="100000" sheet="1" formatRows="0"/>
  <mergeCells count="64">
    <mergeCell ref="C231:G231"/>
    <mergeCell ref="C237:G237"/>
    <mergeCell ref="C240:G240"/>
    <mergeCell ref="C243:G243"/>
    <mergeCell ref="C179:G179"/>
    <mergeCell ref="C198:G198"/>
    <mergeCell ref="C201:G201"/>
    <mergeCell ref="C208:G208"/>
    <mergeCell ref="C218:G218"/>
    <mergeCell ref="C229:G229"/>
    <mergeCell ref="C151:G151"/>
    <mergeCell ref="C152:G152"/>
    <mergeCell ref="C157:G157"/>
    <mergeCell ref="C164:G164"/>
    <mergeCell ref="C169:G169"/>
    <mergeCell ref="C175:G175"/>
    <mergeCell ref="C139:G139"/>
    <mergeCell ref="C140:G140"/>
    <mergeCell ref="C144:G144"/>
    <mergeCell ref="C145:G145"/>
    <mergeCell ref="C146:G146"/>
    <mergeCell ref="C150:G150"/>
    <mergeCell ref="C115:G115"/>
    <mergeCell ref="C128:G128"/>
    <mergeCell ref="C133:G133"/>
    <mergeCell ref="C134:G134"/>
    <mergeCell ref="C136:G136"/>
    <mergeCell ref="C137:G137"/>
    <mergeCell ref="C102:G102"/>
    <mergeCell ref="C105:G105"/>
    <mergeCell ref="C106:G106"/>
    <mergeCell ref="C107:G107"/>
    <mergeCell ref="C110:G110"/>
    <mergeCell ref="C112:G112"/>
    <mergeCell ref="C90:G90"/>
    <mergeCell ref="C93:G93"/>
    <mergeCell ref="C94:G94"/>
    <mergeCell ref="C97:G97"/>
    <mergeCell ref="C98:G98"/>
    <mergeCell ref="C101:G101"/>
    <mergeCell ref="C75:G75"/>
    <mergeCell ref="C79:G79"/>
    <mergeCell ref="C81:G81"/>
    <mergeCell ref="C82:G82"/>
    <mergeCell ref="C84:G84"/>
    <mergeCell ref="C87:G87"/>
    <mergeCell ref="C58:G58"/>
    <mergeCell ref="C64:G64"/>
    <mergeCell ref="C66:G66"/>
    <mergeCell ref="C68:G68"/>
    <mergeCell ref="C70:G70"/>
    <mergeCell ref="C73:G73"/>
    <mergeCell ref="C27:G27"/>
    <mergeCell ref="C30:G30"/>
    <mergeCell ref="C34:G34"/>
    <mergeCell ref="C45:G45"/>
    <mergeCell ref="C50:G50"/>
    <mergeCell ref="C56:G5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1BEA-428D-4E78-AA46-E4888A698B3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215</v>
      </c>
      <c r="B1" s="195"/>
      <c r="C1" s="195"/>
      <c r="D1" s="195"/>
      <c r="E1" s="195"/>
      <c r="F1" s="195"/>
      <c r="G1" s="195"/>
      <c r="AG1" t="s">
        <v>152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153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153</v>
      </c>
      <c r="AG3" t="s">
        <v>156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157</v>
      </c>
    </row>
    <row r="5" spans="1:60" x14ac:dyDescent="0.2">
      <c r="D5" s="10"/>
    </row>
    <row r="6" spans="1:60" ht="38.25" x14ac:dyDescent="0.2">
      <c r="A6" s="206" t="s">
        <v>158</v>
      </c>
      <c r="B6" s="208" t="s">
        <v>159</v>
      </c>
      <c r="C6" s="208" t="s">
        <v>160</v>
      </c>
      <c r="D6" s="207" t="s">
        <v>161</v>
      </c>
      <c r="E6" s="206" t="s">
        <v>162</v>
      </c>
      <c r="F6" s="205" t="s">
        <v>163</v>
      </c>
      <c r="G6" s="206" t="s">
        <v>29</v>
      </c>
      <c r="H6" s="209" t="s">
        <v>30</v>
      </c>
      <c r="I6" s="209" t="s">
        <v>164</v>
      </c>
      <c r="J6" s="209" t="s">
        <v>31</v>
      </c>
      <c r="K6" s="209" t="s">
        <v>165</v>
      </c>
      <c r="L6" s="209" t="s">
        <v>166</v>
      </c>
      <c r="M6" s="209" t="s">
        <v>167</v>
      </c>
      <c r="N6" s="209" t="s">
        <v>168</v>
      </c>
      <c r="O6" s="209" t="s">
        <v>169</v>
      </c>
      <c r="P6" s="209" t="s">
        <v>170</v>
      </c>
      <c r="Q6" s="209" t="s">
        <v>171</v>
      </c>
      <c r="R6" s="209" t="s">
        <v>172</v>
      </c>
      <c r="S6" s="209" t="s">
        <v>173</v>
      </c>
      <c r="T6" s="209" t="s">
        <v>174</v>
      </c>
      <c r="U6" s="209" t="s">
        <v>175</v>
      </c>
      <c r="V6" s="209" t="s">
        <v>176</v>
      </c>
      <c r="W6" s="209" t="s">
        <v>177</v>
      </c>
      <c r="X6" s="209" t="s">
        <v>178</v>
      </c>
      <c r="Y6" s="209" t="s">
        <v>179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180</v>
      </c>
      <c r="B8" s="227" t="s">
        <v>120</v>
      </c>
      <c r="C8" s="242" t="s">
        <v>64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0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0</v>
      </c>
      <c r="W8" s="225"/>
      <c r="X8" s="225"/>
      <c r="Y8" s="225"/>
      <c r="AG8" t="s">
        <v>181</v>
      </c>
    </row>
    <row r="9" spans="1:60" ht="22.5" outlineLevel="1" x14ac:dyDescent="0.2">
      <c r="A9" s="253">
        <v>1</v>
      </c>
      <c r="B9" s="254" t="s">
        <v>1046</v>
      </c>
      <c r="C9" s="262" t="s">
        <v>1047</v>
      </c>
      <c r="D9" s="255" t="s">
        <v>207</v>
      </c>
      <c r="E9" s="256">
        <v>2</v>
      </c>
      <c r="F9" s="257"/>
      <c r="G9" s="258">
        <f>ROUND(E9*F9,2)</f>
        <v>0</v>
      </c>
      <c r="H9" s="257"/>
      <c r="I9" s="258">
        <f>ROUND(E9*H9,2)</f>
        <v>0</v>
      </c>
      <c r="J9" s="257"/>
      <c r="K9" s="258">
        <f>ROUND(E9*J9,2)</f>
        <v>0</v>
      </c>
      <c r="L9" s="258">
        <v>15</v>
      </c>
      <c r="M9" s="258">
        <f>G9*(1+L9/100)</f>
        <v>0</v>
      </c>
      <c r="N9" s="256">
        <v>0</v>
      </c>
      <c r="O9" s="256">
        <f>ROUND(E9*N9,2)</f>
        <v>0</v>
      </c>
      <c r="P9" s="256">
        <v>0</v>
      </c>
      <c r="Q9" s="256">
        <f>ROUND(E9*P9,2)</f>
        <v>0</v>
      </c>
      <c r="R9" s="258"/>
      <c r="S9" s="258" t="s">
        <v>208</v>
      </c>
      <c r="T9" s="259" t="s">
        <v>186</v>
      </c>
      <c r="U9" s="221">
        <v>0</v>
      </c>
      <c r="V9" s="221">
        <f>ROUND(E9*U9,2)</f>
        <v>0</v>
      </c>
      <c r="W9" s="221"/>
      <c r="X9" s="221" t="s">
        <v>527</v>
      </c>
      <c r="Y9" s="221" t="s">
        <v>188</v>
      </c>
      <c r="Z9" s="210"/>
      <c r="AA9" s="210"/>
      <c r="AB9" s="210"/>
      <c r="AC9" s="210"/>
      <c r="AD9" s="210"/>
      <c r="AE9" s="210"/>
      <c r="AF9" s="210"/>
      <c r="AG9" s="210" t="s">
        <v>683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3">
        <v>2</v>
      </c>
      <c r="B10" s="254" t="s">
        <v>1048</v>
      </c>
      <c r="C10" s="262" t="s">
        <v>1049</v>
      </c>
      <c r="D10" s="255" t="s">
        <v>207</v>
      </c>
      <c r="E10" s="256">
        <v>2</v>
      </c>
      <c r="F10" s="257"/>
      <c r="G10" s="258">
        <f>ROUND(E10*F10,2)</f>
        <v>0</v>
      </c>
      <c r="H10" s="257"/>
      <c r="I10" s="258">
        <f>ROUND(E10*H10,2)</f>
        <v>0</v>
      </c>
      <c r="J10" s="257"/>
      <c r="K10" s="258">
        <f>ROUND(E10*J10,2)</f>
        <v>0</v>
      </c>
      <c r="L10" s="258">
        <v>15</v>
      </c>
      <c r="M10" s="258">
        <f>G10*(1+L10/100)</f>
        <v>0</v>
      </c>
      <c r="N10" s="256">
        <v>0</v>
      </c>
      <c r="O10" s="256">
        <f>ROUND(E10*N10,2)</f>
        <v>0</v>
      </c>
      <c r="P10" s="256">
        <v>0</v>
      </c>
      <c r="Q10" s="256">
        <f>ROUND(E10*P10,2)</f>
        <v>0</v>
      </c>
      <c r="R10" s="258"/>
      <c r="S10" s="258" t="s">
        <v>208</v>
      </c>
      <c r="T10" s="259" t="s">
        <v>186</v>
      </c>
      <c r="U10" s="221">
        <v>0</v>
      </c>
      <c r="V10" s="221">
        <f>ROUND(E10*U10,2)</f>
        <v>0</v>
      </c>
      <c r="W10" s="221"/>
      <c r="X10" s="221" t="s">
        <v>220</v>
      </c>
      <c r="Y10" s="221" t="s">
        <v>188</v>
      </c>
      <c r="Z10" s="210"/>
      <c r="AA10" s="210"/>
      <c r="AB10" s="210"/>
      <c r="AC10" s="210"/>
      <c r="AD10" s="210"/>
      <c r="AE10" s="210"/>
      <c r="AF10" s="210"/>
      <c r="AG10" s="210" t="s">
        <v>726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3">
        <v>3</v>
      </c>
      <c r="B11" s="254" t="s">
        <v>1050</v>
      </c>
      <c r="C11" s="262" t="s">
        <v>1051</v>
      </c>
      <c r="D11" s="255" t="s">
        <v>207</v>
      </c>
      <c r="E11" s="256">
        <v>4</v>
      </c>
      <c r="F11" s="257"/>
      <c r="G11" s="258">
        <f>ROUND(E11*F11,2)</f>
        <v>0</v>
      </c>
      <c r="H11" s="257"/>
      <c r="I11" s="258">
        <f>ROUND(E11*H11,2)</f>
        <v>0</v>
      </c>
      <c r="J11" s="257"/>
      <c r="K11" s="258">
        <f>ROUND(E11*J11,2)</f>
        <v>0</v>
      </c>
      <c r="L11" s="258">
        <v>15</v>
      </c>
      <c r="M11" s="258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8"/>
      <c r="S11" s="258" t="s">
        <v>208</v>
      </c>
      <c r="T11" s="259" t="s">
        <v>186</v>
      </c>
      <c r="U11" s="221">
        <v>0</v>
      </c>
      <c r="V11" s="221">
        <f>ROUND(E11*U11,2)</f>
        <v>0</v>
      </c>
      <c r="W11" s="221"/>
      <c r="X11" s="221" t="s">
        <v>220</v>
      </c>
      <c r="Y11" s="221" t="s">
        <v>188</v>
      </c>
      <c r="Z11" s="210"/>
      <c r="AA11" s="210"/>
      <c r="AB11" s="210"/>
      <c r="AC11" s="210"/>
      <c r="AD11" s="210"/>
      <c r="AE11" s="210"/>
      <c r="AF11" s="210"/>
      <c r="AG11" s="210" t="s">
        <v>726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53">
        <v>4</v>
      </c>
      <c r="B12" s="254" t="s">
        <v>1052</v>
      </c>
      <c r="C12" s="262" t="s">
        <v>1053</v>
      </c>
      <c r="D12" s="255" t="s">
        <v>207</v>
      </c>
      <c r="E12" s="256">
        <v>8</v>
      </c>
      <c r="F12" s="257"/>
      <c r="G12" s="258">
        <f>ROUND(E12*F12,2)</f>
        <v>0</v>
      </c>
      <c r="H12" s="257"/>
      <c r="I12" s="258">
        <f>ROUND(E12*H12,2)</f>
        <v>0</v>
      </c>
      <c r="J12" s="257"/>
      <c r="K12" s="258">
        <f>ROUND(E12*J12,2)</f>
        <v>0</v>
      </c>
      <c r="L12" s="258">
        <v>15</v>
      </c>
      <c r="M12" s="258">
        <f>G12*(1+L12/100)</f>
        <v>0</v>
      </c>
      <c r="N12" s="256">
        <v>0</v>
      </c>
      <c r="O12" s="256">
        <f>ROUND(E12*N12,2)</f>
        <v>0</v>
      </c>
      <c r="P12" s="256">
        <v>0</v>
      </c>
      <c r="Q12" s="256">
        <f>ROUND(E12*P12,2)</f>
        <v>0</v>
      </c>
      <c r="R12" s="258"/>
      <c r="S12" s="258" t="s">
        <v>208</v>
      </c>
      <c r="T12" s="259" t="s">
        <v>186</v>
      </c>
      <c r="U12" s="221">
        <v>0</v>
      </c>
      <c r="V12" s="221">
        <f>ROUND(E12*U12,2)</f>
        <v>0</v>
      </c>
      <c r="W12" s="221"/>
      <c r="X12" s="221" t="s">
        <v>527</v>
      </c>
      <c r="Y12" s="221" t="s">
        <v>188</v>
      </c>
      <c r="Z12" s="210"/>
      <c r="AA12" s="210"/>
      <c r="AB12" s="210"/>
      <c r="AC12" s="210"/>
      <c r="AD12" s="210"/>
      <c r="AE12" s="210"/>
      <c r="AF12" s="210"/>
      <c r="AG12" s="210" t="s">
        <v>683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53">
        <v>5</v>
      </c>
      <c r="B13" s="254" t="s">
        <v>1054</v>
      </c>
      <c r="C13" s="262" t="s">
        <v>1055</v>
      </c>
      <c r="D13" s="255" t="s">
        <v>1056</v>
      </c>
      <c r="E13" s="256">
        <v>21</v>
      </c>
      <c r="F13" s="257"/>
      <c r="G13" s="258">
        <f>ROUND(E13*F13,2)</f>
        <v>0</v>
      </c>
      <c r="H13" s="257"/>
      <c r="I13" s="258">
        <f>ROUND(E13*H13,2)</f>
        <v>0</v>
      </c>
      <c r="J13" s="257"/>
      <c r="K13" s="258">
        <f>ROUND(E13*J13,2)</f>
        <v>0</v>
      </c>
      <c r="L13" s="258">
        <v>15</v>
      </c>
      <c r="M13" s="258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8"/>
      <c r="S13" s="258" t="s">
        <v>208</v>
      </c>
      <c r="T13" s="259" t="s">
        <v>186</v>
      </c>
      <c r="U13" s="221">
        <v>0</v>
      </c>
      <c r="V13" s="221">
        <f>ROUND(E13*U13,2)</f>
        <v>0</v>
      </c>
      <c r="W13" s="221"/>
      <c r="X13" s="221" t="s">
        <v>527</v>
      </c>
      <c r="Y13" s="221" t="s">
        <v>188</v>
      </c>
      <c r="Z13" s="210"/>
      <c r="AA13" s="210"/>
      <c r="AB13" s="210"/>
      <c r="AC13" s="210"/>
      <c r="AD13" s="210"/>
      <c r="AE13" s="210"/>
      <c r="AF13" s="210"/>
      <c r="AG13" s="210" t="s">
        <v>683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53">
        <v>6</v>
      </c>
      <c r="B14" s="254" t="s">
        <v>1057</v>
      </c>
      <c r="C14" s="262" t="s">
        <v>1058</v>
      </c>
      <c r="D14" s="255" t="s">
        <v>1056</v>
      </c>
      <c r="E14" s="256">
        <v>21</v>
      </c>
      <c r="F14" s="257"/>
      <c r="G14" s="258">
        <f>ROUND(E14*F14,2)</f>
        <v>0</v>
      </c>
      <c r="H14" s="257"/>
      <c r="I14" s="258">
        <f>ROUND(E14*H14,2)</f>
        <v>0</v>
      </c>
      <c r="J14" s="257"/>
      <c r="K14" s="258">
        <f>ROUND(E14*J14,2)</f>
        <v>0</v>
      </c>
      <c r="L14" s="258">
        <v>15</v>
      </c>
      <c r="M14" s="258">
        <f>G14*(1+L14/100)</f>
        <v>0</v>
      </c>
      <c r="N14" s="256">
        <v>0</v>
      </c>
      <c r="O14" s="256">
        <f>ROUND(E14*N14,2)</f>
        <v>0</v>
      </c>
      <c r="P14" s="256">
        <v>0</v>
      </c>
      <c r="Q14" s="256">
        <f>ROUND(E14*P14,2)</f>
        <v>0</v>
      </c>
      <c r="R14" s="258"/>
      <c r="S14" s="258" t="s">
        <v>208</v>
      </c>
      <c r="T14" s="259" t="s">
        <v>186</v>
      </c>
      <c r="U14" s="221">
        <v>0</v>
      </c>
      <c r="V14" s="221">
        <f>ROUND(E14*U14,2)</f>
        <v>0</v>
      </c>
      <c r="W14" s="221"/>
      <c r="X14" s="221" t="s">
        <v>527</v>
      </c>
      <c r="Y14" s="221" t="s">
        <v>188</v>
      </c>
      <c r="Z14" s="210"/>
      <c r="AA14" s="210"/>
      <c r="AB14" s="210"/>
      <c r="AC14" s="210"/>
      <c r="AD14" s="210"/>
      <c r="AE14" s="210"/>
      <c r="AF14" s="210"/>
      <c r="AG14" s="210" t="s">
        <v>683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53">
        <v>7</v>
      </c>
      <c r="B15" s="254" t="s">
        <v>1059</v>
      </c>
      <c r="C15" s="262" t="s">
        <v>1060</v>
      </c>
      <c r="D15" s="255" t="s">
        <v>207</v>
      </c>
      <c r="E15" s="256">
        <v>16</v>
      </c>
      <c r="F15" s="257"/>
      <c r="G15" s="258">
        <f>ROUND(E15*F15,2)</f>
        <v>0</v>
      </c>
      <c r="H15" s="257"/>
      <c r="I15" s="258">
        <f>ROUND(E15*H15,2)</f>
        <v>0</v>
      </c>
      <c r="J15" s="257"/>
      <c r="K15" s="258">
        <f>ROUND(E15*J15,2)</f>
        <v>0</v>
      </c>
      <c r="L15" s="258">
        <v>15</v>
      </c>
      <c r="M15" s="258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8"/>
      <c r="S15" s="258" t="s">
        <v>208</v>
      </c>
      <c r="T15" s="259" t="s">
        <v>186</v>
      </c>
      <c r="U15" s="221">
        <v>0</v>
      </c>
      <c r="V15" s="221">
        <f>ROUND(E15*U15,2)</f>
        <v>0</v>
      </c>
      <c r="W15" s="221"/>
      <c r="X15" s="221" t="s">
        <v>527</v>
      </c>
      <c r="Y15" s="221" t="s">
        <v>188</v>
      </c>
      <c r="Z15" s="210"/>
      <c r="AA15" s="210"/>
      <c r="AB15" s="210"/>
      <c r="AC15" s="210"/>
      <c r="AD15" s="210"/>
      <c r="AE15" s="210"/>
      <c r="AF15" s="210"/>
      <c r="AG15" s="210" t="s">
        <v>683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3">
        <v>8</v>
      </c>
      <c r="B16" s="254" t="s">
        <v>1061</v>
      </c>
      <c r="C16" s="262" t="s">
        <v>1062</v>
      </c>
      <c r="D16" s="255" t="s">
        <v>207</v>
      </c>
      <c r="E16" s="256">
        <v>2</v>
      </c>
      <c r="F16" s="257"/>
      <c r="G16" s="258">
        <f>ROUND(E16*F16,2)</f>
        <v>0</v>
      </c>
      <c r="H16" s="257"/>
      <c r="I16" s="258">
        <f>ROUND(E16*H16,2)</f>
        <v>0</v>
      </c>
      <c r="J16" s="257"/>
      <c r="K16" s="258">
        <f>ROUND(E16*J16,2)</f>
        <v>0</v>
      </c>
      <c r="L16" s="258">
        <v>15</v>
      </c>
      <c r="M16" s="258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8"/>
      <c r="S16" s="258" t="s">
        <v>208</v>
      </c>
      <c r="T16" s="259" t="s">
        <v>186</v>
      </c>
      <c r="U16" s="221">
        <v>0</v>
      </c>
      <c r="V16" s="221">
        <f>ROUND(E16*U16,2)</f>
        <v>0</v>
      </c>
      <c r="W16" s="221"/>
      <c r="X16" s="221" t="s">
        <v>527</v>
      </c>
      <c r="Y16" s="221" t="s">
        <v>188</v>
      </c>
      <c r="Z16" s="210"/>
      <c r="AA16" s="210"/>
      <c r="AB16" s="210"/>
      <c r="AC16" s="210"/>
      <c r="AD16" s="210"/>
      <c r="AE16" s="210"/>
      <c r="AF16" s="210"/>
      <c r="AG16" s="210" t="s">
        <v>683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3">
        <v>9</v>
      </c>
      <c r="B17" s="254" t="s">
        <v>1063</v>
      </c>
      <c r="C17" s="262" t="s">
        <v>1064</v>
      </c>
      <c r="D17" s="255" t="s">
        <v>1056</v>
      </c>
      <c r="E17" s="256">
        <v>8</v>
      </c>
      <c r="F17" s="257"/>
      <c r="G17" s="258">
        <f>ROUND(E17*F17,2)</f>
        <v>0</v>
      </c>
      <c r="H17" s="257"/>
      <c r="I17" s="258">
        <f>ROUND(E17*H17,2)</f>
        <v>0</v>
      </c>
      <c r="J17" s="257"/>
      <c r="K17" s="258">
        <f>ROUND(E17*J17,2)</f>
        <v>0</v>
      </c>
      <c r="L17" s="258">
        <v>15</v>
      </c>
      <c r="M17" s="258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8"/>
      <c r="S17" s="258" t="s">
        <v>208</v>
      </c>
      <c r="T17" s="259" t="s">
        <v>186</v>
      </c>
      <c r="U17" s="221">
        <v>0</v>
      </c>
      <c r="V17" s="221">
        <f>ROUND(E17*U17,2)</f>
        <v>0</v>
      </c>
      <c r="W17" s="221"/>
      <c r="X17" s="221" t="s">
        <v>527</v>
      </c>
      <c r="Y17" s="221" t="s">
        <v>188</v>
      </c>
      <c r="Z17" s="210"/>
      <c r="AA17" s="210"/>
      <c r="AB17" s="210"/>
      <c r="AC17" s="210"/>
      <c r="AD17" s="210"/>
      <c r="AE17" s="210"/>
      <c r="AF17" s="210"/>
      <c r="AG17" s="210" t="s">
        <v>683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53">
        <v>10</v>
      </c>
      <c r="B18" s="254" t="s">
        <v>1065</v>
      </c>
      <c r="C18" s="262" t="s">
        <v>1066</v>
      </c>
      <c r="D18" s="255" t="s">
        <v>218</v>
      </c>
      <c r="E18" s="256">
        <v>2</v>
      </c>
      <c r="F18" s="257"/>
      <c r="G18" s="258">
        <f>ROUND(E18*F18,2)</f>
        <v>0</v>
      </c>
      <c r="H18" s="257"/>
      <c r="I18" s="258">
        <f>ROUND(E18*H18,2)</f>
        <v>0</v>
      </c>
      <c r="J18" s="257"/>
      <c r="K18" s="258">
        <f>ROUND(E18*J18,2)</f>
        <v>0</v>
      </c>
      <c r="L18" s="258">
        <v>15</v>
      </c>
      <c r="M18" s="258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8"/>
      <c r="S18" s="258" t="s">
        <v>208</v>
      </c>
      <c r="T18" s="259" t="s">
        <v>186</v>
      </c>
      <c r="U18" s="221">
        <v>0</v>
      </c>
      <c r="V18" s="221">
        <f>ROUND(E18*U18,2)</f>
        <v>0</v>
      </c>
      <c r="W18" s="221"/>
      <c r="X18" s="221" t="s">
        <v>527</v>
      </c>
      <c r="Y18" s="221" t="s">
        <v>188</v>
      </c>
      <c r="Z18" s="210"/>
      <c r="AA18" s="210"/>
      <c r="AB18" s="210"/>
      <c r="AC18" s="210"/>
      <c r="AD18" s="210"/>
      <c r="AE18" s="210"/>
      <c r="AF18" s="210"/>
      <c r="AG18" s="210" t="s">
        <v>683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3">
        <v>11</v>
      </c>
      <c r="B19" s="254" t="s">
        <v>1067</v>
      </c>
      <c r="C19" s="262" t="s">
        <v>1068</v>
      </c>
      <c r="D19" s="255" t="s">
        <v>688</v>
      </c>
      <c r="E19" s="256">
        <v>16</v>
      </c>
      <c r="F19" s="257"/>
      <c r="G19" s="258">
        <f>ROUND(E19*F19,2)</f>
        <v>0</v>
      </c>
      <c r="H19" s="257"/>
      <c r="I19" s="258">
        <f>ROUND(E19*H19,2)</f>
        <v>0</v>
      </c>
      <c r="J19" s="257"/>
      <c r="K19" s="258">
        <f>ROUND(E19*J19,2)</f>
        <v>0</v>
      </c>
      <c r="L19" s="258">
        <v>15</v>
      </c>
      <c r="M19" s="258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8"/>
      <c r="S19" s="258" t="s">
        <v>208</v>
      </c>
      <c r="T19" s="259" t="s">
        <v>186</v>
      </c>
      <c r="U19" s="221">
        <v>0</v>
      </c>
      <c r="V19" s="221">
        <f>ROUND(E19*U19,2)</f>
        <v>0</v>
      </c>
      <c r="W19" s="221"/>
      <c r="X19" s="221" t="s">
        <v>220</v>
      </c>
      <c r="Y19" s="221" t="s">
        <v>188</v>
      </c>
      <c r="Z19" s="210"/>
      <c r="AA19" s="210"/>
      <c r="AB19" s="210"/>
      <c r="AC19" s="210"/>
      <c r="AD19" s="210"/>
      <c r="AE19" s="210"/>
      <c r="AF19" s="210"/>
      <c r="AG19" s="210" t="s">
        <v>726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53">
        <v>12</v>
      </c>
      <c r="B20" s="254" t="s">
        <v>1069</v>
      </c>
      <c r="C20" s="262" t="s">
        <v>1070</v>
      </c>
      <c r="D20" s="255" t="s">
        <v>1056</v>
      </c>
      <c r="E20" s="256">
        <v>42</v>
      </c>
      <c r="F20" s="257"/>
      <c r="G20" s="258">
        <f>ROUND(E20*F20,2)</f>
        <v>0</v>
      </c>
      <c r="H20" s="257"/>
      <c r="I20" s="258">
        <f>ROUND(E20*H20,2)</f>
        <v>0</v>
      </c>
      <c r="J20" s="257"/>
      <c r="K20" s="258">
        <f>ROUND(E20*J20,2)</f>
        <v>0</v>
      </c>
      <c r="L20" s="258">
        <v>15</v>
      </c>
      <c r="M20" s="258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8"/>
      <c r="S20" s="258" t="s">
        <v>208</v>
      </c>
      <c r="T20" s="259" t="s">
        <v>186</v>
      </c>
      <c r="U20" s="221">
        <v>0</v>
      </c>
      <c r="V20" s="221">
        <f>ROUND(E20*U20,2)</f>
        <v>0</v>
      </c>
      <c r="W20" s="221"/>
      <c r="X20" s="221" t="s">
        <v>220</v>
      </c>
      <c r="Y20" s="221" t="s">
        <v>188</v>
      </c>
      <c r="Z20" s="210"/>
      <c r="AA20" s="210"/>
      <c r="AB20" s="210"/>
      <c r="AC20" s="210"/>
      <c r="AD20" s="210"/>
      <c r="AE20" s="210"/>
      <c r="AF20" s="210"/>
      <c r="AG20" s="210" t="s">
        <v>726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3">
        <v>13</v>
      </c>
      <c r="B21" s="254" t="s">
        <v>1071</v>
      </c>
      <c r="C21" s="262" t="s">
        <v>1072</v>
      </c>
      <c r="D21" s="255" t="s">
        <v>688</v>
      </c>
      <c r="E21" s="256">
        <v>2</v>
      </c>
      <c r="F21" s="257"/>
      <c r="G21" s="258">
        <f>ROUND(E21*F21,2)</f>
        <v>0</v>
      </c>
      <c r="H21" s="257"/>
      <c r="I21" s="258">
        <f>ROUND(E21*H21,2)</f>
        <v>0</v>
      </c>
      <c r="J21" s="257"/>
      <c r="K21" s="258">
        <f>ROUND(E21*J21,2)</f>
        <v>0</v>
      </c>
      <c r="L21" s="258">
        <v>15</v>
      </c>
      <c r="M21" s="258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8"/>
      <c r="S21" s="258" t="s">
        <v>208</v>
      </c>
      <c r="T21" s="259" t="s">
        <v>186</v>
      </c>
      <c r="U21" s="221">
        <v>0</v>
      </c>
      <c r="V21" s="221">
        <f>ROUND(E21*U21,2)</f>
        <v>0</v>
      </c>
      <c r="W21" s="221"/>
      <c r="X21" s="221" t="s">
        <v>220</v>
      </c>
      <c r="Y21" s="221" t="s">
        <v>188</v>
      </c>
      <c r="Z21" s="210"/>
      <c r="AA21" s="210"/>
      <c r="AB21" s="210"/>
      <c r="AC21" s="210"/>
      <c r="AD21" s="210"/>
      <c r="AE21" s="210"/>
      <c r="AF21" s="210"/>
      <c r="AG21" s="210" t="s">
        <v>726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3">
        <v>14</v>
      </c>
      <c r="B22" s="254" t="s">
        <v>1073</v>
      </c>
      <c r="C22" s="262" t="s">
        <v>1074</v>
      </c>
      <c r="D22" s="255" t="s">
        <v>688</v>
      </c>
      <c r="E22" s="256">
        <v>1</v>
      </c>
      <c r="F22" s="257"/>
      <c r="G22" s="258">
        <f>ROUND(E22*F22,2)</f>
        <v>0</v>
      </c>
      <c r="H22" s="257"/>
      <c r="I22" s="258">
        <f>ROUND(E22*H22,2)</f>
        <v>0</v>
      </c>
      <c r="J22" s="257"/>
      <c r="K22" s="258">
        <f>ROUND(E22*J22,2)</f>
        <v>0</v>
      </c>
      <c r="L22" s="258">
        <v>15</v>
      </c>
      <c r="M22" s="258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8"/>
      <c r="S22" s="258" t="s">
        <v>208</v>
      </c>
      <c r="T22" s="259" t="s">
        <v>186</v>
      </c>
      <c r="U22" s="221">
        <v>0</v>
      </c>
      <c r="V22" s="221">
        <f>ROUND(E22*U22,2)</f>
        <v>0</v>
      </c>
      <c r="W22" s="221"/>
      <c r="X22" s="221" t="s">
        <v>527</v>
      </c>
      <c r="Y22" s="221" t="s">
        <v>188</v>
      </c>
      <c r="Z22" s="210"/>
      <c r="AA22" s="210"/>
      <c r="AB22" s="210"/>
      <c r="AC22" s="210"/>
      <c r="AD22" s="210"/>
      <c r="AE22" s="210"/>
      <c r="AF22" s="210"/>
      <c r="AG22" s="210" t="s">
        <v>683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6" t="s">
        <v>180</v>
      </c>
      <c r="B23" s="227" t="s">
        <v>139</v>
      </c>
      <c r="C23" s="242" t="s">
        <v>140</v>
      </c>
      <c r="D23" s="228"/>
      <c r="E23" s="229"/>
      <c r="F23" s="230"/>
      <c r="G23" s="230">
        <f>SUMIF(AG24:AG30,"&lt;&gt;NOR",G24:G30)</f>
        <v>0</v>
      </c>
      <c r="H23" s="230"/>
      <c r="I23" s="230">
        <f>SUM(I24:I30)</f>
        <v>0</v>
      </c>
      <c r="J23" s="230"/>
      <c r="K23" s="230">
        <f>SUM(K24:K30)</f>
        <v>0</v>
      </c>
      <c r="L23" s="230"/>
      <c r="M23" s="230">
        <f>SUM(M24:M30)</f>
        <v>0</v>
      </c>
      <c r="N23" s="229"/>
      <c r="O23" s="229">
        <f>SUM(O24:O30)</f>
        <v>0</v>
      </c>
      <c r="P23" s="229"/>
      <c r="Q23" s="229">
        <f>SUM(Q24:Q30)</f>
        <v>0</v>
      </c>
      <c r="R23" s="230"/>
      <c r="S23" s="230"/>
      <c r="T23" s="231"/>
      <c r="U23" s="225"/>
      <c r="V23" s="225">
        <f>SUM(V24:V30)</f>
        <v>0</v>
      </c>
      <c r="W23" s="225"/>
      <c r="X23" s="225"/>
      <c r="Y23" s="225"/>
      <c r="AG23" t="s">
        <v>181</v>
      </c>
    </row>
    <row r="24" spans="1:60" outlineLevel="1" x14ac:dyDescent="0.2">
      <c r="A24" s="253">
        <v>15</v>
      </c>
      <c r="B24" s="254" t="s">
        <v>1075</v>
      </c>
      <c r="C24" s="262" t="s">
        <v>1076</v>
      </c>
      <c r="D24" s="255" t="s">
        <v>1031</v>
      </c>
      <c r="E24" s="256">
        <v>45</v>
      </c>
      <c r="F24" s="257"/>
      <c r="G24" s="258">
        <f>ROUND(E24*F24,2)</f>
        <v>0</v>
      </c>
      <c r="H24" s="257"/>
      <c r="I24" s="258">
        <f>ROUND(E24*H24,2)</f>
        <v>0</v>
      </c>
      <c r="J24" s="257"/>
      <c r="K24" s="258">
        <f>ROUND(E24*J24,2)</f>
        <v>0</v>
      </c>
      <c r="L24" s="258">
        <v>15</v>
      </c>
      <c r="M24" s="258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8"/>
      <c r="S24" s="258" t="s">
        <v>208</v>
      </c>
      <c r="T24" s="259" t="s">
        <v>186</v>
      </c>
      <c r="U24" s="221">
        <v>0</v>
      </c>
      <c r="V24" s="221">
        <f>ROUND(E24*U24,2)</f>
        <v>0</v>
      </c>
      <c r="W24" s="221"/>
      <c r="X24" s="221" t="s">
        <v>527</v>
      </c>
      <c r="Y24" s="221" t="s">
        <v>188</v>
      </c>
      <c r="Z24" s="210"/>
      <c r="AA24" s="210"/>
      <c r="AB24" s="210"/>
      <c r="AC24" s="210"/>
      <c r="AD24" s="210"/>
      <c r="AE24" s="210"/>
      <c r="AF24" s="210"/>
      <c r="AG24" s="210" t="s">
        <v>683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3">
        <v>16</v>
      </c>
      <c r="B25" s="254" t="s">
        <v>1077</v>
      </c>
      <c r="C25" s="262" t="s">
        <v>1078</v>
      </c>
      <c r="D25" s="255" t="s">
        <v>1056</v>
      </c>
      <c r="E25" s="256">
        <v>35</v>
      </c>
      <c r="F25" s="257"/>
      <c r="G25" s="258">
        <f>ROUND(E25*F25,2)</f>
        <v>0</v>
      </c>
      <c r="H25" s="257"/>
      <c r="I25" s="258">
        <f>ROUND(E25*H25,2)</f>
        <v>0</v>
      </c>
      <c r="J25" s="257"/>
      <c r="K25" s="258">
        <f>ROUND(E25*J25,2)</f>
        <v>0</v>
      </c>
      <c r="L25" s="258">
        <v>15</v>
      </c>
      <c r="M25" s="258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8"/>
      <c r="S25" s="258" t="s">
        <v>208</v>
      </c>
      <c r="T25" s="259" t="s">
        <v>186</v>
      </c>
      <c r="U25" s="221">
        <v>0</v>
      </c>
      <c r="V25" s="221">
        <f>ROUND(E25*U25,2)</f>
        <v>0</v>
      </c>
      <c r="W25" s="221"/>
      <c r="X25" s="221" t="s">
        <v>527</v>
      </c>
      <c r="Y25" s="221" t="s">
        <v>188</v>
      </c>
      <c r="Z25" s="210"/>
      <c r="AA25" s="210"/>
      <c r="AB25" s="210"/>
      <c r="AC25" s="210"/>
      <c r="AD25" s="210"/>
      <c r="AE25" s="210"/>
      <c r="AF25" s="210"/>
      <c r="AG25" s="210" t="s">
        <v>683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3">
        <v>17</v>
      </c>
      <c r="B26" s="254" t="s">
        <v>1079</v>
      </c>
      <c r="C26" s="262" t="s">
        <v>1080</v>
      </c>
      <c r="D26" s="255" t="s">
        <v>765</v>
      </c>
      <c r="E26" s="256">
        <v>4</v>
      </c>
      <c r="F26" s="257"/>
      <c r="G26" s="258">
        <f>ROUND(E26*F26,2)</f>
        <v>0</v>
      </c>
      <c r="H26" s="257"/>
      <c r="I26" s="258">
        <f>ROUND(E26*H26,2)</f>
        <v>0</v>
      </c>
      <c r="J26" s="257"/>
      <c r="K26" s="258">
        <f>ROUND(E26*J26,2)</f>
        <v>0</v>
      </c>
      <c r="L26" s="258">
        <v>15</v>
      </c>
      <c r="M26" s="258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8"/>
      <c r="S26" s="258" t="s">
        <v>208</v>
      </c>
      <c r="T26" s="259" t="s">
        <v>186</v>
      </c>
      <c r="U26" s="221">
        <v>0</v>
      </c>
      <c r="V26" s="221">
        <f>ROUND(E26*U26,2)</f>
        <v>0</v>
      </c>
      <c r="W26" s="221"/>
      <c r="X26" s="221" t="s">
        <v>220</v>
      </c>
      <c r="Y26" s="221" t="s">
        <v>188</v>
      </c>
      <c r="Z26" s="210"/>
      <c r="AA26" s="210"/>
      <c r="AB26" s="210"/>
      <c r="AC26" s="210"/>
      <c r="AD26" s="210"/>
      <c r="AE26" s="210"/>
      <c r="AF26" s="210"/>
      <c r="AG26" s="210" t="s">
        <v>726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3">
        <v>18</v>
      </c>
      <c r="B27" s="254" t="s">
        <v>1081</v>
      </c>
      <c r="C27" s="262" t="s">
        <v>756</v>
      </c>
      <c r="D27" s="255" t="s">
        <v>765</v>
      </c>
      <c r="E27" s="256">
        <v>4</v>
      </c>
      <c r="F27" s="257"/>
      <c r="G27" s="258">
        <f>ROUND(E27*F27,2)</f>
        <v>0</v>
      </c>
      <c r="H27" s="257"/>
      <c r="I27" s="258">
        <f>ROUND(E27*H27,2)</f>
        <v>0</v>
      </c>
      <c r="J27" s="257"/>
      <c r="K27" s="258">
        <f>ROUND(E27*J27,2)</f>
        <v>0</v>
      </c>
      <c r="L27" s="258">
        <v>15</v>
      </c>
      <c r="M27" s="258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8"/>
      <c r="S27" s="258" t="s">
        <v>208</v>
      </c>
      <c r="T27" s="259" t="s">
        <v>186</v>
      </c>
      <c r="U27" s="221">
        <v>0</v>
      </c>
      <c r="V27" s="221">
        <f>ROUND(E27*U27,2)</f>
        <v>0</v>
      </c>
      <c r="W27" s="221"/>
      <c r="X27" s="221" t="s">
        <v>220</v>
      </c>
      <c r="Y27" s="221" t="s">
        <v>188</v>
      </c>
      <c r="Z27" s="210"/>
      <c r="AA27" s="210"/>
      <c r="AB27" s="210"/>
      <c r="AC27" s="210"/>
      <c r="AD27" s="210"/>
      <c r="AE27" s="210"/>
      <c r="AF27" s="210"/>
      <c r="AG27" s="210" t="s">
        <v>726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3">
        <v>19</v>
      </c>
      <c r="B28" s="254" t="s">
        <v>1082</v>
      </c>
      <c r="C28" s="262" t="s">
        <v>1083</v>
      </c>
      <c r="D28" s="255" t="s">
        <v>688</v>
      </c>
      <c r="E28" s="256">
        <v>1</v>
      </c>
      <c r="F28" s="257"/>
      <c r="G28" s="258">
        <f>ROUND(E28*F28,2)</f>
        <v>0</v>
      </c>
      <c r="H28" s="257"/>
      <c r="I28" s="258">
        <f>ROUND(E28*H28,2)</f>
        <v>0</v>
      </c>
      <c r="J28" s="257"/>
      <c r="K28" s="258">
        <f>ROUND(E28*J28,2)</f>
        <v>0</v>
      </c>
      <c r="L28" s="258">
        <v>15</v>
      </c>
      <c r="M28" s="258">
        <f>G28*(1+L28/100)</f>
        <v>0</v>
      </c>
      <c r="N28" s="256">
        <v>0</v>
      </c>
      <c r="O28" s="256">
        <f>ROUND(E28*N28,2)</f>
        <v>0</v>
      </c>
      <c r="P28" s="256">
        <v>0</v>
      </c>
      <c r="Q28" s="256">
        <f>ROUND(E28*P28,2)</f>
        <v>0</v>
      </c>
      <c r="R28" s="258"/>
      <c r="S28" s="258" t="s">
        <v>208</v>
      </c>
      <c r="T28" s="259" t="s">
        <v>186</v>
      </c>
      <c r="U28" s="221">
        <v>0</v>
      </c>
      <c r="V28" s="221">
        <f>ROUND(E28*U28,2)</f>
        <v>0</v>
      </c>
      <c r="W28" s="221"/>
      <c r="X28" s="221" t="s">
        <v>1084</v>
      </c>
      <c r="Y28" s="221" t="s">
        <v>188</v>
      </c>
      <c r="Z28" s="210"/>
      <c r="AA28" s="210"/>
      <c r="AB28" s="210"/>
      <c r="AC28" s="210"/>
      <c r="AD28" s="210"/>
      <c r="AE28" s="210"/>
      <c r="AF28" s="210"/>
      <c r="AG28" s="210" t="s">
        <v>1085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53">
        <v>20</v>
      </c>
      <c r="B29" s="254" t="s">
        <v>1086</v>
      </c>
      <c r="C29" s="262" t="s">
        <v>1087</v>
      </c>
      <c r="D29" s="255" t="s">
        <v>765</v>
      </c>
      <c r="E29" s="256">
        <v>6</v>
      </c>
      <c r="F29" s="257"/>
      <c r="G29" s="258">
        <f>ROUND(E29*F29,2)</f>
        <v>0</v>
      </c>
      <c r="H29" s="257"/>
      <c r="I29" s="258">
        <f>ROUND(E29*H29,2)</f>
        <v>0</v>
      </c>
      <c r="J29" s="257"/>
      <c r="K29" s="258">
        <f>ROUND(E29*J29,2)</f>
        <v>0</v>
      </c>
      <c r="L29" s="258">
        <v>15</v>
      </c>
      <c r="M29" s="258">
        <f>G29*(1+L29/100)</f>
        <v>0</v>
      </c>
      <c r="N29" s="256">
        <v>0</v>
      </c>
      <c r="O29" s="256">
        <f>ROUND(E29*N29,2)</f>
        <v>0</v>
      </c>
      <c r="P29" s="256">
        <v>0</v>
      </c>
      <c r="Q29" s="256">
        <f>ROUND(E29*P29,2)</f>
        <v>0</v>
      </c>
      <c r="R29" s="258"/>
      <c r="S29" s="258" t="s">
        <v>208</v>
      </c>
      <c r="T29" s="259" t="s">
        <v>186</v>
      </c>
      <c r="U29" s="221">
        <v>0</v>
      </c>
      <c r="V29" s="221">
        <f>ROUND(E29*U29,2)</f>
        <v>0</v>
      </c>
      <c r="W29" s="221"/>
      <c r="X29" s="221" t="s">
        <v>220</v>
      </c>
      <c r="Y29" s="221" t="s">
        <v>188</v>
      </c>
      <c r="Z29" s="210"/>
      <c r="AA29" s="210"/>
      <c r="AB29" s="210"/>
      <c r="AC29" s="210"/>
      <c r="AD29" s="210"/>
      <c r="AE29" s="210"/>
      <c r="AF29" s="210"/>
      <c r="AG29" s="210" t="s">
        <v>726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3">
        <v>21</v>
      </c>
      <c r="B30" s="234" t="s">
        <v>1088</v>
      </c>
      <c r="C30" s="243" t="s">
        <v>1089</v>
      </c>
      <c r="D30" s="235" t="s">
        <v>688</v>
      </c>
      <c r="E30" s="236">
        <v>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15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208</v>
      </c>
      <c r="T30" s="239" t="s">
        <v>186</v>
      </c>
      <c r="U30" s="221">
        <v>0</v>
      </c>
      <c r="V30" s="221">
        <f>ROUND(E30*U30,2)</f>
        <v>0</v>
      </c>
      <c r="W30" s="221"/>
      <c r="X30" s="221" t="s">
        <v>527</v>
      </c>
      <c r="Y30" s="221" t="s">
        <v>188</v>
      </c>
      <c r="Z30" s="210"/>
      <c r="AA30" s="210"/>
      <c r="AB30" s="210"/>
      <c r="AC30" s="210"/>
      <c r="AD30" s="210"/>
      <c r="AE30" s="210"/>
      <c r="AF30" s="210"/>
      <c r="AG30" s="210" t="s">
        <v>683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4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166</v>
      </c>
    </row>
    <row r="32" spans="1:60" x14ac:dyDescent="0.2">
      <c r="A32" s="213"/>
      <c r="B32" s="214" t="s">
        <v>29</v>
      </c>
      <c r="C32" s="247"/>
      <c r="D32" s="215"/>
      <c r="E32" s="216"/>
      <c r="F32" s="216"/>
      <c r="G32" s="232">
        <f>G8+G23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213</v>
      </c>
    </row>
    <row r="33" spans="3:33" x14ac:dyDescent="0.2">
      <c r="C33" s="248"/>
      <c r="D33" s="10"/>
      <c r="AG33" t="s">
        <v>214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Qoljm+9Ss7WkuFLC56St+J3aX6TxvIdfvspVKsGwpwfL6wTYa9OdK2lqngCXzAjUY90LiAjOOq+JafL9PBfiA==" saltValue="1QIq57t/ULuM2FMVq3HMp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99 01 Naklady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'SO 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'SO 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2019-03-19T12:27:02Z</cp:lastPrinted>
  <dcterms:created xsi:type="dcterms:W3CDTF">2009-04-08T07:15:50Z</dcterms:created>
  <dcterms:modified xsi:type="dcterms:W3CDTF">2023-05-19T10:10:29Z</dcterms:modified>
</cp:coreProperties>
</file>