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09_Těžební činnosti_III.Q_2023/7_Zakázka__43316/"/>
    </mc:Choice>
  </mc:AlternateContent>
  <xr:revisionPtr revIDLastSave="11" documentId="13_ncr:1_{71C2D88D-DA42-4F61-90A6-A36437FA0460}" xr6:coauthVersionLast="47" xr6:coauthVersionMax="47" xr10:uidLastSave="{F413C325-2E7E-4CFC-991E-9EFD04185809}"/>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<sst xmlns="http://schemas.openxmlformats.org/spreadsheetml/2006/main" count="98" uniqueCount="54">
  <si>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</si>
  <si>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</si>
  <si>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</si>
  <si>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</si>
  <si>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</si>
  <si>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</si>
  <si>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</si>
  <si>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</si>
  <si>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</si>
  <si>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</si>
  <si>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</si>
  <si>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</si>
  <si>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</si>
  <si>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</si>
  <si>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</si>
  <si>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</si>
  <si>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</si>
  <si>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</si>
  <si>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</si>
  <si>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</si>
  <si>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</si>
  <si>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</si>
  <si>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</si>
  <si>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</si>
  <si>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</si>
  <si>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</si>
  <si>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</si>
  <si>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</si>
  <si>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</si>
  <si>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</si>
  <si>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</si>
  <si>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</si>
  <si>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</si>
  <si>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</si>
  <si>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</si>
  <si>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</si>
  <si>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</si>
  <si>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</si>
  <si>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</si>
  <si>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</si>
  <si>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</si>
  <si>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</si>
  <si>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</si>
  <si>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</si>
  <si>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</si>
  <si>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</si>
  <si>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</si>
  <si>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</si>
  <si>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</si>
  <si>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</si>
  <si>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</si>
  <si>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</si>
  <si>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</si>
  <si>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t>celková cena zakázky 464 601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</si>
</sst>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31751</xdr:colOff>
      <xdr:row>0</xdr:row>
      <xdr:rowOff>148167</xdr:rowOff>
    </xdr:from>
    <xdr:to>
      <xdr:col>2</xdr:col>
      <xdr:colOff>257176</xdr:colOff>
      <xdr:row>0</xdr:row>
      <xdr:rowOff>1009651</xdr:rowOff>
    </xdr:to>
    <xdr:pic>
      <xdr:nvPicPr>
        <xdr:cNvPr id="3" name="obrázek 1">
          <a:extLst>
            <a:ext uri="{FF2B5EF4-FFF2-40B4-BE49-F238E27FC236}">
              <a16:creationId xmlns:a16="http://schemas.microsoft.com/office/drawing/2014/main" id="{2C02E2B0-DE34-43F3-BD7D-DCD2C414F7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1" y="148167"/>
          <a:ext cx="1982258" cy="861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I33" sqref="I33"/>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8" t="s">
        <v>52</v>
      </c>
      <c r="M1" s="108"/>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7" t="s">
        <v>18</v>
      </c>
      <c r="D2" s="118"/>
      <c r="E2" s="119" t="str">
        <f>IF(MID(TAB!G15,3,1)="1","Polesí Habrůvka",IF(MID(TAB!G15,3,1)="0","Polesí Vranov",IF(MID(TAB!G15,3,1)="3","Polesí Bílovice","zadej číslo MT")))</f>
        <v>Polesí Bílovice</v>
      </c>
      <c r="F2" s="120"/>
      <c r="G2" s="120"/>
      <c r="H2" s="31"/>
      <c r="I2" s="39" t="s">
        <v>30</v>
      </c>
      <c r="J2" s="40">
        <f>TAB!$G$14</f>
        <v>1</v>
      </c>
      <c r="K2" s="32"/>
      <c r="L2" s="51" t="s">
        <v>47</v>
      </c>
      <c r="M2" s="55">
        <f>TAB!$G$15</f>
        <v>43316</v>
      </c>
      <c r="N2" s="48"/>
      <c r="O2" s="48"/>
      <c r="P2" s="109"/>
      <c r="Q2" s="10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1" t="s">
        <v>48</v>
      </c>
      <c r="K3" s="121"/>
      <c r="L3" s="121"/>
      <c r="M3" s="67">
        <f>TAB!G16</f>
        <v>45291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2" t="s">
        <v>10</v>
      </c>
      <c r="C4" s="125" t="s">
        <v>7</v>
      </c>
      <c r="D4" s="126"/>
      <c r="E4" s="114" t="s">
        <v>8</v>
      </c>
      <c r="F4" s="115"/>
      <c r="G4" s="115"/>
      <c r="H4" s="115"/>
      <c r="I4" s="115"/>
      <c r="J4" s="115"/>
      <c r="K4" s="115"/>
      <c r="L4" s="116"/>
      <c r="M4" s="11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3"/>
      <c r="C5" s="127"/>
      <c r="D5" s="128"/>
      <c r="E5" s="36" t="s">
        <v>0</v>
      </c>
      <c r="F5" s="37" t="s">
        <v>2</v>
      </c>
      <c r="G5" s="37" t="s">
        <v>3</v>
      </c>
      <c r="H5" s="37" t="s">
        <v>4</v>
      </c>
      <c r="I5" s="37" t="s">
        <v>5</v>
      </c>
      <c r="J5" s="37" t="s">
        <v>6</v>
      </c>
      <c r="K5" s="37" t="s">
        <v>32</v>
      </c>
      <c r="L5" s="38" t="s">
        <v>1</v>
      </c>
      <c r="M5" s="111"/>
      <c r="N5" s="48"/>
      <c r="O5" s="10" t="s">
        <v>34</v>
      </c>
      <c r="P5" s="10"/>
      <c r="Q5" s="10"/>
      <c r="R5" s="10"/>
      <c r="S5" s="10"/>
      <c r="T5" s="10"/>
      <c r="U5" s="10"/>
      <c r="V5" s="10"/>
      <c r="W5" s="10"/>
      <c r="X5" s="10"/>
      <c r="Y5" s="10"/>
      <c r="Z5" s="10"/>
      <c r="AA5" s="10"/>
      <c r="AB5" s="10"/>
      <c r="AC5" s="10"/>
      <c r="AD5" s="10"/>
      <c r="AE5" s="10"/>
      <c r="AF5" s="10"/>
      <c r="AG5" s="48"/>
      <c r="AH5" s="48"/>
    </row>
    <row r="6" spans="2:34" ht="24" hidden="1" customHeight="1" x14ac:dyDescent="0.2">
      <c r="B6" s="100" t="s">
        <v>51</v>
      </c>
      <c r="C6" s="98" t="s">
        <v>11</v>
      </c>
      <c r="D6" s="77" t="s">
        <v>13</v>
      </c>
      <c r="E6" s="87">
        <f>TAB!I4</f>
        <v>0</v>
      </c>
      <c r="F6" s="87">
        <f>TAB!J4</f>
        <v>0</v>
      </c>
      <c r="G6" s="80">
        <f>TAB!K4</f>
        <v>0</v>
      </c>
      <c r="H6" s="80">
        <f>TAB!L4</f>
        <v>0</v>
      </c>
      <c r="I6" s="80">
        <f>TAB!M4</f>
        <v>0</v>
      </c>
      <c r="J6" s="80">
        <f>TAB!N4</f>
        <v>0</v>
      </c>
      <c r="K6" s="80">
        <f>TAB!O4</f>
        <v>0</v>
      </c>
      <c r="L6" s="81">
        <f>TAB!P4</f>
        <v>0</v>
      </c>
      <c r="M6" s="8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hidden="1" customHeight="1" x14ac:dyDescent="0.2">
      <c r="B7" s="101"/>
      <c r="C7" s="99"/>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hidden="1" customHeight="1" x14ac:dyDescent="0.2">
      <c r="B8" s="101"/>
      <c r="C8" s="96" t="s">
        <v>12</v>
      </c>
      <c r="D8" s="68" t="s">
        <v>13</v>
      </c>
      <c r="E8" s="69">
        <f>TAB!I5</f>
        <v>0</v>
      </c>
      <c r="F8" s="70">
        <f>TAB!J5</f>
        <v>0</v>
      </c>
      <c r="G8" s="70">
        <f>TAB!K5</f>
        <v>0</v>
      </c>
      <c r="H8" s="70">
        <f>TAB!L5</f>
        <v>0</v>
      </c>
      <c r="I8" s="70">
        <f>TAB!M5</f>
        <v>0</v>
      </c>
      <c r="J8" s="70">
        <f>TAB!N5</f>
        <v>0</v>
      </c>
      <c r="K8" s="70">
        <f>TAB!O5</f>
        <v>0</v>
      </c>
      <c r="L8" s="71">
        <f>TAB!P5</f>
        <v>0</v>
      </c>
      <c r="M8" s="72">
        <f t="shared" si="0"/>
        <v>0</v>
      </c>
      <c r="N8" s="48"/>
      <c r="O8" s="10"/>
      <c r="P8" s="10"/>
      <c r="Q8" s="10"/>
      <c r="R8" s="10"/>
      <c r="S8" s="10"/>
      <c r="T8" s="10"/>
      <c r="U8" s="10"/>
      <c r="V8" s="10"/>
      <c r="W8" s="10"/>
      <c r="X8" s="10"/>
      <c r="Y8" s="10"/>
      <c r="Z8" s="10"/>
      <c r="AA8" s="10"/>
      <c r="AB8" s="10"/>
      <c r="AC8" s="10"/>
      <c r="AD8" s="10"/>
      <c r="AE8" s="10"/>
      <c r="AF8" s="10"/>
      <c r="AG8" s="48"/>
      <c r="AH8" s="48"/>
    </row>
    <row r="9" spans="2:34" ht="24" hidden="1" customHeight="1" thickBot="1" x14ac:dyDescent="0.25">
      <c r="B9" s="102"/>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0" t="s">
        <v>45</v>
      </c>
      <c r="C10" s="98"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1"/>
      <c r="C11" s="99"/>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1" t="s">
        <v>33</v>
      </c>
      <c r="C12" s="96"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2"/>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0" t="s">
        <v>44</v>
      </c>
      <c r="C14" s="98"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1"/>
      <c r="C15" s="99"/>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1"/>
      <c r="C16" s="96"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2"/>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00" t="s">
        <v>46</v>
      </c>
      <c r="C18" s="98" t="s">
        <v>11</v>
      </c>
      <c r="D18" s="77" t="s">
        <v>13</v>
      </c>
      <c r="E18" s="78">
        <f>TAB!I10</f>
        <v>0</v>
      </c>
      <c r="F18" s="78">
        <f>TAB!J10</f>
        <v>0</v>
      </c>
      <c r="G18" s="78">
        <f>TAB!K10</f>
        <v>0</v>
      </c>
      <c r="H18" s="78">
        <f>TAB!L10</f>
        <v>0</v>
      </c>
      <c r="I18" s="78">
        <f>TAB!M10</f>
        <v>0</v>
      </c>
      <c r="J18" s="78">
        <f>TAB!N10</f>
        <v>0</v>
      </c>
      <c r="K18" s="78">
        <f>TAB!O10</f>
        <v>79</v>
      </c>
      <c r="L18" s="78">
        <f>TAB!P10</f>
        <v>32</v>
      </c>
      <c r="M18" s="82">
        <f t="shared" ref="M18" si="3">SUM(E18:L18)</f>
        <v>111</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1"/>
      <c r="C19" s="99"/>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1"/>
      <c r="C20" s="96" t="s">
        <v>12</v>
      </c>
      <c r="D20" s="68" t="s">
        <v>13</v>
      </c>
      <c r="E20" s="86">
        <f>TAB!I11</f>
        <v>0</v>
      </c>
      <c r="F20" s="86">
        <f>TAB!J11</f>
        <v>0</v>
      </c>
      <c r="G20" s="86">
        <f>TAB!K11</f>
        <v>0</v>
      </c>
      <c r="H20" s="86">
        <f>TAB!L11</f>
        <v>0</v>
      </c>
      <c r="I20" s="86">
        <f>TAB!M11</f>
        <v>120</v>
      </c>
      <c r="J20" s="86">
        <f>TAB!N11</f>
        <v>190</v>
      </c>
      <c r="K20" s="86">
        <f>TAB!O11</f>
        <v>185</v>
      </c>
      <c r="L20" s="86">
        <f>TAB!P11</f>
        <v>100</v>
      </c>
      <c r="M20" s="72">
        <f t="shared" ref="M20" si="4">SUM(E20:L20)</f>
        <v>595</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2"/>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5" t="s">
        <v>14</v>
      </c>
      <c r="C24" s="106"/>
      <c r="D24" s="106"/>
      <c r="E24" s="106"/>
      <c r="F24" s="106"/>
      <c r="G24" s="22"/>
      <c r="H24" s="22"/>
      <c r="I24" s="22"/>
      <c r="J24" s="103" t="s">
        <v>15</v>
      </c>
      <c r="K24" s="10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3" t="s">
        <v>17</v>
      </c>
      <c r="C25" s="124"/>
      <c r="D25" s="124"/>
      <c r="E25" s="124"/>
      <c r="F25" s="124"/>
      <c r="G25" s="124"/>
      <c r="H25" s="124"/>
      <c r="I25" s="124"/>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2" t="s">
        <v>27</v>
      </c>
      <c r="C27" s="122"/>
      <c r="D27" s="122"/>
      <c r="E27" s="122"/>
      <c r="F27" s="122"/>
      <c r="G27" s="122"/>
      <c r="H27" s="122"/>
      <c r="I27" s="122"/>
      <c r="J27" s="122"/>
      <c r="K27" s="122"/>
      <c r="L27" s="122"/>
      <c r="M27" s="12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2" t="s">
        <v>28</v>
      </c>
      <c r="C29" s="122"/>
      <c r="D29" s="122"/>
      <c r="E29" s="122"/>
      <c r="F29" s="122"/>
      <c r="G29" s="122"/>
      <c r="H29" s="122"/>
      <c r="I29" s="122"/>
      <c r="J29" s="122"/>
      <c r="K29" s="122"/>
      <c r="L29" s="122"/>
      <c r="M29" s="12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7"/>
      <c r="C31" s="107"/>
      <c r="D31" s="107"/>
      <c r="E31" s="107"/>
      <c r="F31" s="107"/>
      <c r="G31" s="107"/>
      <c r="H31" s="107"/>
      <c r="I31" s="107"/>
      <c r="J31" s="107"/>
      <c r="K31" s="107"/>
      <c r="L31" s="107"/>
      <c r="M31" s="10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9">
    <cfRule type="expression" dxfId="11" priority="118">
      <formula>$I$8&gt;0</formula>
    </cfRule>
    <cfRule type="expression" dxfId="10" priority="119">
      <formula>$I$8=0</formula>
    </cfRule>
  </conditionalFormatting>
  <conditionalFormatting sqref="I7:J7">
    <cfRule type="expression" dxfId="9" priority="148">
      <formula>$I$6&gt;0</formula>
    </cfRule>
    <cfRule type="expression" dxfId="8" priority="149">
      <formula>$I$6=0</formula>
    </cfRule>
  </conditionalFormatting>
  <conditionalFormatting sqref="J9">
    <cfRule type="expression" dxfId="7" priority="116">
      <formula>$J$8&gt;0</formula>
    </cfRule>
    <cfRule type="expression" dxfId="6" priority="117">
      <formula>$J$8=0</formula>
    </cfRule>
  </conditionalFormatting>
  <conditionalFormatting sqref="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P11" sqref="M10:P11"/>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c r="J4" s="57"/>
      <c r="K4" s="57"/>
      <c r="L4" s="57"/>
      <c r="M4" s="57"/>
      <c r="N4" s="57"/>
      <c r="O4" s="57"/>
      <c r="P4" s="58"/>
    </row>
    <row r="5" spans="2:16" ht="30" customHeight="1" thickBot="1" x14ac:dyDescent="0.3">
      <c r="B5" t="s">
        <v>21</v>
      </c>
      <c r="D5">
        <v>3</v>
      </c>
      <c r="E5" s="144"/>
      <c r="F5" s="133"/>
      <c r="G5" s="59" t="s">
        <v>12</v>
      </c>
      <c r="H5" s="63" t="s">
        <v>37</v>
      </c>
      <c r="I5" s="66"/>
      <c r="J5" s="60"/>
      <c r="K5" s="60"/>
      <c r="L5" s="60"/>
      <c r="M5" s="60"/>
      <c r="N5" s="60"/>
      <c r="O5" s="60"/>
      <c r="P5" s="61"/>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c r="J10" s="57"/>
      <c r="K10" s="57"/>
      <c r="L10" s="57"/>
      <c r="M10" s="57"/>
      <c r="N10" s="57"/>
      <c r="O10" s="57">
        <v>79</v>
      </c>
      <c r="P10" s="58">
        <v>32</v>
      </c>
    </row>
    <row r="11" spans="2:16" ht="30" customHeight="1" thickBot="1" x14ac:dyDescent="0.3">
      <c r="E11" s="144"/>
      <c r="F11" s="133"/>
      <c r="G11" s="59" t="s">
        <v>12</v>
      </c>
      <c r="H11" s="63" t="s">
        <v>37</v>
      </c>
      <c r="I11" s="66"/>
      <c r="J11" s="60"/>
      <c r="K11" s="60"/>
      <c r="L11" s="60"/>
      <c r="M11" s="60">
        <v>120</v>
      </c>
      <c r="N11" s="60">
        <v>190</v>
      </c>
      <c r="O11" s="60">
        <v>185</v>
      </c>
      <c r="P11" s="61">
        <v>100</v>
      </c>
    </row>
    <row r="12" spans="2:16" ht="15" customHeight="1" thickTop="1" x14ac:dyDescent="0.25">
      <c r="F12" s="26"/>
    </row>
    <row r="13" spans="2:16" x14ac:dyDescent="0.25">
      <c r="F13" s="89" t="s">
        <v>39</v>
      </c>
      <c r="G13" s="92" t="s">
        <v>21</v>
      </c>
    </row>
    <row r="14" spans="2:16" x14ac:dyDescent="0.25">
      <c r="F14" s="90" t="s">
        <v>38</v>
      </c>
      <c r="G14" s="93">
        <v>1</v>
      </c>
    </row>
    <row r="15" spans="2:16" x14ac:dyDescent="0.25">
      <c r="F15" s="90" t="s">
        <v>49</v>
      </c>
      <c r="G15" s="93">
        <v>43316</v>
      </c>
    </row>
    <row r="16" spans="2:16" x14ac:dyDescent="0.25">
      <c r="F16" s="91" t="s">
        <v>50</v>
      </c>
      <c r="G16" s="94">
        <v>45291</v>
      </c>
    </row>
    <row r="19" spans="6:8" ht="23.25" x14ac:dyDescent="0.35">
      <c r="H19" s="95" t="s">
        <v>53</v>
      </c>
    </row>
    <row r="21" spans="6:8" x14ac:dyDescent="0.25">
      <c r="F21">
        <f>COUNT(TAB!I4:P4,TAB!I5:P5,TAB!I6:P6,TAB!I7:P7,TAB!I8:P8,TAB!I9:P9,TAB!I10:P10,TAB!I11:P11)</f>
        <v>6</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2023-08-15T12:06:48Z</dcterms:modified>
</cp:coreProperties>
</file>