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42" activeTab="0"/>
  </bookViews>
  <sheets>
    <sheet name="Tech. spec. místnost N3009" sheetId="1" r:id="rId1"/>
    <sheet name="Tech. spec. místnost N2030" sheetId="2" r:id="rId2"/>
    <sheet name="CELKEM - NABÍDKA" sheetId="3" r:id="rId3"/>
  </sheets>
  <definedNames/>
  <calcPr fullCalcOnLoad="1"/>
</workbook>
</file>

<file path=xl/sharedStrings.xml><?xml version="1.0" encoding="utf-8"?>
<sst xmlns="http://schemas.openxmlformats.org/spreadsheetml/2006/main" count="135" uniqueCount="88">
  <si>
    <t>NÁZEV VÝROBKU</t>
  </si>
  <si>
    <t>POČET KS CELKEM</t>
  </si>
  <si>
    <t>POPIS VÝROBKU</t>
  </si>
  <si>
    <t>OZNAČENÍ VÝROBKU</t>
  </si>
  <si>
    <t>ZÁRUKA minimálně</t>
  </si>
  <si>
    <t>částka DPH v Kč</t>
  </si>
  <si>
    <t>Jednací židle</t>
  </si>
  <si>
    <t>2 roky</t>
  </si>
  <si>
    <t>990x420x560</t>
  </si>
  <si>
    <t>šatní skřín</t>
  </si>
  <si>
    <t>Kancelářský stůl</t>
  </si>
  <si>
    <t>pohovka</t>
  </si>
  <si>
    <t>křeslo</t>
  </si>
  <si>
    <t>kancelářské křeslo</t>
  </si>
  <si>
    <t>skříň</t>
  </si>
  <si>
    <t>1000x680x820</t>
  </si>
  <si>
    <t>870x2320x890</t>
  </si>
  <si>
    <t>konferenční stolek</t>
  </si>
  <si>
    <t>2370x2150+1350x280</t>
  </si>
  <si>
    <t>2360x1500x660</t>
  </si>
  <si>
    <t>1930x600x420</t>
  </si>
  <si>
    <t>Komoda k pohovce</t>
  </si>
  <si>
    <t>450x1100x600</t>
  </si>
  <si>
    <t>1220x650x530</t>
  </si>
  <si>
    <t>Přístavný stůl s kontejnerem</t>
  </si>
  <si>
    <t>762x900x550</t>
  </si>
  <si>
    <t>762x1800x850</t>
  </si>
  <si>
    <t>Jednací stůl</t>
  </si>
  <si>
    <t>762x2200x1200</t>
  </si>
  <si>
    <t>1200x1600x450</t>
  </si>
  <si>
    <t>Úložná sestava s prosklenými dvířky a 2 zásuvkami. Zásuvky a dvířka s otevíracím mechanismem (zatlačení). Materiál přírodní dřevotříska s folií. Dekor: světlý dub</t>
  </si>
  <si>
    <t>Pravý se 3 zásuvkami a nikou na PC. Horní deska z DCP 38 mm, po obvodu opatřena dvoubarevnou akrylovou 3D hranou. Ostatní dílce jsou z DCP 18 mm. Boky a dno kontejneru  opatřeny hranou ABS 0,5 mm, čela zásuvek olepena hranou ABS 2 mm. Kontejner je vybaven centrálním zámkem, v nice s otvorem na vedení kabeláže, kontejner na rektifikačních nožkách. Dekor: světlý dub</t>
  </si>
  <si>
    <t>Kancelářský psací stůl rovný, stolové desky a nohy  z DCP o síle 38 mm, stolová deska opatřena dvoubarevnou akrylovou 3D hranou, odolnou proti úderům. Podnož olepena hranou ABS 2 mm, rub stolu z DCP 18 mm s hranou ABS 0,5 mm z viditelné strany. Rektifikačních nožky D = 55 mm. Dekor: světlý dub</t>
  </si>
  <si>
    <t>Šatní skříň s posuvnými dveřmi,šatní tyčí a poličkami. Materiál laminátová dřevotříska, dekor: světlý dub a mléčné sklo</t>
  </si>
  <si>
    <t>stolová deska a nohy z DCP 38 mm, po obvodu opatřena dvoubarevnou akrylovou 3D hranou. Podnož opatřena hranou ABS 2 mm, rub stolu z DCP 18 mm s hranou ABS 0,5 mm z viditelné strany. Rektifikační nožky D = 55 mm. Dekor: světlý dub</t>
  </si>
  <si>
    <t>2100x1880x460</t>
  </si>
  <si>
    <t>Kancelářské křeslo</t>
  </si>
  <si>
    <t>1140x530x670</t>
  </si>
  <si>
    <t>Knihovna</t>
  </si>
  <si>
    <t>Šatní skříň</t>
  </si>
  <si>
    <t>Pohovka</t>
  </si>
  <si>
    <t>Křeslo</t>
  </si>
  <si>
    <t>Konferenční stolek</t>
  </si>
  <si>
    <t>Komoda</t>
  </si>
  <si>
    <t>500x1100x670</t>
  </si>
  <si>
    <t>780x1600x480</t>
  </si>
  <si>
    <t>Komoda se 6 zásuvkami (3+3). Materiál: Horní deska/ Boční panel/ Čelní lišta/ Přední lišta/ Čelo zásuvky - dřevotříska, dubová dýha, barevný akrylový lak; příčky - dřevotříska; zadní díl a dna zásuvek - dřevovláknitá deska. Dekor: světlý dub</t>
  </si>
  <si>
    <t>830x580x610</t>
  </si>
  <si>
    <t>Křeslo s pěnovou výplní a potahem. 4 nohy a otočná základna. Materiál: Pěna , Překližka , Polyester, Masivní kaučukovník, Ocel. Barva: šedý samet.</t>
  </si>
  <si>
    <t>890x1370x840</t>
  </si>
  <si>
    <t>Skříňka</t>
  </si>
  <si>
    <t>Úložná sestava. Skřínka s poličkami a plnými dvířky. Materiál: Horní díl/ Bočnice - dřevotříska, dubová dýha, Papírová fólie; zadní panel - dřevotříska, dubová dýha, papírová fólie; Dveře - dřevotříska, dubová dýha, akrylový lak; police - dřevotříska, melaminová fólie, plastový lem; spodní díl - dřevotříska, melaminová fólie. požadavky na odolnost a stabilitu dle následujících norem: EN 14073, EN14074, ANSI/BIFMA x5.9 a ISO-7170.</t>
  </si>
  <si>
    <t>740x1800x900</t>
  </si>
  <si>
    <t>Kancelářský stůl rovný. Stolové desky o síle min. 25 mm s 2 mm ABS hranou. Podnož o síle min 18 mm polepena hranou ABS o síle min. 1 mm, rub stolu z DCP 18 mm s hranou ABS 0,5 mm z viditelné strany. Rektifikační nožky D = 55 mm. Dekor světlý dub</t>
  </si>
  <si>
    <t>Mobilní kontejner</t>
  </si>
  <si>
    <t>Mobilní kontejner ke stolu se 4 zásuvkami.Materiál: laminovaná dřevotříska o síle min 18 mm s ABS hranou 1 mm, madla z leštěného hliníku. Centrální zamykání šuplíku. Kolečka vhodná na koberec. Dekor: světlý dub</t>
  </si>
  <si>
    <t>1950x1250x380-600</t>
  </si>
  <si>
    <t>633x408x504</t>
  </si>
  <si>
    <t>Mobilní kontejner ke kancelářskému stolu na kolečkách vhodných na koberec. Všechny dílce z DCP o síle 18 mm, dno a boky kontejneru opatřeny hranou ABS min. 0,5 mm, čela zásuvek s hranou ABS 2 mm. Minimálně 3 zásuvky, z toho jedna uzamykatená. Dekor: světlý dub</t>
  </si>
  <si>
    <t>770x147x390</t>
  </si>
  <si>
    <t>CELKEM</t>
  </si>
  <si>
    <t>Příloha č. 1 - technická specifkace</t>
  </si>
  <si>
    <t>Cenová nabídka pro veřejnou zakázku s názvem: 0222020 Dodávka nábytku pro Ústav výživy zvířat a pícninářství:</t>
  </si>
  <si>
    <t>v Kč bez DPH</t>
  </si>
  <si>
    <t>v Kč včetně DPH</t>
  </si>
  <si>
    <t>Nabízený výrobek - výrobce a přesný typ:</t>
  </si>
  <si>
    <t>nabízená záruka</t>
  </si>
  <si>
    <t xml:space="preserve">Nabízená záruka: </t>
  </si>
  <si>
    <t>0222020 Dodávka nábytku pro Ústav výživy zvířat a pícninářství - Technická specifikace - nabídková cena</t>
  </si>
  <si>
    <t>ILUSTRAČNÍ OBRÁZEK</t>
  </si>
  <si>
    <t>Pohupovací židle: lesklý chromový rám, čalouněná část s výplní z měkké pěny, potah šedá tkanina, lehce zakřivené opěradlo. Výška sedáku  47,5 cm, hloubka sedáku 41 cm, šířka sedáku 42 cm, odchylky od uvedených hodnot jsou možné v rozmezí 2 cm. Tkaná látka ze syntetického vlákna, barva tmavě šedá/černá. Nosnost 120 kg, s možnou odchylkou 10 kg.</t>
  </si>
  <si>
    <t>3místná rozkládací pohovka vč. 3 opěrných polštářů, barva tmavě šedá. Úložný prostor pod sedadlem. Rám sedáku - Polyuretanová pěna 28 kg/m3., polyesterová výplň, netkaný polypropylen, masivní borovice, dřevovláknitá deska, dřevotříska, polyuretanová pěna 20 kg/m3.
Čalounění opěráku - netkaný polypropylen, 70% krájené polyuretanové pěny/ 30% polyuretanová vlákna (možné odchylky v řádu 20 %), smotkovitá polyesterová vlákna. Noha - masivní bříza, průhledný akrylový lak.</t>
  </si>
  <si>
    <t>Pohupovací křeslo. Rám z formované lepené dřevěné dýhy (dub) s povrchovou úpravou akrylátový průhledný lak. Potah tmavě šedý z bavlny a polyesteru, s přidanou viskózou a lnem s viditelnou strukturu. Stálost barvy/odolnost vůči blednutí úrovně 5. Odolnost vůči odření 30 000 cyklů. Šířka sedáku 56 cm, hloubka sedáku 50 cm, výška sedáku 42 cm. Odchylky od uvedených hodnot jsou možné v rozemzí 5 cm. Čalounění sedáku a opěrky - polyuretanová pěna 30 kg/m3, polyesterová výplň, látka 100% polyester</t>
  </si>
  <si>
    <t>Kombinovaná třídveřová skříň. Minimálně 2 nastavitelné police, spodní část s plnými dvířky. Půda, dno, boky a police z lamina o tloušťce 38 mm, záda a dveře skříní z lamina o tl. 18 mm. Možné odchylky od uvedených hodnot 2 mm. Hrany opatřeny 2 mm ABS. Nosnost 150 kg.  Dekor světlý dub</t>
  </si>
  <si>
    <t>Konferenční stolek se skleněnou deskou, MDF imitace dřeva. Deska z bezpečnostního tvrzeného skla. Nosnost 25 kg s možnou odchylkou 2 kg.</t>
  </si>
  <si>
    <t>Policový díl s 8 okny, 4 opatřené dvířky. Materiál: dřevotříska s papírovou folií, plastové lemy. Zadní strana police z dřevovláknité desky. Nosnost polic min. 10 kg. Nosnost vrchní desky min. 50 kg. Možná odchylka od uvedených hodnot 2 kg. Dekor: světlý dub.</t>
  </si>
  <si>
    <t>Rohový policový díl s nástavcem. Nastavitelné police, nosnost police 30 kg (možná odchylka v rozemzí 2 kg), materiál přírodní dřevěná dýha a průhledný lak, zadní deska z dřevovláknité desky, dekor: bíle mořený dub</t>
  </si>
  <si>
    <t>Víceúčelová šatní skříň se 2 posuvnými plnými dveřmi.Se 6 policemi a 1 šatní tyčí. Materiál: plošně lisovaná deska s dekorační folií, úchytové lišty, dveře s horním vedením. Police o tloušťce 15 mm nastavitelné s nostností 10 kg (možná odchylka 1 kg). Hloubka skříně max. 600 mm Dekor: světlý dub</t>
  </si>
  <si>
    <t>2 místná pohovka, Rám sedáku - překližka, Vrstvené dřevo, Polyuretanová pěna 35 kg/m3., Polyuretanová pěna 25 kg/m3., Polyesterová výplň, Netkaný polypropylen. Rám opěráku - ocel, Epoxidový/polyesterový práškový lak. Elastická tkanina opěráku - 60% polypropylene, 40% pryž. Možná odchylka od uvedených hodnot 10 %. Područka - překližka, Dřevovláknitá deska, 100% recyklovaná pevná lepenka, Polyuretanová pěna 25 kg/m3., Polyesterová výplň. Čalounění opěráku - Netkaný polypropylen, 30% krájené polyuretanové pěny/ 70% polyuretanových vláken. Noha - polypropylenový plast. Látka - 100 % polyester</t>
  </si>
  <si>
    <t>ROZMĚRY (výška x šířka x hloubka) v mm (od uvedených hodnot jsou možné odchylky v rozemí 5 cm)</t>
  </si>
  <si>
    <t>zátěžové kancelářské křeslo, multifunkční blokační mechanismus s aretací v několika polohách s chromovými komponenty. Čalounění v pravé kůži v černém provedení. Pogumovaná kolečka. Celková výška: 116-122 cm; Hloubka sedu: 53 cm (možná odchylka 2 cm); Nosnost: 140 kg (možná odchylka 10 kg); Průměr kříže: 700 mm; Kolečka pr.11 mm: pogumovaná; Šířka sedáku včetně područí: 65 cm (možná odchylka 2 cm); Výška sedu: 52-58.</t>
  </si>
  <si>
    <t>Kancelářské křeslo s celokovovou konstrukcí v chromovém provedení, Opěrák i sedák čalouněny jemnou ekokůží černé barvy. Pevné celokovové područky s chromovou úpravou, čalouněné černou ekokůží. Zesílený kovový kříž s chromovou úpravou a plastovými kolečky vhodnými na koberce. Výškově nastavitelná a s houpacím mechanismem. Tuhost pohupu s regulací. Nosnost židle 130 kg. Možná odchylka 2 kg. Šířka sedu: 46 cm, hloubka sedu: 48 cm, výška sedu: 46-56 cm. Možná odchylka od uvedených hodnot v rozemí 2 cm.</t>
  </si>
  <si>
    <t>Konferenční stolek na podstavci. Materiál: kompozitní dřevo s melaminovou pryskyřicí nebo povrchovou folií. Tloušťka desky min 28 mm, nosnost 10 kg. Možná odchylka 1 kg. Dekor: světlý dub</t>
  </si>
  <si>
    <t>Pohupovací židle: lesklý chromový rám, čalouněná část s výplní z měkké pěny, potah šedá tkanina, lehce zakřivené opěradlo. Výška sedáku  47,5 cm, hloubka sedáku 41 cm, šířka sedáku 42 cm. Možná odchylka od uvedených hodnot v rozemí 2 cm. Tkaná látka ze syntetického vlákna, barva šedá. Nostnost 120 kg, možná odchylka 2 kg.</t>
  </si>
  <si>
    <t>Cena v Kč bez DPH/ks 
(s montáží a dopravou)</t>
  </si>
  <si>
    <t xml:space="preserve"> Cena v Kč bez DPH celkem za položku</t>
  </si>
  <si>
    <t>Cena celkem v Kč včetně DPH</t>
  </si>
  <si>
    <t>Cena v Kč bez DPH / ks 
(s montáží a dopravou)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</si>
</sst>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Border="1" applyAlignment="1" applyProtection="1">
      <alignment horizontal="left" vertical="center" wrapText="1"/>
      <protection/>
    </xf>
    <xf numFmtId="166" fontId="0" fillId="34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vertical="center"/>
      <protection/>
    </xf>
    <xf numFmtId="166" fontId="39" fillId="0" borderId="10" xfId="0" applyNumberFormat="1" applyFont="1" applyBorder="1" applyAlignment="1" applyProtection="1">
      <alignment vertical="center"/>
      <protection/>
    </xf>
    <xf numFmtId="166" fontId="39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40" fillId="19" borderId="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2" xfId="0" applyFont="1" applyFill="1" applyBorder="1" applyAlignment="1" applyProtection="1">
      <alignment horizontal="left" vertical="center" wrapText="1"/>
      <protection locked="0"/>
    </xf>
    <xf numFmtId="0" fontId="39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14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Relationship Id="rId8" Type="http://schemas.openxmlformats.org/officeDocument/2006/relationships/image" Target="../media/image21.jpeg" /><Relationship Id="rId9" Type="http://schemas.openxmlformats.org/officeDocument/2006/relationships/image" Target="../media/image2.jpeg" /><Relationship Id="rId10" Type="http://schemas.openxmlformats.org/officeDocument/2006/relationships/image" Target="../media/image22.jpeg" /><Relationship Id="rId11" Type="http://schemas.openxmlformats.org/officeDocument/2006/relationships/image" Target="../media/image23.png" /><Relationship Id="rId12" Type="http://schemas.openxmlformats.org/officeDocument/2006/relationships/image" Target="../media/image24.jpeg" /><Relationship Id="rId1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3</xdr:row>
      <xdr:rowOff>190500</xdr:rowOff>
    </xdr:from>
    <xdr:to>
      <xdr:col>13</xdr:col>
      <xdr:colOff>400050</xdr:colOff>
      <xdr:row>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68975" y="3305175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</xdr:row>
      <xdr:rowOff>47625</xdr:rowOff>
    </xdr:from>
    <xdr:to>
      <xdr:col>2</xdr:col>
      <xdr:colOff>1257300</xdr:colOff>
      <xdr:row>2</xdr:row>
      <xdr:rowOff>1800225</xdr:rowOff>
    </xdr:to>
    <xdr:pic>
      <xdr:nvPicPr>
        <xdr:cNvPr id="2" name="Picture 10" descr="Pohupovací Židle Donna - šedá/barvy chromu, Konvenční, kov/textil (42/99/56cm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333500"/>
          <a:ext cx="1162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19050</xdr:rowOff>
    </xdr:from>
    <xdr:to>
      <xdr:col>2</xdr:col>
      <xdr:colOff>1704975</xdr:colOff>
      <xdr:row>11</xdr:row>
      <xdr:rowOff>1685925</xdr:rowOff>
    </xdr:to>
    <xdr:pic>
      <xdr:nvPicPr>
        <xdr:cNvPr id="3" name="Obrázek 3" descr="Náhled obrázk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859250"/>
          <a:ext cx="16478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</xdr:row>
      <xdr:rowOff>142875</xdr:rowOff>
    </xdr:from>
    <xdr:to>
      <xdr:col>2</xdr:col>
      <xdr:colOff>2238375</xdr:colOff>
      <xdr:row>3</xdr:row>
      <xdr:rowOff>1409700</xdr:rowOff>
    </xdr:to>
    <xdr:pic>
      <xdr:nvPicPr>
        <xdr:cNvPr id="4" name="Picture 13" descr="Jednací stůl WELS, 2200 x 1200 mm, akát světlý"/>
        <xdr:cNvPicPr preferRelativeResize="1">
          <a:picLocks noChangeAspect="1"/>
        </xdr:cNvPicPr>
      </xdr:nvPicPr>
      <xdr:blipFill>
        <a:blip r:embed="rId4"/>
        <a:srcRect l="7929" t="11677" r="6234" b="10949"/>
        <a:stretch>
          <a:fillRect/>
        </a:stretch>
      </xdr:blipFill>
      <xdr:spPr>
        <a:xfrm>
          <a:off x="2505075" y="3257550"/>
          <a:ext cx="2190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</xdr:row>
      <xdr:rowOff>123825</xdr:rowOff>
    </xdr:from>
    <xdr:to>
      <xdr:col>2</xdr:col>
      <xdr:colOff>1885950</xdr:colOff>
      <xdr:row>4</xdr:row>
      <xdr:rowOff>1809750</xdr:rowOff>
    </xdr:to>
    <xdr:pic>
      <xdr:nvPicPr>
        <xdr:cNvPr id="5" name="Picture 10" descr="PAX / MEHAMN/SEKKEN Šatní skříň, vz. bíle moř. dub/mléčné sklo, 150x66x236 c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4733925"/>
          <a:ext cx="1695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</xdr:row>
      <xdr:rowOff>152400</xdr:rowOff>
    </xdr:from>
    <xdr:to>
      <xdr:col>2</xdr:col>
      <xdr:colOff>2238375</xdr:colOff>
      <xdr:row>5</xdr:row>
      <xdr:rowOff>1552575</xdr:rowOff>
    </xdr:to>
    <xdr:pic>
      <xdr:nvPicPr>
        <xdr:cNvPr id="6" name="Picture 11" descr="Kancelářský stůl WELS, 1800 x 850 mm, dezén akát světlý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6619875"/>
          <a:ext cx="2133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</xdr:row>
      <xdr:rowOff>228600</xdr:rowOff>
    </xdr:from>
    <xdr:to>
      <xdr:col>2</xdr:col>
      <xdr:colOff>2266950</xdr:colOff>
      <xdr:row>6</xdr:row>
      <xdr:rowOff>1419225</xdr:rowOff>
    </xdr:to>
    <xdr:pic>
      <xdr:nvPicPr>
        <xdr:cNvPr id="7" name="Picture 12" descr="Přístavný kontejner WELS - pravý, 3 zásuvky, višeň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05075" y="8391525"/>
          <a:ext cx="2219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7</xdr:row>
      <xdr:rowOff>47625</xdr:rowOff>
    </xdr:from>
    <xdr:to>
      <xdr:col>2</xdr:col>
      <xdr:colOff>1981200</xdr:colOff>
      <xdr:row>7</xdr:row>
      <xdr:rowOff>1743075</xdr:rowOff>
    </xdr:to>
    <xdr:pic>
      <xdr:nvPicPr>
        <xdr:cNvPr id="8" name="Picture 5" descr="GRUNNARP 3místná rozkládací pohovka, Gunnared tmavě šedá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990600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</xdr:row>
      <xdr:rowOff>47625</xdr:rowOff>
    </xdr:from>
    <xdr:to>
      <xdr:col>2</xdr:col>
      <xdr:colOff>1800225</xdr:colOff>
      <xdr:row>8</xdr:row>
      <xdr:rowOff>1314450</xdr:rowOff>
    </xdr:to>
    <xdr:pic>
      <xdr:nvPicPr>
        <xdr:cNvPr id="9" name="Picture 4" descr="POÄNG Křeslo, bíle mořená dubová dýha/Knisa černá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81325" y="116586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9</xdr:row>
      <xdr:rowOff>47625</xdr:rowOff>
    </xdr:from>
    <xdr:to>
      <xdr:col>2</xdr:col>
      <xdr:colOff>1562100</xdr:colOff>
      <xdr:row>9</xdr:row>
      <xdr:rowOff>1600200</xdr:rowOff>
    </xdr:to>
    <xdr:pic>
      <xdr:nvPicPr>
        <xdr:cNvPr id="10" name="Picture 9" descr="https://zidle.static.s1.upgates.com/_cache/9/c/9cdb29a6a480761d69e6dd4ed3bad76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67050" y="13230225"/>
          <a:ext cx="9525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10</xdr:row>
      <xdr:rowOff>19050</xdr:rowOff>
    </xdr:from>
    <xdr:to>
      <xdr:col>2</xdr:col>
      <xdr:colOff>1971675</xdr:colOff>
      <xdr:row>10</xdr:row>
      <xdr:rowOff>1876425</xdr:rowOff>
    </xdr:to>
    <xdr:pic>
      <xdr:nvPicPr>
        <xdr:cNvPr id="11" name="Picture 1" descr="Kombinovaná třídveřová skříň ASSIST, 1880 x 460 x 2100 mm, přír. sv. dub"/>
        <xdr:cNvPicPr preferRelativeResize="1">
          <a:picLocks noChangeAspect="1"/>
        </xdr:cNvPicPr>
      </xdr:nvPicPr>
      <xdr:blipFill>
        <a:blip r:embed="rId11"/>
        <a:srcRect l="12121" t="12144" r="13333" b="10139"/>
        <a:stretch>
          <a:fillRect/>
        </a:stretch>
      </xdr:blipFill>
      <xdr:spPr>
        <a:xfrm>
          <a:off x="2647950" y="14878050"/>
          <a:ext cx="17811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12</xdr:row>
      <xdr:rowOff>180975</xdr:rowOff>
    </xdr:from>
    <xdr:to>
      <xdr:col>2</xdr:col>
      <xdr:colOff>2066925</xdr:colOff>
      <xdr:row>12</xdr:row>
      <xdr:rowOff>1314450</xdr:rowOff>
    </xdr:to>
    <xdr:pic>
      <xdr:nvPicPr>
        <xdr:cNvPr id="12" name="Picture 8" descr="Konferenční Stolek Boston - barvy dubu/jílová barva, Moderní, kov/kompozitní dřevo (110/45/60cm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57475" y="18764250"/>
          <a:ext cx="1866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38100</xdr:rowOff>
    </xdr:from>
    <xdr:to>
      <xdr:col>2</xdr:col>
      <xdr:colOff>1704975</xdr:colOff>
      <xdr:row>13</xdr:row>
      <xdr:rowOff>1314450</xdr:rowOff>
    </xdr:to>
    <xdr:pic>
      <xdr:nvPicPr>
        <xdr:cNvPr id="13" name="Obrázek 13" descr="Mobilní kontejner WELS, 408 x 504 x 633 mm, 3 zásuvky, višeň"/>
        <xdr:cNvPicPr preferRelativeResize="1">
          <a:picLocks noChangeAspect="1"/>
        </xdr:cNvPicPr>
      </xdr:nvPicPr>
      <xdr:blipFill>
        <a:blip r:embed="rId13"/>
        <a:srcRect t="10116" b="12571"/>
        <a:stretch>
          <a:fillRect/>
        </a:stretch>
      </xdr:blipFill>
      <xdr:spPr>
        <a:xfrm>
          <a:off x="3067050" y="20145375"/>
          <a:ext cx="1095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14</xdr:row>
      <xdr:rowOff>57150</xdr:rowOff>
    </xdr:from>
    <xdr:to>
      <xdr:col>2</xdr:col>
      <xdr:colOff>2019300</xdr:colOff>
      <xdr:row>14</xdr:row>
      <xdr:rowOff>1200150</xdr:rowOff>
    </xdr:to>
    <xdr:pic>
      <xdr:nvPicPr>
        <xdr:cNvPr id="14" name="Obrázek 14" descr="KALLAX Policový díl se 4 vložkami, vz. bíle moř. dub, 147x77 cm"/>
        <xdr:cNvPicPr preferRelativeResize="1">
          <a:picLocks noChangeAspect="1"/>
        </xdr:cNvPicPr>
      </xdr:nvPicPr>
      <xdr:blipFill>
        <a:blip r:embed="rId14"/>
        <a:srcRect t="13728" b="13812"/>
        <a:stretch>
          <a:fillRect/>
        </a:stretch>
      </xdr:blipFill>
      <xdr:spPr>
        <a:xfrm>
          <a:off x="2924175" y="21602700"/>
          <a:ext cx="1552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3</xdr:row>
      <xdr:rowOff>0</xdr:rowOff>
    </xdr:from>
    <xdr:to>
      <xdr:col>13</xdr:col>
      <xdr:colOff>381000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26125" y="2905125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</xdr:row>
      <xdr:rowOff>133350</xdr:rowOff>
    </xdr:from>
    <xdr:to>
      <xdr:col>2</xdr:col>
      <xdr:colOff>2066925</xdr:colOff>
      <xdr:row>2</xdr:row>
      <xdr:rowOff>1323975</xdr:rowOff>
    </xdr:to>
    <xdr:pic>
      <xdr:nvPicPr>
        <xdr:cNvPr id="2" name="Obrázek 2" descr="Náhled obrázku"/>
        <xdr:cNvPicPr preferRelativeResize="1">
          <a:picLocks noChangeAspect="1"/>
        </xdr:cNvPicPr>
      </xdr:nvPicPr>
      <xdr:blipFill>
        <a:blip r:embed="rId2"/>
        <a:srcRect l="12861" t="22773" r="8978" b="25247"/>
        <a:stretch>
          <a:fillRect/>
        </a:stretch>
      </xdr:blipFill>
      <xdr:spPr>
        <a:xfrm>
          <a:off x="2752725" y="1571625"/>
          <a:ext cx="1771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</xdr:row>
      <xdr:rowOff>76200</xdr:rowOff>
    </xdr:from>
    <xdr:to>
      <xdr:col>2</xdr:col>
      <xdr:colOff>1524000</xdr:colOff>
      <xdr:row>3</xdr:row>
      <xdr:rowOff>1466850</xdr:rowOff>
    </xdr:to>
    <xdr:pic>
      <xdr:nvPicPr>
        <xdr:cNvPr id="3" name="Picture 4" descr="https://zidle.static.s1.upgates.com/_cache/a/6/a6c9d0d6a9862d8ab0f9ebcfe3a5f4c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981325"/>
          <a:ext cx="962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</xdr:row>
      <xdr:rowOff>19050</xdr:rowOff>
    </xdr:from>
    <xdr:to>
      <xdr:col>2</xdr:col>
      <xdr:colOff>1885950</xdr:colOff>
      <xdr:row>4</xdr:row>
      <xdr:rowOff>1552575</xdr:rowOff>
    </xdr:to>
    <xdr:pic>
      <xdr:nvPicPr>
        <xdr:cNvPr id="4" name="Picture 5" descr="BILLY Kombinace knihovny/roh. řešení, bíle mořená dubová dýha, 215/135x28x237 c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4505325"/>
          <a:ext cx="14287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5</xdr:row>
      <xdr:rowOff>66675</xdr:rowOff>
    </xdr:from>
    <xdr:to>
      <xdr:col>2</xdr:col>
      <xdr:colOff>1485900</xdr:colOff>
      <xdr:row>5</xdr:row>
      <xdr:rowOff>1619250</xdr:rowOff>
    </xdr:to>
    <xdr:pic>
      <xdr:nvPicPr>
        <xdr:cNvPr id="5" name="Picture 7" descr="Skříň S Pos. Dveřmi.(hor.ved.) Heimo - bílá/barvy dubu, Konvenční (125/195/38cm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0" y="6105525"/>
          <a:ext cx="800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6</xdr:row>
      <xdr:rowOff>85725</xdr:rowOff>
    </xdr:from>
    <xdr:to>
      <xdr:col>2</xdr:col>
      <xdr:colOff>2371725</xdr:colOff>
      <xdr:row>6</xdr:row>
      <xdr:rowOff>1990725</xdr:rowOff>
    </xdr:to>
    <xdr:pic>
      <xdr:nvPicPr>
        <xdr:cNvPr id="6" name="Picture 8" descr="ANGERSBY 2místná pohovka, Knisa světle šedá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7972425"/>
          <a:ext cx="2047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7</xdr:row>
      <xdr:rowOff>76200</xdr:rowOff>
    </xdr:from>
    <xdr:to>
      <xdr:col>2</xdr:col>
      <xdr:colOff>1866900</xdr:colOff>
      <xdr:row>7</xdr:row>
      <xdr:rowOff>1895475</xdr:rowOff>
    </xdr:to>
    <xdr:pic>
      <xdr:nvPicPr>
        <xdr:cNvPr id="7" name="Picture 9" descr="Křeslo ONSEVIG samet šedá/černá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10048875"/>
          <a:ext cx="14478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8</xdr:row>
      <xdr:rowOff>76200</xdr:rowOff>
    </xdr:from>
    <xdr:to>
      <xdr:col>2</xdr:col>
      <xdr:colOff>2028825</xdr:colOff>
      <xdr:row>8</xdr:row>
      <xdr:rowOff>1457325</xdr:rowOff>
    </xdr:to>
    <xdr:pic>
      <xdr:nvPicPr>
        <xdr:cNvPr id="8" name="Picture 12" descr="Konferenční Stolek Mali - tmavě hnědá/barvy dubu, Moderní, kompozitní dřevo (110/49/67cm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12087225"/>
          <a:ext cx="1819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9</xdr:row>
      <xdr:rowOff>152400</xdr:rowOff>
    </xdr:from>
    <xdr:to>
      <xdr:col>2</xdr:col>
      <xdr:colOff>1666875</xdr:colOff>
      <xdr:row>9</xdr:row>
      <xdr:rowOff>1485900</xdr:rowOff>
    </xdr:to>
    <xdr:pic>
      <xdr:nvPicPr>
        <xdr:cNvPr id="9" name="Picture 10" descr="Pohupovací Židle Donna - šedá/barvy chromu, Konvenční, kov/textil (42/99/56cm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13744575"/>
          <a:ext cx="885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10</xdr:row>
      <xdr:rowOff>66675</xdr:rowOff>
    </xdr:from>
    <xdr:to>
      <xdr:col>2</xdr:col>
      <xdr:colOff>2171700</xdr:colOff>
      <xdr:row>10</xdr:row>
      <xdr:rowOff>1352550</xdr:rowOff>
    </xdr:to>
    <xdr:pic>
      <xdr:nvPicPr>
        <xdr:cNvPr id="10" name="Picture 11" descr="MALM Komoda se 6 zásuvkami, bíle mořená dubová dýha, 160x78 cm"/>
        <xdr:cNvPicPr preferRelativeResize="1">
          <a:picLocks noChangeAspect="1"/>
        </xdr:cNvPicPr>
      </xdr:nvPicPr>
      <xdr:blipFill>
        <a:blip r:embed="rId10"/>
        <a:srcRect l="3848" t="33946"/>
        <a:stretch>
          <a:fillRect/>
        </a:stretch>
      </xdr:blipFill>
      <xdr:spPr>
        <a:xfrm>
          <a:off x="2876550" y="15182850"/>
          <a:ext cx="1752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11</xdr:row>
      <xdr:rowOff>114300</xdr:rowOff>
    </xdr:from>
    <xdr:to>
      <xdr:col>2</xdr:col>
      <xdr:colOff>1752600</xdr:colOff>
      <xdr:row>11</xdr:row>
      <xdr:rowOff>1409700</xdr:rowOff>
    </xdr:to>
    <xdr:pic>
      <xdr:nvPicPr>
        <xdr:cNvPr id="11" name="Obrázek 11" descr="Náhled obrázku"/>
        <xdr:cNvPicPr preferRelativeResize="1">
          <a:picLocks noChangeAspect="1"/>
        </xdr:cNvPicPr>
      </xdr:nvPicPr>
      <xdr:blipFill>
        <a:blip r:embed="rId11"/>
        <a:srcRect l="23501" t="18951" r="25344" b="21986"/>
        <a:stretch>
          <a:fillRect/>
        </a:stretch>
      </xdr:blipFill>
      <xdr:spPr>
        <a:xfrm>
          <a:off x="3057525" y="16678275"/>
          <a:ext cx="1152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12</xdr:row>
      <xdr:rowOff>123825</xdr:rowOff>
    </xdr:from>
    <xdr:to>
      <xdr:col>2</xdr:col>
      <xdr:colOff>2486025</xdr:colOff>
      <xdr:row>12</xdr:row>
      <xdr:rowOff>1390650</xdr:rowOff>
    </xdr:to>
    <xdr:pic>
      <xdr:nvPicPr>
        <xdr:cNvPr id="12" name="Picture 14" descr="GALANT Úložná sestava, bíle mořená dubová dýha, 160x120 cm"/>
        <xdr:cNvPicPr preferRelativeResize="1">
          <a:picLocks noChangeAspect="1"/>
        </xdr:cNvPicPr>
      </xdr:nvPicPr>
      <xdr:blipFill>
        <a:blip r:embed="rId12"/>
        <a:srcRect l="251" t="23481"/>
        <a:stretch>
          <a:fillRect/>
        </a:stretch>
      </xdr:blipFill>
      <xdr:spPr>
        <a:xfrm>
          <a:off x="2533650" y="18192750"/>
          <a:ext cx="2409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13</xdr:row>
      <xdr:rowOff>47625</xdr:rowOff>
    </xdr:from>
    <xdr:to>
      <xdr:col>2</xdr:col>
      <xdr:colOff>2095500</xdr:colOff>
      <xdr:row>13</xdr:row>
      <xdr:rowOff>1600200</xdr:rowOff>
    </xdr:to>
    <xdr:pic>
      <xdr:nvPicPr>
        <xdr:cNvPr id="13" name="Obrázek 13" descr="Náhled obrázku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09900" y="19659600"/>
          <a:ext cx="1543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0" zoomScaleNormal="80" zoomScalePageLayoutView="0" workbookViewId="0" topLeftCell="A1">
      <selection activeCell="M2" sqref="M2"/>
    </sheetView>
  </sheetViews>
  <sheetFormatPr defaultColWidth="9.140625" defaultRowHeight="15"/>
  <cols>
    <col min="1" max="1" width="18.57421875" style="11" customWidth="1"/>
    <col min="2" max="2" width="18.28125" style="11" customWidth="1"/>
    <col min="3" max="3" width="35.421875" style="11" customWidth="1"/>
    <col min="4" max="4" width="78.140625" style="12" customWidth="1"/>
    <col min="5" max="5" width="27.00390625" style="9" customWidth="1"/>
    <col min="6" max="7" width="14.57421875" style="11" customWidth="1"/>
    <col min="8" max="8" width="9.140625" style="11" customWidth="1"/>
    <col min="9" max="9" width="29.8515625" style="11" customWidth="1"/>
    <col min="10" max="10" width="14.57421875" style="11" customWidth="1"/>
    <col min="11" max="11" width="14.8515625" style="11" customWidth="1"/>
    <col min="12" max="12" width="14.421875" style="11" customWidth="1"/>
    <col min="13" max="13" width="15.421875" style="11" customWidth="1"/>
    <col min="14" max="16384" width="9.140625" style="8" customWidth="1"/>
  </cols>
  <sheetData>
    <row r="1" spans="1:13" s="2" customFormat="1" ht="26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75">
      <c r="A2" s="3" t="s">
        <v>3</v>
      </c>
      <c r="B2" s="3" t="s">
        <v>0</v>
      </c>
      <c r="C2" s="3" t="s">
        <v>69</v>
      </c>
      <c r="D2" s="4" t="s">
        <v>2</v>
      </c>
      <c r="E2" s="3" t="s">
        <v>79</v>
      </c>
      <c r="F2" s="3" t="s">
        <v>4</v>
      </c>
      <c r="G2" s="3" t="s">
        <v>66</v>
      </c>
      <c r="H2" s="3" t="s">
        <v>1</v>
      </c>
      <c r="I2" s="3" t="s">
        <v>65</v>
      </c>
      <c r="J2" s="5" t="s">
        <v>87</v>
      </c>
      <c r="K2" s="5" t="s">
        <v>85</v>
      </c>
      <c r="L2" s="4" t="s">
        <v>5</v>
      </c>
      <c r="M2" s="4" t="s">
        <v>86</v>
      </c>
    </row>
    <row r="3" spans="1:13" ht="144" customHeight="1">
      <c r="A3" s="6">
        <v>1</v>
      </c>
      <c r="B3" s="6" t="s">
        <v>6</v>
      </c>
      <c r="C3" s="17"/>
      <c r="D3" s="16" t="s">
        <v>70</v>
      </c>
      <c r="E3" s="17" t="s">
        <v>8</v>
      </c>
      <c r="F3" s="17" t="s">
        <v>7</v>
      </c>
      <c r="G3" s="7"/>
      <c r="H3" s="17">
        <v>6</v>
      </c>
      <c r="I3" s="7"/>
      <c r="J3" s="1"/>
      <c r="K3" s="20">
        <f aca="true" t="shared" si="0" ref="K3:K14">H3*J3</f>
        <v>0</v>
      </c>
      <c r="L3" s="21">
        <f aca="true" t="shared" si="1" ref="L3:L14">M3-K3</f>
        <v>0</v>
      </c>
      <c r="M3" s="21">
        <f aca="true" t="shared" si="2" ref="M3:M14">K3*1.21</f>
        <v>0</v>
      </c>
    </row>
    <row r="4" spans="1:13" ht="117.75" customHeight="1">
      <c r="A4" s="6">
        <v>2</v>
      </c>
      <c r="B4" s="6" t="s">
        <v>27</v>
      </c>
      <c r="C4" s="17"/>
      <c r="D4" s="16" t="s">
        <v>34</v>
      </c>
      <c r="E4" s="17" t="s">
        <v>28</v>
      </c>
      <c r="F4" s="17" t="s">
        <v>7</v>
      </c>
      <c r="G4" s="7"/>
      <c r="H4" s="17">
        <v>1</v>
      </c>
      <c r="I4" s="7"/>
      <c r="J4" s="1"/>
      <c r="K4" s="20">
        <f t="shared" si="0"/>
        <v>0</v>
      </c>
      <c r="L4" s="21">
        <f t="shared" si="1"/>
        <v>0</v>
      </c>
      <c r="M4" s="21">
        <f t="shared" si="2"/>
        <v>0</v>
      </c>
    </row>
    <row r="5" spans="1:13" ht="146.25" customHeight="1">
      <c r="A5" s="6">
        <v>3</v>
      </c>
      <c r="B5" s="6" t="s">
        <v>9</v>
      </c>
      <c r="C5" s="17"/>
      <c r="D5" s="16" t="s">
        <v>33</v>
      </c>
      <c r="E5" s="25" t="s">
        <v>19</v>
      </c>
      <c r="F5" s="17" t="s">
        <v>7</v>
      </c>
      <c r="G5" s="7"/>
      <c r="H5" s="17">
        <v>1</v>
      </c>
      <c r="I5" s="7"/>
      <c r="J5" s="1"/>
      <c r="K5" s="20">
        <f t="shared" si="0"/>
        <v>0</v>
      </c>
      <c r="L5" s="21">
        <f t="shared" si="1"/>
        <v>0</v>
      </c>
      <c r="M5" s="21">
        <f t="shared" si="2"/>
        <v>0</v>
      </c>
    </row>
    <row r="6" spans="1:13" ht="133.5" customHeight="1">
      <c r="A6" s="6">
        <v>4</v>
      </c>
      <c r="B6" s="6" t="s">
        <v>10</v>
      </c>
      <c r="C6" s="17"/>
      <c r="D6" s="16" t="s">
        <v>32</v>
      </c>
      <c r="E6" s="17" t="s">
        <v>26</v>
      </c>
      <c r="F6" s="17" t="s">
        <v>7</v>
      </c>
      <c r="G6" s="7"/>
      <c r="H6" s="17">
        <v>1</v>
      </c>
      <c r="I6" s="7"/>
      <c r="J6" s="1"/>
      <c r="K6" s="20">
        <f t="shared" si="0"/>
        <v>0</v>
      </c>
      <c r="L6" s="21">
        <f t="shared" si="1"/>
        <v>0</v>
      </c>
      <c r="M6" s="21">
        <f t="shared" si="2"/>
        <v>0</v>
      </c>
    </row>
    <row r="7" spans="1:13" ht="133.5" customHeight="1">
      <c r="A7" s="6">
        <v>5</v>
      </c>
      <c r="B7" s="6" t="s">
        <v>24</v>
      </c>
      <c r="C7" s="17"/>
      <c r="D7" s="16" t="s">
        <v>31</v>
      </c>
      <c r="E7" s="17" t="s">
        <v>25</v>
      </c>
      <c r="F7" s="17" t="s">
        <v>7</v>
      </c>
      <c r="G7" s="7"/>
      <c r="H7" s="17">
        <v>1</v>
      </c>
      <c r="I7" s="7"/>
      <c r="J7" s="1"/>
      <c r="K7" s="20">
        <f t="shared" si="0"/>
        <v>0</v>
      </c>
      <c r="L7" s="21">
        <f t="shared" si="1"/>
        <v>0</v>
      </c>
      <c r="M7" s="21">
        <f t="shared" si="2"/>
        <v>0</v>
      </c>
    </row>
    <row r="8" spans="1:13" ht="138" customHeight="1">
      <c r="A8" s="6">
        <v>6</v>
      </c>
      <c r="B8" s="6" t="s">
        <v>11</v>
      </c>
      <c r="C8" s="17"/>
      <c r="D8" s="16" t="s">
        <v>71</v>
      </c>
      <c r="E8" s="17" t="s">
        <v>16</v>
      </c>
      <c r="F8" s="17" t="s">
        <v>7</v>
      </c>
      <c r="G8" s="7"/>
      <c r="H8" s="17">
        <v>1</v>
      </c>
      <c r="I8" s="7"/>
      <c r="J8" s="1"/>
      <c r="K8" s="20">
        <f t="shared" si="0"/>
        <v>0</v>
      </c>
      <c r="L8" s="21">
        <f t="shared" si="1"/>
        <v>0</v>
      </c>
      <c r="M8" s="21">
        <f t="shared" si="2"/>
        <v>0</v>
      </c>
    </row>
    <row r="9" spans="1:13" ht="123.75" customHeight="1">
      <c r="A9" s="6">
        <v>7</v>
      </c>
      <c r="B9" s="6" t="s">
        <v>12</v>
      </c>
      <c r="C9" s="17"/>
      <c r="D9" s="16" t="s">
        <v>72</v>
      </c>
      <c r="E9" s="17" t="s">
        <v>15</v>
      </c>
      <c r="F9" s="17" t="s">
        <v>7</v>
      </c>
      <c r="G9" s="7"/>
      <c r="H9" s="17">
        <v>2</v>
      </c>
      <c r="I9" s="7"/>
      <c r="J9" s="1"/>
      <c r="K9" s="20">
        <f t="shared" si="0"/>
        <v>0</v>
      </c>
      <c r="L9" s="21">
        <f t="shared" si="1"/>
        <v>0</v>
      </c>
      <c r="M9" s="21">
        <f t="shared" si="2"/>
        <v>0</v>
      </c>
    </row>
    <row r="10" spans="1:13" ht="132" customHeight="1">
      <c r="A10" s="6">
        <v>8</v>
      </c>
      <c r="B10" s="6" t="s">
        <v>13</v>
      </c>
      <c r="C10" s="17"/>
      <c r="D10" s="16" t="s">
        <v>80</v>
      </c>
      <c r="E10" s="17" t="s">
        <v>23</v>
      </c>
      <c r="F10" s="17" t="s">
        <v>7</v>
      </c>
      <c r="G10" s="7"/>
      <c r="H10" s="17">
        <v>1</v>
      </c>
      <c r="I10" s="7"/>
      <c r="J10" s="1"/>
      <c r="K10" s="20">
        <f t="shared" si="0"/>
        <v>0</v>
      </c>
      <c r="L10" s="21">
        <f t="shared" si="1"/>
        <v>0</v>
      </c>
      <c r="M10" s="21">
        <f t="shared" si="2"/>
        <v>0</v>
      </c>
    </row>
    <row r="11" spans="1:13" ht="156" customHeight="1">
      <c r="A11" s="6">
        <v>9</v>
      </c>
      <c r="B11" s="6" t="s">
        <v>14</v>
      </c>
      <c r="C11" s="17"/>
      <c r="D11" s="16" t="s">
        <v>73</v>
      </c>
      <c r="E11" s="17" t="s">
        <v>35</v>
      </c>
      <c r="F11" s="17" t="s">
        <v>7</v>
      </c>
      <c r="G11" s="7"/>
      <c r="H11" s="17">
        <v>2</v>
      </c>
      <c r="I11" s="7"/>
      <c r="J11" s="1"/>
      <c r="K11" s="20">
        <f t="shared" si="0"/>
        <v>0</v>
      </c>
      <c r="L11" s="21">
        <f t="shared" si="1"/>
        <v>0</v>
      </c>
      <c r="M11" s="21">
        <f t="shared" si="2"/>
        <v>0</v>
      </c>
    </row>
    <row r="12" spans="1:13" ht="137.25" customHeight="1">
      <c r="A12" s="6">
        <v>10</v>
      </c>
      <c r="B12" s="6" t="s">
        <v>21</v>
      </c>
      <c r="C12" s="17"/>
      <c r="D12" s="16" t="s">
        <v>30</v>
      </c>
      <c r="E12" s="17" t="s">
        <v>20</v>
      </c>
      <c r="F12" s="17" t="s">
        <v>7</v>
      </c>
      <c r="G12" s="7"/>
      <c r="H12" s="17">
        <v>1</v>
      </c>
      <c r="I12" s="7"/>
      <c r="J12" s="1"/>
      <c r="K12" s="20">
        <f t="shared" si="0"/>
        <v>0</v>
      </c>
      <c r="L12" s="21">
        <f t="shared" si="1"/>
        <v>0</v>
      </c>
      <c r="M12" s="21">
        <f t="shared" si="2"/>
        <v>0</v>
      </c>
    </row>
    <row r="13" spans="1:13" ht="120" customHeight="1">
      <c r="A13" s="6">
        <v>11</v>
      </c>
      <c r="B13" s="6" t="s">
        <v>17</v>
      </c>
      <c r="C13" s="17"/>
      <c r="D13" s="16" t="s">
        <v>74</v>
      </c>
      <c r="E13" s="17" t="s">
        <v>22</v>
      </c>
      <c r="F13" s="17" t="s">
        <v>7</v>
      </c>
      <c r="G13" s="7"/>
      <c r="H13" s="17">
        <v>1</v>
      </c>
      <c r="I13" s="7"/>
      <c r="J13" s="1"/>
      <c r="K13" s="20">
        <f t="shared" si="0"/>
        <v>0</v>
      </c>
      <c r="L13" s="21">
        <f t="shared" si="1"/>
        <v>0</v>
      </c>
      <c r="M13" s="21">
        <f t="shared" si="2"/>
        <v>0</v>
      </c>
    </row>
    <row r="14" spans="1:13" ht="113.25" customHeight="1">
      <c r="A14" s="6">
        <v>12</v>
      </c>
      <c r="B14" s="6" t="s">
        <v>54</v>
      </c>
      <c r="C14" s="17"/>
      <c r="D14" s="16" t="s">
        <v>58</v>
      </c>
      <c r="E14" s="17" t="s">
        <v>57</v>
      </c>
      <c r="F14" s="17" t="s">
        <v>7</v>
      </c>
      <c r="G14" s="7"/>
      <c r="H14" s="17">
        <v>1</v>
      </c>
      <c r="I14" s="7"/>
      <c r="J14" s="1"/>
      <c r="K14" s="20">
        <f t="shared" si="0"/>
        <v>0</v>
      </c>
      <c r="L14" s="21">
        <f t="shared" si="1"/>
        <v>0</v>
      </c>
      <c r="M14" s="21">
        <f t="shared" si="2"/>
        <v>0</v>
      </c>
    </row>
    <row r="15" spans="1:13" ht="95.25" customHeight="1">
      <c r="A15" s="6">
        <v>13</v>
      </c>
      <c r="B15" s="6" t="s">
        <v>50</v>
      </c>
      <c r="C15" s="17"/>
      <c r="D15" s="16" t="s">
        <v>75</v>
      </c>
      <c r="E15" s="17" t="s">
        <v>59</v>
      </c>
      <c r="F15" s="17" t="s">
        <v>7</v>
      </c>
      <c r="G15" s="7"/>
      <c r="H15" s="17">
        <v>1</v>
      </c>
      <c r="I15" s="7"/>
      <c r="J15" s="1"/>
      <c r="K15" s="20">
        <f>H15*J15</f>
        <v>0</v>
      </c>
      <c r="L15" s="21">
        <f>M15-K15</f>
        <v>0</v>
      </c>
      <c r="M15" s="21">
        <f>K15*1.21</f>
        <v>0</v>
      </c>
    </row>
    <row r="16" spans="1:13" s="10" customFormat="1" ht="30" customHeight="1">
      <c r="A16" s="28" t="s">
        <v>60</v>
      </c>
      <c r="B16" s="28"/>
      <c r="C16" s="28"/>
      <c r="D16" s="28"/>
      <c r="E16" s="28"/>
      <c r="F16" s="28"/>
      <c r="G16" s="28"/>
      <c r="H16" s="28"/>
      <c r="I16" s="28"/>
      <c r="J16" s="28"/>
      <c r="K16" s="22">
        <f>SUM(K3:K15)</f>
        <v>0</v>
      </c>
      <c r="L16" s="23">
        <f>M16-K16</f>
        <v>0</v>
      </c>
      <c r="M16" s="22">
        <f>K16*1.21</f>
        <v>0</v>
      </c>
    </row>
  </sheetData>
  <sheetProtection password="C099" sheet="1"/>
  <mergeCells count="2">
    <mergeCell ref="A1:M1"/>
    <mergeCell ref="A16:J16"/>
  </mergeCells>
  <printOptions/>
  <pageMargins left="0.7" right="0.7" top="0.787401575" bottom="0.787401575" header="0.3" footer="0.3"/>
  <pageSetup fitToHeight="0" fitToWidth="1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85" zoomScaleNormal="85" zoomScalePageLayoutView="0" workbookViewId="0" topLeftCell="B1">
      <selection activeCell="I2" sqref="I2"/>
    </sheetView>
  </sheetViews>
  <sheetFormatPr defaultColWidth="9.140625" defaultRowHeight="15"/>
  <cols>
    <col min="1" max="1" width="18.57421875" style="11" customWidth="1"/>
    <col min="2" max="2" width="18.28125" style="11" customWidth="1"/>
    <col min="3" max="3" width="38.8515625" style="11" customWidth="1"/>
    <col min="4" max="4" width="78.140625" style="12" customWidth="1"/>
    <col min="5" max="5" width="25.57421875" style="9" customWidth="1"/>
    <col min="6" max="7" width="14.57421875" style="11" customWidth="1"/>
    <col min="8" max="8" width="9.140625" style="11" customWidth="1"/>
    <col min="9" max="9" width="26.00390625" style="11" customWidth="1"/>
    <col min="10" max="10" width="14.57421875" style="11" customWidth="1"/>
    <col min="11" max="11" width="17.57421875" style="11" customWidth="1"/>
    <col min="12" max="12" width="14.140625" style="11" customWidth="1"/>
    <col min="13" max="13" width="16.00390625" style="11" customWidth="1"/>
    <col min="14" max="16384" width="9.140625" style="8" customWidth="1"/>
  </cols>
  <sheetData>
    <row r="1" spans="1:13" s="2" customFormat="1" ht="26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87" customHeight="1">
      <c r="A2" s="3" t="s">
        <v>3</v>
      </c>
      <c r="B2" s="3" t="s">
        <v>0</v>
      </c>
      <c r="C2" s="3" t="s">
        <v>69</v>
      </c>
      <c r="D2" s="4" t="s">
        <v>2</v>
      </c>
      <c r="E2" s="3" t="s">
        <v>79</v>
      </c>
      <c r="F2" s="3" t="s">
        <v>4</v>
      </c>
      <c r="G2" s="3" t="s">
        <v>67</v>
      </c>
      <c r="H2" s="3" t="s">
        <v>1</v>
      </c>
      <c r="I2" s="3" t="s">
        <v>65</v>
      </c>
      <c r="J2" s="5" t="s">
        <v>84</v>
      </c>
      <c r="K2" s="5" t="s">
        <v>85</v>
      </c>
      <c r="L2" s="4" t="s">
        <v>5</v>
      </c>
      <c r="M2" s="4" t="s">
        <v>86</v>
      </c>
    </row>
    <row r="3" spans="1:13" ht="115.5" customHeight="1">
      <c r="A3" s="6">
        <v>1</v>
      </c>
      <c r="B3" s="6" t="s">
        <v>10</v>
      </c>
      <c r="C3" s="17"/>
      <c r="D3" s="16" t="s">
        <v>53</v>
      </c>
      <c r="E3" s="17" t="s">
        <v>52</v>
      </c>
      <c r="F3" s="17" t="s">
        <v>7</v>
      </c>
      <c r="G3" s="7"/>
      <c r="H3" s="17">
        <v>2</v>
      </c>
      <c r="I3" s="7"/>
      <c r="J3" s="1"/>
      <c r="K3" s="20">
        <f aca="true" t="shared" si="0" ref="K3:K9">H3*J3</f>
        <v>0</v>
      </c>
      <c r="L3" s="21">
        <f aca="true" t="shared" si="1" ref="L3:L9">M3-K3</f>
        <v>0</v>
      </c>
      <c r="M3" s="21">
        <f aca="true" t="shared" si="2" ref="M3:M9">K3*1.21</f>
        <v>0</v>
      </c>
    </row>
    <row r="4" spans="1:13" ht="124.5" customHeight="1">
      <c r="A4" s="6">
        <v>2</v>
      </c>
      <c r="B4" s="6" t="s">
        <v>36</v>
      </c>
      <c r="C4" s="17"/>
      <c r="D4" s="16" t="s">
        <v>81</v>
      </c>
      <c r="E4" s="17" t="s">
        <v>37</v>
      </c>
      <c r="F4" s="17" t="s">
        <v>7</v>
      </c>
      <c r="G4" s="7"/>
      <c r="H4" s="17">
        <v>1</v>
      </c>
      <c r="I4" s="7"/>
      <c r="J4" s="1"/>
      <c r="K4" s="20">
        <f t="shared" si="0"/>
        <v>0</v>
      </c>
      <c r="L4" s="21">
        <f t="shared" si="1"/>
        <v>0</v>
      </c>
      <c r="M4" s="21">
        <f t="shared" si="2"/>
        <v>0</v>
      </c>
    </row>
    <row r="5" spans="1:13" ht="122.25" customHeight="1">
      <c r="A5" s="6">
        <v>3</v>
      </c>
      <c r="B5" s="6" t="s">
        <v>38</v>
      </c>
      <c r="C5" s="17"/>
      <c r="D5" s="16" t="s">
        <v>76</v>
      </c>
      <c r="E5" s="17" t="s">
        <v>18</v>
      </c>
      <c r="F5" s="17" t="s">
        <v>7</v>
      </c>
      <c r="G5" s="7"/>
      <c r="H5" s="17">
        <v>1</v>
      </c>
      <c r="I5" s="7"/>
      <c r="J5" s="1"/>
      <c r="K5" s="20">
        <f t="shared" si="0"/>
        <v>0</v>
      </c>
      <c r="L5" s="21">
        <f t="shared" si="1"/>
        <v>0</v>
      </c>
      <c r="M5" s="21">
        <f t="shared" si="2"/>
        <v>0</v>
      </c>
    </row>
    <row r="6" spans="1:13" ht="145.5" customHeight="1">
      <c r="A6" s="6">
        <v>4</v>
      </c>
      <c r="B6" s="6" t="s">
        <v>39</v>
      </c>
      <c r="C6" s="24"/>
      <c r="D6" s="18" t="s">
        <v>77</v>
      </c>
      <c r="E6" s="17" t="s">
        <v>56</v>
      </c>
      <c r="F6" s="17" t="s">
        <v>7</v>
      </c>
      <c r="G6" s="7"/>
      <c r="H6" s="17">
        <v>1</v>
      </c>
      <c r="I6" s="7"/>
      <c r="J6" s="1"/>
      <c r="K6" s="20">
        <f t="shared" si="0"/>
        <v>0</v>
      </c>
      <c r="L6" s="21">
        <f t="shared" si="1"/>
        <v>0</v>
      </c>
      <c r="M6" s="21">
        <f t="shared" si="2"/>
        <v>0</v>
      </c>
    </row>
    <row r="7" spans="1:13" ht="164.25" customHeight="1">
      <c r="A7" s="6">
        <v>5</v>
      </c>
      <c r="B7" s="6" t="s">
        <v>40</v>
      </c>
      <c r="C7" s="17"/>
      <c r="D7" s="16" t="s">
        <v>78</v>
      </c>
      <c r="E7" s="17" t="s">
        <v>49</v>
      </c>
      <c r="F7" s="17" t="s">
        <v>7</v>
      </c>
      <c r="G7" s="7"/>
      <c r="H7" s="17">
        <v>1</v>
      </c>
      <c r="I7" s="7"/>
      <c r="J7" s="1"/>
      <c r="K7" s="20">
        <f>H7*J7</f>
        <v>0</v>
      </c>
      <c r="L7" s="21">
        <f>M7-K7</f>
        <v>0</v>
      </c>
      <c r="M7" s="21">
        <f>K7*1.21</f>
        <v>0</v>
      </c>
    </row>
    <row r="8" spans="1:13" ht="160.5" customHeight="1">
      <c r="A8" s="6">
        <v>6</v>
      </c>
      <c r="B8" s="6" t="s">
        <v>41</v>
      </c>
      <c r="C8" s="17"/>
      <c r="D8" s="16" t="s">
        <v>48</v>
      </c>
      <c r="E8" s="17" t="s">
        <v>47</v>
      </c>
      <c r="F8" s="17" t="s">
        <v>7</v>
      </c>
      <c r="G8" s="7"/>
      <c r="H8" s="17">
        <v>2</v>
      </c>
      <c r="I8" s="7"/>
      <c r="J8" s="1"/>
      <c r="K8" s="20">
        <f>H8*J8</f>
        <v>0</v>
      </c>
      <c r="L8" s="21">
        <f>M8-K8</f>
        <v>0</v>
      </c>
      <c r="M8" s="21">
        <f>K8*1.21</f>
        <v>0</v>
      </c>
    </row>
    <row r="9" spans="1:13" ht="124.5" customHeight="1">
      <c r="A9" s="6">
        <v>7</v>
      </c>
      <c r="B9" s="6" t="s">
        <v>42</v>
      </c>
      <c r="C9" s="17"/>
      <c r="D9" s="16" t="s">
        <v>82</v>
      </c>
      <c r="E9" s="17" t="s">
        <v>44</v>
      </c>
      <c r="F9" s="17" t="s">
        <v>7</v>
      </c>
      <c r="G9" s="7"/>
      <c r="H9" s="17">
        <v>1</v>
      </c>
      <c r="I9" s="7"/>
      <c r="J9" s="1"/>
      <c r="K9" s="20">
        <f t="shared" si="0"/>
        <v>0</v>
      </c>
      <c r="L9" s="21">
        <f t="shared" si="1"/>
        <v>0</v>
      </c>
      <c r="M9" s="21">
        <f t="shared" si="2"/>
        <v>0</v>
      </c>
    </row>
    <row r="10" spans="1:13" ht="120" customHeight="1">
      <c r="A10" s="6">
        <v>8</v>
      </c>
      <c r="B10" s="6" t="s">
        <v>6</v>
      </c>
      <c r="C10" s="17"/>
      <c r="D10" s="19" t="s">
        <v>83</v>
      </c>
      <c r="E10" s="17" t="s">
        <v>8</v>
      </c>
      <c r="F10" s="17" t="s">
        <v>7</v>
      </c>
      <c r="G10" s="7"/>
      <c r="H10" s="17">
        <v>2</v>
      </c>
      <c r="I10" s="7"/>
      <c r="J10" s="1"/>
      <c r="K10" s="20">
        <f>H10*J10</f>
        <v>0</v>
      </c>
      <c r="L10" s="21">
        <f aca="true" t="shared" si="3" ref="L10:L15">M10-K10</f>
        <v>0</v>
      </c>
      <c r="M10" s="21">
        <f aca="true" t="shared" si="4" ref="M10:M15">K10*1.21</f>
        <v>0</v>
      </c>
    </row>
    <row r="11" spans="1:13" ht="114" customHeight="1">
      <c r="A11" s="6">
        <v>9</v>
      </c>
      <c r="B11" s="6" t="s">
        <v>43</v>
      </c>
      <c r="C11" s="17"/>
      <c r="D11" s="16" t="s">
        <v>46</v>
      </c>
      <c r="E11" s="17" t="s">
        <v>45</v>
      </c>
      <c r="F11" s="17" t="s">
        <v>7</v>
      </c>
      <c r="G11" s="7"/>
      <c r="H11" s="17">
        <v>2</v>
      </c>
      <c r="I11" s="7"/>
      <c r="J11" s="1"/>
      <c r="K11" s="20">
        <f>H11*J11</f>
        <v>0</v>
      </c>
      <c r="L11" s="21">
        <f t="shared" si="3"/>
        <v>0</v>
      </c>
      <c r="M11" s="21">
        <f t="shared" si="4"/>
        <v>0</v>
      </c>
    </row>
    <row r="12" spans="1:13" ht="118.5" customHeight="1">
      <c r="A12" s="6">
        <v>10</v>
      </c>
      <c r="B12" s="6" t="s">
        <v>54</v>
      </c>
      <c r="C12" s="17"/>
      <c r="D12" s="16" t="s">
        <v>55</v>
      </c>
      <c r="E12" s="17" t="s">
        <v>25</v>
      </c>
      <c r="F12" s="17" t="s">
        <v>7</v>
      </c>
      <c r="G12" s="7"/>
      <c r="H12" s="17">
        <v>1</v>
      </c>
      <c r="I12" s="7"/>
      <c r="J12" s="1"/>
      <c r="K12" s="20">
        <f>H12*J12</f>
        <v>0</v>
      </c>
      <c r="L12" s="21">
        <f t="shared" si="3"/>
        <v>0</v>
      </c>
      <c r="M12" s="21">
        <f t="shared" si="4"/>
        <v>0</v>
      </c>
    </row>
    <row r="13" spans="1:13" ht="121.5" customHeight="1">
      <c r="A13" s="6">
        <v>11</v>
      </c>
      <c r="B13" s="6" t="s">
        <v>50</v>
      </c>
      <c r="C13" s="17"/>
      <c r="D13" s="16" t="s">
        <v>51</v>
      </c>
      <c r="E13" s="17" t="s">
        <v>29</v>
      </c>
      <c r="F13" s="17" t="s">
        <v>7</v>
      </c>
      <c r="G13" s="7"/>
      <c r="H13" s="17">
        <v>1</v>
      </c>
      <c r="I13" s="7"/>
      <c r="J13" s="1"/>
      <c r="K13" s="20">
        <f>H13*J13</f>
        <v>0</v>
      </c>
      <c r="L13" s="21">
        <f t="shared" si="3"/>
        <v>0</v>
      </c>
      <c r="M13" s="21">
        <f t="shared" si="4"/>
        <v>0</v>
      </c>
    </row>
    <row r="14" spans="1:13" ht="129" customHeight="1">
      <c r="A14" s="6">
        <v>12</v>
      </c>
      <c r="B14" s="6" t="s">
        <v>21</v>
      </c>
      <c r="C14" s="17"/>
      <c r="D14" s="16" t="s">
        <v>30</v>
      </c>
      <c r="E14" s="17" t="s">
        <v>20</v>
      </c>
      <c r="F14" s="17" t="s">
        <v>7</v>
      </c>
      <c r="G14" s="7"/>
      <c r="H14" s="17">
        <v>1</v>
      </c>
      <c r="I14" s="7"/>
      <c r="J14" s="1"/>
      <c r="K14" s="20">
        <f>H14*J14</f>
        <v>0</v>
      </c>
      <c r="L14" s="21">
        <f t="shared" si="3"/>
        <v>0</v>
      </c>
      <c r="M14" s="21">
        <f t="shared" si="4"/>
        <v>0</v>
      </c>
    </row>
    <row r="15" spans="1:13" s="14" customFormat="1" ht="29.25" customHeight="1">
      <c r="A15" s="13"/>
      <c r="B15" s="29" t="s">
        <v>60</v>
      </c>
      <c r="C15" s="30"/>
      <c r="D15" s="30"/>
      <c r="E15" s="30"/>
      <c r="F15" s="30"/>
      <c r="G15" s="30"/>
      <c r="H15" s="30"/>
      <c r="I15" s="30"/>
      <c r="J15" s="31"/>
      <c r="K15" s="22">
        <f>SUM(K3:K14)</f>
        <v>0</v>
      </c>
      <c r="L15" s="23">
        <f t="shared" si="3"/>
        <v>0</v>
      </c>
      <c r="M15" s="22">
        <f t="shared" si="4"/>
        <v>0</v>
      </c>
    </row>
  </sheetData>
  <sheetProtection password="C099" sheet="1"/>
  <mergeCells count="2">
    <mergeCell ref="A1:M1"/>
    <mergeCell ref="B15:J15"/>
  </mergeCells>
  <printOptions/>
  <pageMargins left="0.7" right="0.7" top="0.787401575" bottom="0.787401575" header="0.3" footer="0.3"/>
  <pageSetup fitToHeight="0" fitToWidth="1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7.28125" style="26" customWidth="1"/>
    <col min="2" max="2" width="27.7109375" style="26" customWidth="1"/>
    <col min="3" max="16384" width="9.140625" style="26" customWidth="1"/>
  </cols>
  <sheetData>
    <row r="1" spans="1:3" ht="23.25">
      <c r="A1" s="32" t="s">
        <v>61</v>
      </c>
      <c r="B1" s="32"/>
      <c r="C1" s="32"/>
    </row>
    <row r="3" spans="1:2" ht="32.25" customHeight="1">
      <c r="A3" s="33" t="s">
        <v>62</v>
      </c>
      <c r="B3" s="33"/>
    </row>
    <row r="4" spans="1:2" ht="15">
      <c r="A4" s="15">
        <f>SUM('Tech. spec. místnost N3009'!K16+'Tech. spec. místnost N2030'!K15)</f>
        <v>0</v>
      </c>
      <c r="B4" s="15" t="s">
        <v>63</v>
      </c>
    </row>
    <row r="5" spans="1:2" ht="15">
      <c r="A5" s="15">
        <f>SUM('Tech. spec. místnost N3009'!L16+'Tech. spec. místnost N2030'!L15)</f>
        <v>0</v>
      </c>
      <c r="B5" s="15" t="s">
        <v>5</v>
      </c>
    </row>
    <row r="6" spans="1:2" ht="15">
      <c r="A6" s="15">
        <f>SUM('Tech. spec. místnost N3009'!M16+'Tech. spec. místnost N2030'!M15)</f>
        <v>0</v>
      </c>
      <c r="B6" s="15" t="s">
        <v>64</v>
      </c>
    </row>
  </sheetData>
  <sheetProtection password="C099" sheet="1"/>
  <mergeCells count="2">
    <mergeCell ref="A1:C1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OVZ</cp:lastModifiedBy>
  <cp:lastPrinted>2017-11-28T12:23:14Z</cp:lastPrinted>
  <dcterms:created xsi:type="dcterms:W3CDTF">2017-11-15T08:19:42Z</dcterms:created>
  <dcterms:modified xsi:type="dcterms:W3CDTF">2020-10-30T17:17:24Z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