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0\VZMR\Stavební práce\VP_FRIM_Modernizace soc. zařízení v P1 objektu C\A_zahajeni\"/>
    </mc:Choice>
  </mc:AlternateContent>
  <bookViews>
    <workbookView xWindow="0" yWindow="0" windowWidth="25530" windowHeight="1113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01 001.1 Pol" sheetId="13" r:id="rId5"/>
    <sheet name="001 001.2 Pol" sheetId="14" r:id="rId6"/>
    <sheet name="001 001.3 Pol" sheetId="15" r:id="rId7"/>
    <sheet name="001 001.4 Pol" sheetId="16" r:id="rId8"/>
    <sheet name="001 001.5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'001 001.1 Pol'!$1:$7</definedName>
    <definedName name="_xlnm.Print_Titles" localSheetId="5">'001 001.2 Pol'!$1:$7</definedName>
    <definedName name="_xlnm.Print_Titles" localSheetId="6">'001 001.3 Pol'!$1:$7</definedName>
    <definedName name="_xlnm.Print_Titles" localSheetId="7">'001 001.4 Pol'!$1:$7</definedName>
    <definedName name="_xlnm.Print_Titles" localSheetId="8">'001 001.5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Naklady'!$A$1:$X$27</definedName>
    <definedName name="_xlnm.Print_Area" localSheetId="4">'001 001.1 Pol'!$A$1:$X$788</definedName>
    <definedName name="_xlnm.Print_Area" localSheetId="5">'001 001.2 Pol'!$A$1:$X$12</definedName>
    <definedName name="_xlnm.Print_Area" localSheetId="6">'001 001.3 Pol'!$A$1:$X$12</definedName>
    <definedName name="_xlnm.Print_Area" localSheetId="7">'001 001.4 Pol'!$A$1:$X$12</definedName>
    <definedName name="_xlnm.Print_Area" localSheetId="8">'001 001.5 Pol'!$A$1:$X$12</definedName>
    <definedName name="_xlnm.Print_Area" localSheetId="1">Stavba!$A$1:$J$83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2" i="1" l="1"/>
  <c r="I81" i="1"/>
  <c r="I80" i="1"/>
  <c r="I79" i="1"/>
  <c r="I78" i="1"/>
  <c r="I77" i="1"/>
  <c r="I76" i="1"/>
  <c r="I17" i="1" s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G48" i="1"/>
  <c r="F48" i="1"/>
  <c r="H48" i="1" s="1"/>
  <c r="I48" i="1" s="1"/>
  <c r="G47" i="1"/>
  <c r="F47" i="1"/>
  <c r="H47" i="1" s="1"/>
  <c r="I47" i="1" s="1"/>
  <c r="G46" i="1"/>
  <c r="F46" i="1"/>
  <c r="G45" i="1"/>
  <c r="F45" i="1"/>
  <c r="H45" i="1" s="1"/>
  <c r="I45" i="1" s="1"/>
  <c r="G44" i="1"/>
  <c r="F44" i="1"/>
  <c r="G43" i="1"/>
  <c r="F43" i="1"/>
  <c r="G41" i="1"/>
  <c r="H41" i="1" s="1"/>
  <c r="I41" i="1" s="1"/>
  <c r="F41" i="1"/>
  <c r="G40" i="1"/>
  <c r="F40" i="1"/>
  <c r="G39" i="1"/>
  <c r="F39" i="1"/>
  <c r="G11" i="17"/>
  <c r="G8" i="17"/>
  <c r="I8" i="17"/>
  <c r="V8" i="17"/>
  <c r="G9" i="17"/>
  <c r="AF11" i="17" s="1"/>
  <c r="I9" i="17"/>
  <c r="K9" i="17"/>
  <c r="K8" i="17" s="1"/>
  <c r="O9" i="17"/>
  <c r="O8" i="17" s="1"/>
  <c r="Q9" i="17"/>
  <c r="Q8" i="17" s="1"/>
  <c r="V9" i="17"/>
  <c r="AE11" i="17"/>
  <c r="G11" i="16"/>
  <c r="O8" i="16"/>
  <c r="G9" i="16"/>
  <c r="G8" i="16" s="1"/>
  <c r="I9" i="16"/>
  <c r="I8" i="16" s="1"/>
  <c r="K9" i="16"/>
  <c r="K8" i="16" s="1"/>
  <c r="M9" i="16"/>
  <c r="M8" i="16" s="1"/>
  <c r="O9" i="16"/>
  <c r="Q9" i="16"/>
  <c r="Q8" i="16" s="1"/>
  <c r="V9" i="16"/>
  <c r="V8" i="16" s="1"/>
  <c r="AE11" i="16"/>
  <c r="AF11" i="16"/>
  <c r="G11" i="15"/>
  <c r="O8" i="15"/>
  <c r="G9" i="15"/>
  <c r="G8" i="15" s="1"/>
  <c r="I9" i="15"/>
  <c r="I8" i="15" s="1"/>
  <c r="K9" i="15"/>
  <c r="K8" i="15" s="1"/>
  <c r="M9" i="15"/>
  <c r="M8" i="15" s="1"/>
  <c r="O9" i="15"/>
  <c r="Q9" i="15"/>
  <c r="Q8" i="15" s="1"/>
  <c r="V9" i="15"/>
  <c r="V8" i="15" s="1"/>
  <c r="AE11" i="15"/>
  <c r="AF11" i="15"/>
  <c r="G11" i="14"/>
  <c r="G8" i="14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AE11" i="14"/>
  <c r="AF11" i="14"/>
  <c r="G787" i="13"/>
  <c r="BA777" i="13"/>
  <c r="BA772" i="13"/>
  <c r="BA165" i="13"/>
  <c r="BA68" i="13"/>
  <c r="G8" i="13"/>
  <c r="V8" i="13"/>
  <c r="G9" i="13"/>
  <c r="I9" i="13"/>
  <c r="I8" i="13" s="1"/>
  <c r="K9" i="13"/>
  <c r="K8" i="13" s="1"/>
  <c r="M9" i="13"/>
  <c r="M8" i="13" s="1"/>
  <c r="O9" i="13"/>
  <c r="O8" i="13" s="1"/>
  <c r="Q9" i="13"/>
  <c r="Q8" i="13" s="1"/>
  <c r="V9" i="13"/>
  <c r="G17" i="13"/>
  <c r="I17" i="13"/>
  <c r="K17" i="13"/>
  <c r="M17" i="13"/>
  <c r="O17" i="13"/>
  <c r="Q17" i="13"/>
  <c r="V17" i="13"/>
  <c r="G23" i="13"/>
  <c r="I23" i="13"/>
  <c r="K23" i="13"/>
  <c r="M23" i="13"/>
  <c r="O23" i="13"/>
  <c r="Q23" i="13"/>
  <c r="V23" i="13"/>
  <c r="G30" i="13"/>
  <c r="M30" i="13" s="1"/>
  <c r="I30" i="13"/>
  <c r="I29" i="13" s="1"/>
  <c r="K30" i="13"/>
  <c r="O30" i="13"/>
  <c r="O29" i="13" s="1"/>
  <c r="Q30" i="13"/>
  <c r="Q29" i="13" s="1"/>
  <c r="V30" i="13"/>
  <c r="G41" i="13"/>
  <c r="M41" i="13" s="1"/>
  <c r="I41" i="13"/>
  <c r="K41" i="13"/>
  <c r="O41" i="13"/>
  <c r="Q41" i="13"/>
  <c r="V41" i="13"/>
  <c r="V29" i="13" s="1"/>
  <c r="G56" i="13"/>
  <c r="I56" i="13"/>
  <c r="K56" i="13"/>
  <c r="M56" i="13"/>
  <c r="O56" i="13"/>
  <c r="Q56" i="13"/>
  <c r="V56" i="13"/>
  <c r="G67" i="13"/>
  <c r="I67" i="13"/>
  <c r="K67" i="13"/>
  <c r="K29" i="13" s="1"/>
  <c r="M67" i="13"/>
  <c r="O67" i="13"/>
  <c r="Q67" i="13"/>
  <c r="V67" i="13"/>
  <c r="G72" i="13"/>
  <c r="I72" i="13"/>
  <c r="K72" i="13"/>
  <c r="M72" i="13"/>
  <c r="O72" i="13"/>
  <c r="Q72" i="13"/>
  <c r="V72" i="13"/>
  <c r="G78" i="13"/>
  <c r="M78" i="13" s="1"/>
  <c r="I78" i="13"/>
  <c r="K78" i="13"/>
  <c r="O78" i="13"/>
  <c r="Q78" i="13"/>
  <c r="V78" i="13"/>
  <c r="I92" i="13"/>
  <c r="Q92" i="13"/>
  <c r="G93" i="13"/>
  <c r="M93" i="13" s="1"/>
  <c r="M92" i="13" s="1"/>
  <c r="I93" i="13"/>
  <c r="K93" i="13"/>
  <c r="K92" i="13" s="1"/>
  <c r="O93" i="13"/>
  <c r="O92" i="13" s="1"/>
  <c r="Q93" i="13"/>
  <c r="V93" i="13"/>
  <c r="V92" i="13" s="1"/>
  <c r="M110" i="13"/>
  <c r="Q110" i="13"/>
  <c r="G111" i="13"/>
  <c r="G110" i="13" s="1"/>
  <c r="I111" i="13"/>
  <c r="I110" i="13" s="1"/>
  <c r="K111" i="13"/>
  <c r="K110" i="13" s="1"/>
  <c r="M111" i="13"/>
  <c r="O111" i="13"/>
  <c r="O110" i="13" s="1"/>
  <c r="Q111" i="13"/>
  <c r="V111" i="13"/>
  <c r="V110" i="13" s="1"/>
  <c r="I125" i="13"/>
  <c r="G126" i="13"/>
  <c r="G125" i="13" s="1"/>
  <c r="I126" i="13"/>
  <c r="K126" i="13"/>
  <c r="K125" i="13" s="1"/>
  <c r="O126" i="13"/>
  <c r="O125" i="13" s="1"/>
  <c r="Q126" i="13"/>
  <c r="Q125" i="13" s="1"/>
  <c r="V126" i="13"/>
  <c r="V125" i="13" s="1"/>
  <c r="I144" i="13"/>
  <c r="G145" i="13"/>
  <c r="M145" i="13" s="1"/>
  <c r="M144" i="13" s="1"/>
  <c r="I145" i="13"/>
  <c r="K145" i="13"/>
  <c r="K144" i="13" s="1"/>
  <c r="O145" i="13"/>
  <c r="O144" i="13" s="1"/>
  <c r="Q145" i="13"/>
  <c r="V145" i="13"/>
  <c r="V144" i="13" s="1"/>
  <c r="G158" i="13"/>
  <c r="I158" i="13"/>
  <c r="K158" i="13"/>
  <c r="M158" i="13"/>
  <c r="O158" i="13"/>
  <c r="Q158" i="13"/>
  <c r="Q144" i="13" s="1"/>
  <c r="V158" i="13"/>
  <c r="G164" i="13"/>
  <c r="G163" i="13" s="1"/>
  <c r="I164" i="13"/>
  <c r="I163" i="13" s="1"/>
  <c r="K164" i="13"/>
  <c r="M164" i="13"/>
  <c r="O164" i="13"/>
  <c r="Q164" i="13"/>
  <c r="Q163" i="13" s="1"/>
  <c r="V164" i="13"/>
  <c r="V163" i="13" s="1"/>
  <c r="G183" i="13"/>
  <c r="M183" i="13" s="1"/>
  <c r="I183" i="13"/>
  <c r="K183" i="13"/>
  <c r="K163" i="13" s="1"/>
  <c r="O183" i="13"/>
  <c r="Q183" i="13"/>
  <c r="V183" i="13"/>
  <c r="G201" i="13"/>
  <c r="M201" i="13" s="1"/>
  <c r="I201" i="13"/>
  <c r="K201" i="13"/>
  <c r="O201" i="13"/>
  <c r="Q201" i="13"/>
  <c r="V201" i="13"/>
  <c r="G215" i="13"/>
  <c r="M215" i="13" s="1"/>
  <c r="I215" i="13"/>
  <c r="K215" i="13"/>
  <c r="O215" i="13"/>
  <c r="O163" i="13" s="1"/>
  <c r="Q215" i="13"/>
  <c r="V215" i="13"/>
  <c r="Q223" i="13"/>
  <c r="G224" i="13"/>
  <c r="G223" i="13" s="1"/>
  <c r="I224" i="13"/>
  <c r="I223" i="13" s="1"/>
  <c r="K224" i="13"/>
  <c r="K223" i="13" s="1"/>
  <c r="M224" i="13"/>
  <c r="O224" i="13"/>
  <c r="O223" i="13" s="1"/>
  <c r="Q224" i="13"/>
  <c r="V224" i="13"/>
  <c r="V223" i="13" s="1"/>
  <c r="G230" i="13"/>
  <c r="I230" i="13"/>
  <c r="K230" i="13"/>
  <c r="M230" i="13"/>
  <c r="M223" i="13" s="1"/>
  <c r="O230" i="13"/>
  <c r="Q230" i="13"/>
  <c r="V230" i="13"/>
  <c r="G256" i="13"/>
  <c r="K256" i="13"/>
  <c r="V256" i="13"/>
  <c r="G257" i="13"/>
  <c r="M257" i="13" s="1"/>
  <c r="M256" i="13" s="1"/>
  <c r="I257" i="13"/>
  <c r="I256" i="13" s="1"/>
  <c r="K257" i="13"/>
  <c r="O257" i="13"/>
  <c r="O256" i="13" s="1"/>
  <c r="Q257" i="13"/>
  <c r="Q256" i="13" s="1"/>
  <c r="V257" i="13"/>
  <c r="G262" i="13"/>
  <c r="V262" i="13"/>
  <c r="G263" i="13"/>
  <c r="I263" i="13"/>
  <c r="I262" i="13" s="1"/>
  <c r="K263" i="13"/>
  <c r="K262" i="13" s="1"/>
  <c r="M263" i="13"/>
  <c r="O263" i="13"/>
  <c r="Q263" i="13"/>
  <c r="Q262" i="13" s="1"/>
  <c r="V263" i="13"/>
  <c r="G276" i="13"/>
  <c r="I276" i="13"/>
  <c r="K276" i="13"/>
  <c r="M276" i="13"/>
  <c r="O276" i="13"/>
  <c r="O262" i="13" s="1"/>
  <c r="Q276" i="13"/>
  <c r="V276" i="13"/>
  <c r="G289" i="13"/>
  <c r="I289" i="13"/>
  <c r="K289" i="13"/>
  <c r="M289" i="13"/>
  <c r="O289" i="13"/>
  <c r="Q289" i="13"/>
  <c r="V289" i="13"/>
  <c r="G299" i="13"/>
  <c r="M299" i="13" s="1"/>
  <c r="I299" i="13"/>
  <c r="K299" i="13"/>
  <c r="O299" i="13"/>
  <c r="Q299" i="13"/>
  <c r="V299" i="13"/>
  <c r="I301" i="13"/>
  <c r="G302" i="13"/>
  <c r="AF787" i="13" s="1"/>
  <c r="I302" i="13"/>
  <c r="K302" i="13"/>
  <c r="K301" i="13" s="1"/>
  <c r="O302" i="13"/>
  <c r="O301" i="13" s="1"/>
  <c r="Q302" i="13"/>
  <c r="V302" i="13"/>
  <c r="V301" i="13" s="1"/>
  <c r="G306" i="13"/>
  <c r="I306" i="13"/>
  <c r="K306" i="13"/>
  <c r="M306" i="13"/>
  <c r="O306" i="13"/>
  <c r="Q306" i="13"/>
  <c r="Q301" i="13" s="1"/>
  <c r="V306" i="13"/>
  <c r="O308" i="13"/>
  <c r="G309" i="13"/>
  <c r="G308" i="13" s="1"/>
  <c r="I309" i="13"/>
  <c r="I308" i="13" s="1"/>
  <c r="K309" i="13"/>
  <c r="M309" i="13"/>
  <c r="M308" i="13" s="1"/>
  <c r="O309" i="13"/>
  <c r="Q309" i="13"/>
  <c r="Q308" i="13" s="1"/>
  <c r="V309" i="13"/>
  <c r="V308" i="13" s="1"/>
  <c r="G318" i="13"/>
  <c r="M318" i="13" s="1"/>
  <c r="I318" i="13"/>
  <c r="K318" i="13"/>
  <c r="K308" i="13" s="1"/>
  <c r="O318" i="13"/>
  <c r="Q318" i="13"/>
  <c r="V318" i="13"/>
  <c r="G327" i="13"/>
  <c r="M327" i="13" s="1"/>
  <c r="I327" i="13"/>
  <c r="K327" i="13"/>
  <c r="O327" i="13"/>
  <c r="Q327" i="13"/>
  <c r="V327" i="13"/>
  <c r="G336" i="13"/>
  <c r="M336" i="13" s="1"/>
  <c r="I336" i="13"/>
  <c r="K336" i="13"/>
  <c r="O336" i="13"/>
  <c r="Q336" i="13"/>
  <c r="V336" i="13"/>
  <c r="Q345" i="13"/>
  <c r="G346" i="13"/>
  <c r="G345" i="13" s="1"/>
  <c r="I346" i="13"/>
  <c r="I345" i="13" s="1"/>
  <c r="K346" i="13"/>
  <c r="K345" i="13" s="1"/>
  <c r="M346" i="13"/>
  <c r="O346" i="13"/>
  <c r="O345" i="13" s="1"/>
  <c r="Q346" i="13"/>
  <c r="V346" i="13"/>
  <c r="V345" i="13" s="1"/>
  <c r="G353" i="13"/>
  <c r="I353" i="13"/>
  <c r="K353" i="13"/>
  <c r="M353" i="13"/>
  <c r="M345" i="13" s="1"/>
  <c r="O353" i="13"/>
  <c r="Q353" i="13"/>
  <c r="V353" i="13"/>
  <c r="K358" i="13"/>
  <c r="G359" i="13"/>
  <c r="M359" i="13" s="1"/>
  <c r="I359" i="13"/>
  <c r="I358" i="13" s="1"/>
  <c r="K359" i="13"/>
  <c r="O359" i="13"/>
  <c r="O358" i="13" s="1"/>
  <c r="Q359" i="13"/>
  <c r="Q358" i="13" s="1"/>
  <c r="V359" i="13"/>
  <c r="G366" i="13"/>
  <c r="M366" i="13" s="1"/>
  <c r="I366" i="13"/>
  <c r="K366" i="13"/>
  <c r="O366" i="13"/>
  <c r="Q366" i="13"/>
  <c r="V366" i="13"/>
  <c r="V358" i="13" s="1"/>
  <c r="G372" i="13"/>
  <c r="G371" i="13" s="1"/>
  <c r="I372" i="13"/>
  <c r="I371" i="13" s="1"/>
  <c r="K372" i="13"/>
  <c r="K371" i="13" s="1"/>
  <c r="M372" i="13"/>
  <c r="O372" i="13"/>
  <c r="O371" i="13" s="1"/>
  <c r="Q372" i="13"/>
  <c r="V372" i="13"/>
  <c r="V371" i="13" s="1"/>
  <c r="G378" i="13"/>
  <c r="I378" i="13"/>
  <c r="K378" i="13"/>
  <c r="M378" i="13"/>
  <c r="M371" i="13" s="1"/>
  <c r="O378" i="13"/>
  <c r="Q378" i="13"/>
  <c r="V378" i="13"/>
  <c r="G384" i="13"/>
  <c r="M384" i="13" s="1"/>
  <c r="I384" i="13"/>
  <c r="K384" i="13"/>
  <c r="O384" i="13"/>
  <c r="Q384" i="13"/>
  <c r="V384" i="13"/>
  <c r="G390" i="13"/>
  <c r="M390" i="13" s="1"/>
  <c r="I390" i="13"/>
  <c r="K390" i="13"/>
  <c r="O390" i="13"/>
  <c r="Q390" i="13"/>
  <c r="V390" i="13"/>
  <c r="G395" i="13"/>
  <c r="M395" i="13" s="1"/>
  <c r="I395" i="13"/>
  <c r="K395" i="13"/>
  <c r="O395" i="13"/>
  <c r="Q395" i="13"/>
  <c r="V395" i="13"/>
  <c r="G404" i="13"/>
  <c r="I404" i="13"/>
  <c r="K404" i="13"/>
  <c r="M404" i="13"/>
  <c r="O404" i="13"/>
  <c r="Q404" i="13"/>
  <c r="Q371" i="13" s="1"/>
  <c r="V404" i="13"/>
  <c r="G413" i="13"/>
  <c r="I413" i="13"/>
  <c r="K413" i="13"/>
  <c r="M413" i="13"/>
  <c r="O413" i="13"/>
  <c r="Q413" i="13"/>
  <c r="V413" i="13"/>
  <c r="G418" i="13"/>
  <c r="I418" i="13"/>
  <c r="K418" i="13"/>
  <c r="M418" i="13"/>
  <c r="O418" i="13"/>
  <c r="Q418" i="13"/>
  <c r="V418" i="13"/>
  <c r="G421" i="13"/>
  <c r="M421" i="13" s="1"/>
  <c r="I421" i="13"/>
  <c r="I420" i="13" s="1"/>
  <c r="K421" i="13"/>
  <c r="O421" i="13"/>
  <c r="O420" i="13" s="1"/>
  <c r="Q421" i="13"/>
  <c r="Q420" i="13" s="1"/>
  <c r="V421" i="13"/>
  <c r="G432" i="13"/>
  <c r="M432" i="13" s="1"/>
  <c r="I432" i="13"/>
  <c r="K432" i="13"/>
  <c r="O432" i="13"/>
  <c r="Q432" i="13"/>
  <c r="V432" i="13"/>
  <c r="V420" i="13" s="1"/>
  <c r="G443" i="13"/>
  <c r="I443" i="13"/>
  <c r="K443" i="13"/>
  <c r="M443" i="13"/>
  <c r="O443" i="13"/>
  <c r="Q443" i="13"/>
  <c r="V443" i="13"/>
  <c r="G454" i="13"/>
  <c r="I454" i="13"/>
  <c r="K454" i="13"/>
  <c r="M454" i="13"/>
  <c r="O454" i="13"/>
  <c r="Q454" i="13"/>
  <c r="V454" i="13"/>
  <c r="G465" i="13"/>
  <c r="I465" i="13"/>
  <c r="K465" i="13"/>
  <c r="M465" i="13"/>
  <c r="O465" i="13"/>
  <c r="Q465" i="13"/>
  <c r="V465" i="13"/>
  <c r="G476" i="13"/>
  <c r="M476" i="13" s="1"/>
  <c r="I476" i="13"/>
  <c r="K476" i="13"/>
  <c r="K420" i="13" s="1"/>
  <c r="O476" i="13"/>
  <c r="Q476" i="13"/>
  <c r="V476" i="13"/>
  <c r="G487" i="13"/>
  <c r="M487" i="13" s="1"/>
  <c r="I487" i="13"/>
  <c r="K487" i="13"/>
  <c r="O487" i="13"/>
  <c r="Q487" i="13"/>
  <c r="V487" i="13"/>
  <c r="G512" i="13"/>
  <c r="M512" i="13" s="1"/>
  <c r="I512" i="13"/>
  <c r="K512" i="13"/>
  <c r="O512" i="13"/>
  <c r="Q512" i="13"/>
  <c r="V512" i="13"/>
  <c r="G526" i="13"/>
  <c r="I526" i="13"/>
  <c r="K526" i="13"/>
  <c r="M526" i="13"/>
  <c r="O526" i="13"/>
  <c r="Q526" i="13"/>
  <c r="V526" i="13"/>
  <c r="G529" i="13"/>
  <c r="G528" i="13" s="1"/>
  <c r="I529" i="13"/>
  <c r="I528" i="13" s="1"/>
  <c r="K529" i="13"/>
  <c r="M529" i="13"/>
  <c r="M528" i="13" s="1"/>
  <c r="O529" i="13"/>
  <c r="Q529" i="13"/>
  <c r="Q528" i="13" s="1"/>
  <c r="V529" i="13"/>
  <c r="V528" i="13" s="1"/>
  <c r="G543" i="13"/>
  <c r="M543" i="13" s="1"/>
  <c r="I543" i="13"/>
  <c r="K543" i="13"/>
  <c r="K528" i="13" s="1"/>
  <c r="O543" i="13"/>
  <c r="Q543" i="13"/>
  <c r="V543" i="13"/>
  <c r="G557" i="13"/>
  <c r="M557" i="13" s="1"/>
  <c r="I557" i="13"/>
  <c r="K557" i="13"/>
  <c r="O557" i="13"/>
  <c r="Q557" i="13"/>
  <c r="V557" i="13"/>
  <c r="G571" i="13"/>
  <c r="M571" i="13" s="1"/>
  <c r="I571" i="13"/>
  <c r="K571" i="13"/>
  <c r="O571" i="13"/>
  <c r="Q571" i="13"/>
  <c r="V571" i="13"/>
  <c r="G585" i="13"/>
  <c r="I585" i="13"/>
  <c r="K585" i="13"/>
  <c r="M585" i="13"/>
  <c r="O585" i="13"/>
  <c r="Q585" i="13"/>
  <c r="V585" i="13"/>
  <c r="G591" i="13"/>
  <c r="I591" i="13"/>
  <c r="K591" i="13"/>
  <c r="M591" i="13"/>
  <c r="O591" i="13"/>
  <c r="O528" i="13" s="1"/>
  <c r="Q591" i="13"/>
  <c r="V591" i="13"/>
  <c r="G603" i="13"/>
  <c r="I603" i="13"/>
  <c r="K603" i="13"/>
  <c r="M603" i="13"/>
  <c r="O603" i="13"/>
  <c r="Q603" i="13"/>
  <c r="V603" i="13"/>
  <c r="G631" i="13"/>
  <c r="M631" i="13" s="1"/>
  <c r="I631" i="13"/>
  <c r="K631" i="13"/>
  <c r="O631" i="13"/>
  <c r="Q631" i="13"/>
  <c r="V631" i="13"/>
  <c r="I632" i="13"/>
  <c r="G633" i="13"/>
  <c r="M633" i="13" s="1"/>
  <c r="M632" i="13" s="1"/>
  <c r="I633" i="13"/>
  <c r="K633" i="13"/>
  <c r="K632" i="13" s="1"/>
  <c r="O633" i="13"/>
  <c r="O632" i="13" s="1"/>
  <c r="Q633" i="13"/>
  <c r="V633" i="13"/>
  <c r="V632" i="13" s="1"/>
  <c r="G649" i="13"/>
  <c r="I649" i="13"/>
  <c r="K649" i="13"/>
  <c r="M649" i="13"/>
  <c r="O649" i="13"/>
  <c r="Q649" i="13"/>
  <c r="Q632" i="13" s="1"/>
  <c r="V649" i="13"/>
  <c r="O665" i="13"/>
  <c r="G666" i="13"/>
  <c r="G665" i="13" s="1"/>
  <c r="I666" i="13"/>
  <c r="I665" i="13" s="1"/>
  <c r="K666" i="13"/>
  <c r="M666" i="13"/>
  <c r="O666" i="13"/>
  <c r="Q666" i="13"/>
  <c r="Q665" i="13" s="1"/>
  <c r="V666" i="13"/>
  <c r="V665" i="13" s="1"/>
  <c r="G683" i="13"/>
  <c r="M683" i="13" s="1"/>
  <c r="I683" i="13"/>
  <c r="K683" i="13"/>
  <c r="K665" i="13" s="1"/>
  <c r="O683" i="13"/>
  <c r="Q683" i="13"/>
  <c r="V683" i="13"/>
  <c r="G703" i="13"/>
  <c r="M703" i="13" s="1"/>
  <c r="I703" i="13"/>
  <c r="K703" i="13"/>
  <c r="O703" i="13"/>
  <c r="Q703" i="13"/>
  <c r="V703" i="13"/>
  <c r="G723" i="13"/>
  <c r="M723" i="13" s="1"/>
  <c r="I723" i="13"/>
  <c r="K723" i="13"/>
  <c r="O723" i="13"/>
  <c r="Q723" i="13"/>
  <c r="V723" i="13"/>
  <c r="G731" i="13"/>
  <c r="I731" i="13"/>
  <c r="K731" i="13"/>
  <c r="M731" i="13"/>
  <c r="O731" i="13"/>
  <c r="Q731" i="13"/>
  <c r="V731" i="13"/>
  <c r="G738" i="13"/>
  <c r="I738" i="13"/>
  <c r="K738" i="13"/>
  <c r="M738" i="13"/>
  <c r="O738" i="13"/>
  <c r="Q738" i="13"/>
  <c r="V738" i="13"/>
  <c r="G746" i="13"/>
  <c r="G745" i="13" s="1"/>
  <c r="I746" i="13"/>
  <c r="K746" i="13"/>
  <c r="K745" i="13" s="1"/>
  <c r="O746" i="13"/>
  <c r="O745" i="13" s="1"/>
  <c r="Q746" i="13"/>
  <c r="Q745" i="13" s="1"/>
  <c r="V746" i="13"/>
  <c r="V745" i="13" s="1"/>
  <c r="G753" i="13"/>
  <c r="M753" i="13" s="1"/>
  <c r="I753" i="13"/>
  <c r="I745" i="13" s="1"/>
  <c r="K753" i="13"/>
  <c r="O753" i="13"/>
  <c r="Q753" i="13"/>
  <c r="V753" i="13"/>
  <c r="G758" i="13"/>
  <c r="G759" i="13"/>
  <c r="I759" i="13"/>
  <c r="I758" i="13" s="1"/>
  <c r="K759" i="13"/>
  <c r="K758" i="13" s="1"/>
  <c r="M759" i="13"/>
  <c r="O759" i="13"/>
  <c r="Q759" i="13"/>
  <c r="Q758" i="13" s="1"/>
  <c r="V759" i="13"/>
  <c r="G763" i="13"/>
  <c r="I763" i="13"/>
  <c r="K763" i="13"/>
  <c r="M763" i="13"/>
  <c r="O763" i="13"/>
  <c r="O758" i="13" s="1"/>
  <c r="Q763" i="13"/>
  <c r="V763" i="13"/>
  <c r="G767" i="13"/>
  <c r="I767" i="13"/>
  <c r="K767" i="13"/>
  <c r="M767" i="13"/>
  <c r="O767" i="13"/>
  <c r="Q767" i="13"/>
  <c r="V767" i="13"/>
  <c r="G771" i="13"/>
  <c r="M771" i="13" s="1"/>
  <c r="I771" i="13"/>
  <c r="K771" i="13"/>
  <c r="O771" i="13"/>
  <c r="Q771" i="13"/>
  <c r="V771" i="13"/>
  <c r="G776" i="13"/>
  <c r="M776" i="13" s="1"/>
  <c r="I776" i="13"/>
  <c r="K776" i="13"/>
  <c r="O776" i="13"/>
  <c r="Q776" i="13"/>
  <c r="V776" i="13"/>
  <c r="G781" i="13"/>
  <c r="M781" i="13" s="1"/>
  <c r="I781" i="13"/>
  <c r="K781" i="13"/>
  <c r="O781" i="13"/>
  <c r="Q781" i="13"/>
  <c r="V781" i="13"/>
  <c r="V758" i="13" s="1"/>
  <c r="AE787" i="13"/>
  <c r="G26" i="12"/>
  <c r="BA15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I13" i="12"/>
  <c r="G14" i="12"/>
  <c r="M14" i="12" s="1"/>
  <c r="M13" i="12" s="1"/>
  <c r="I14" i="12"/>
  <c r="K14" i="12"/>
  <c r="K13" i="12" s="1"/>
  <c r="O14" i="12"/>
  <c r="O13" i="12" s="1"/>
  <c r="Q14" i="12"/>
  <c r="Q13" i="12" s="1"/>
  <c r="V14" i="12"/>
  <c r="V13" i="12" s="1"/>
  <c r="AE26" i="12"/>
  <c r="I20" i="1"/>
  <c r="I19" i="1"/>
  <c r="I18" i="1"/>
  <c r="I16" i="1"/>
  <c r="I83" i="1"/>
  <c r="J59" i="1" s="1"/>
  <c r="F49" i="1"/>
  <c r="G23" i="1" s="1"/>
  <c r="G49" i="1"/>
  <c r="G25" i="1" s="1"/>
  <c r="A25" i="1" s="1"/>
  <c r="H46" i="1"/>
  <c r="I46" i="1" s="1"/>
  <c r="H44" i="1"/>
  <c r="I44" i="1" s="1"/>
  <c r="H43" i="1"/>
  <c r="I43" i="1" s="1"/>
  <c r="H42" i="1"/>
  <c r="H40" i="1"/>
  <c r="I40" i="1" s="1"/>
  <c r="H39" i="1"/>
  <c r="I39" i="1" s="1"/>
  <c r="I49" i="1" s="1"/>
  <c r="J66" i="1" l="1"/>
  <c r="J60" i="1"/>
  <c r="J63" i="1"/>
  <c r="J72" i="1"/>
  <c r="J57" i="1"/>
  <c r="J69" i="1"/>
  <c r="J75" i="1"/>
  <c r="J78" i="1"/>
  <c r="J81" i="1"/>
  <c r="J56" i="1"/>
  <c r="J61" i="1"/>
  <c r="J64" i="1"/>
  <c r="J67" i="1"/>
  <c r="J70" i="1"/>
  <c r="J73" i="1"/>
  <c r="J76" i="1"/>
  <c r="J79" i="1"/>
  <c r="J82" i="1"/>
  <c r="J58" i="1"/>
  <c r="J62" i="1"/>
  <c r="J65" i="1"/>
  <c r="J68" i="1"/>
  <c r="J71" i="1"/>
  <c r="J74" i="1"/>
  <c r="J77" i="1"/>
  <c r="J80" i="1"/>
  <c r="A26" i="1"/>
  <c r="G26" i="1"/>
  <c r="A23" i="1"/>
  <c r="G28" i="1"/>
  <c r="M9" i="17"/>
  <c r="M8" i="17" s="1"/>
  <c r="M665" i="13"/>
  <c r="M163" i="13"/>
  <c r="M358" i="13"/>
  <c r="M29" i="13"/>
  <c r="M758" i="13"/>
  <c r="M420" i="13"/>
  <c r="M262" i="13"/>
  <c r="M746" i="13"/>
  <c r="M745" i="13" s="1"/>
  <c r="M126" i="13"/>
  <c r="M125" i="13" s="1"/>
  <c r="G632" i="13"/>
  <c r="G301" i="13"/>
  <c r="G144" i="13"/>
  <c r="G92" i="13"/>
  <c r="G420" i="13"/>
  <c r="G358" i="13"/>
  <c r="G29" i="13"/>
  <c r="M302" i="13"/>
  <c r="M301" i="13" s="1"/>
  <c r="G13" i="12"/>
  <c r="G8" i="12"/>
  <c r="AF26" i="12"/>
  <c r="H49" i="1"/>
  <c r="J48" i="1"/>
  <c r="J46" i="1"/>
  <c r="J44" i="1"/>
  <c r="J41" i="1"/>
  <c r="J39" i="1"/>
  <c r="J49" i="1" s="1"/>
  <c r="J47" i="1"/>
  <c r="J45" i="1"/>
  <c r="J43" i="1"/>
  <c r="J40" i="1"/>
  <c r="I21" i="1"/>
  <c r="J28" i="1"/>
  <c r="J26" i="1"/>
  <c r="G38" i="1"/>
  <c r="F38" i="1"/>
  <c r="J23" i="1"/>
  <c r="J24" i="1"/>
  <c r="J25" i="1"/>
  <c r="J27" i="1"/>
  <c r="E24" i="1"/>
  <c r="E26" i="1"/>
  <c r="J83" i="1" l="1"/>
  <c r="A24" i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Kynyking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<sst xmlns="http://schemas.openxmlformats.org/spreadsheetml/2006/main" count="2558" uniqueCount="578">
  <si>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</si>
  <si>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</si>
  <si>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</si>
  <si>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</si>
  <si>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</si>
  <si>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</si>
  <si>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</si>
  <si>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</si>
  <si>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</si>
  <si>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</si>
  <si>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</si>
  <si>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</si>
  <si>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</si>
  <si>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</si>
  <si>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</si>
  <si>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</si>
  <si>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</si>
  <si>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</si>
  <si>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</si>
  <si>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</si>
  <si>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</si>
  <si>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</si>
  <si>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</si>
  <si>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</si>
  <si>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</si>
  <si>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</si>
  <si>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</si>
  <si>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</si>
  <si>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</si>
  <si>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</si>
  <si>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</si>
  <si>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</si>
  <si>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</si>
  <si>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</si>
  <si>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</si>
  <si>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</si>
  <si>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</si>
  <si>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</si>
  <si>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</si>
  <si>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</si>
  <si>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</si>
  <si>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</si>
  <si>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</si>
  <si>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2550</t>
  </si>
  <si>
    <t>Modernizace sociálního zařízení v P1, obj.C</t>
  </si>
  <si>
    <t>Mendelova univerzita v Brně</t>
  </si>
  <si>
    <t>Zemědělská 1665/1</t>
  </si>
  <si>
    <t>Brno-Černá Pole</t>
  </si>
  <si>
    <t>61300</t>
  </si>
  <si>
    <t>62156489</t>
  </si>
  <si>
    <t>CZ62156489</t>
  </si>
  <si>
    <t>26.5.2020</t>
  </si>
  <si>
    <t>Stavba</t>
  </si>
  <si>
    <t>Ostatní a vedlejší náklady</t>
  </si>
  <si>
    <t>00</t>
  </si>
  <si>
    <t>Vedlejší a ostatní náklady</t>
  </si>
  <si>
    <t>Stavební objekt</t>
  </si>
  <si>
    <t>001</t>
  </si>
  <si>
    <t>001.1</t>
  </si>
  <si>
    <t>Architektonicko-stavební řešení - investice</t>
  </si>
  <si>
    <t>001.2</t>
  </si>
  <si>
    <t>Zdravotechnická instalace - investice</t>
  </si>
  <si>
    <t>001.3</t>
  </si>
  <si>
    <t>Ústřední vytápění - investice</t>
  </si>
  <si>
    <t>001.4</t>
  </si>
  <si>
    <t>Elektroinstalace - investice</t>
  </si>
  <si>
    <t>001.5</t>
  </si>
  <si>
    <t>Vzduchotechnika - investice</t>
  </si>
  <si>
    <t>Celkem za stavbu</t>
  </si>
  <si>
    <t>CZK</t>
  </si>
  <si>
    <t>Rekapitulace dílů</t>
  </si>
  <si>
    <t>Typ dílu</t>
  </si>
  <si>
    <t>311</t>
  </si>
  <si>
    <t>Sádrokartonové konstrukce</t>
  </si>
  <si>
    <t>61</t>
  </si>
  <si>
    <t>Upravy povrchů vnitřní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</si>
  <si>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</si>
  <si>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</si>
  <si>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</si>
  <si>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</si>
  <si>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</si>
  <si>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</si>
  <si>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</si>
  <si>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</si>
  <si>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</si>
  <si>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</si>
  <si>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</si>
  <si>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</si>
  <si>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</si>
  <si>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</si>
  <si>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</si>
  <si>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</si>
  <si>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</si>
  <si>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</si>
  <si>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720</t>
  </si>
  <si>
    <t>Zdravotechnická instalace</t>
  </si>
  <si>
    <t>725.</t>
  </si>
  <si>
    <t>Sanitární doplňky</t>
  </si>
  <si>
    <t>730</t>
  </si>
  <si>
    <t>Ústřední vytápění</t>
  </si>
  <si>
    <t>7661</t>
  </si>
  <si>
    <t>Výplně otvorů vnitřní</t>
  </si>
  <si>
    <t>766g</t>
  </si>
  <si>
    <t>Sanitární WC příčky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</si>
  <si>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</si>
  <si>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</si>
  <si>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</si>
  <si>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</si>
  <si>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</si>
  <si>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</si>
  <si>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</si>
  <si>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</si>
  <si>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</si>
  <si>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</si>
  <si>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787.2</t>
  </si>
  <si>
    <t>Zrcadla</t>
  </si>
  <si>
    <t>M21</t>
  </si>
  <si>
    <t>Elektromontáže</t>
  </si>
  <si>
    <t>M24</t>
  </si>
  <si>
    <t>Montáže vzduchotechnických zařízení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</si>
  <si>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</si>
  <si>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</si>
  <si>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</si>
  <si>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</si>
  <si>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</si>
  <si>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</si>
  <si>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</si>
  <si>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</si>
  <si>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</si>
  <si>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</si>
  <si>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</si>
  <si>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</si>
  <si>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</si>
  <si>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</si>
  <si>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</si>
  <si>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</si>
  <si>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</si>
  <si>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</si>
  <si>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</si>
  <si>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</si>
  <si>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</si>
  <si>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</si>
  <si>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</si>
  <si>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</si>
  <si>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</si>
  <si>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</si>
  <si>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</si>
  <si>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</si>
  <si>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</si>
  <si>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</si>
  <si>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</si>
  <si>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</si>
  <si>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</si>
  <si>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</si>
  <si>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</si>
  <si>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</si>
  <si>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</si>
  <si>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20/ I</t>
  </si>
  <si>
    <t>Indiv</t>
  </si>
  <si>
    <t>VRN</t>
  </si>
  <si>
    <t>POL99_8</t>
  </si>
  <si>
    <t xml:space="preserve">Staveništní měření silnoproudu, uskladnění materiálu a demontovaných prvků v objektu : </t>
  </si>
  <si>
    <t>VV</t>
  </si>
  <si>
    <t xml:space="preserve">nebo areálu univerzity, včetně ochrany proti poškození a odcizení : </t>
  </si>
  <si>
    <t>1,00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</si>
  <si>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</si>
  <si>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</si>
  <si>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</si>
  <si>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POP</t>
  </si>
  <si>
    <t xml:space="preserve">Náklady na vyhotovení dokumentace skutečného provedení stavby a její předání objednateli : </t>
  </si>
  <si>
    <t xml:space="preserve">dle metodiky pasportizace MENDELU v počtu 4x tiskem + 3x CD ve formátu dwg a pdf : </t>
  </si>
  <si>
    <t/>
  </si>
  <si>
    <t xml:space="preserve">Dokumentace skutečného provedení : </t>
  </si>
  <si>
    <t xml:space="preserve">Stavební část - 8 hodin : </t>
  </si>
  <si>
    <t xml:space="preserve">Elektro - 8 hodin : </t>
  </si>
  <si>
    <t xml:space="preserve">ZTI, ÚT - 8 hodn : </t>
  </si>
  <si>
    <t xml:space="preserve">VZT - 8 hodin : </t>
  </si>
  <si>
    <t>SUM</t>
  </si>
  <si>
    <t>END</t>
  </si>
  <si>
    <t>Položkový soupis prací a dodávek</t>
  </si>
  <si>
    <t>342264051RT3</t>
  </si>
  <si>
    <t>Podhledy na kovové konstrukci opláštěné deskami sádrokartonovými nosná konstrukce z profilů CD s přímým uchycením 1x deska, tloušťky 12,5 mm, impregnovaná, bez izolace</t>
  </si>
  <si>
    <t>m2</t>
  </si>
  <si>
    <t>801-1</t>
  </si>
  <si>
    <t>Práce</t>
  </si>
  <si>
    <t>POL1_1</t>
  </si>
  <si>
    <t xml:space="preserve">legenda stavebních prací S3 : </t>
  </si>
  <si>
    <t xml:space="preserve">nový plný SDK podhled : </t>
  </si>
  <si>
    <t xml:space="preserve">výkres D.04 : </t>
  </si>
  <si>
    <t xml:space="preserve">P1061 : </t>
  </si>
  <si>
    <t>6,00</t>
  </si>
  <si>
    <t xml:space="preserve">P1063 : </t>
  </si>
  <si>
    <t>3,40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</si>
  <si>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</si>
  <si>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</si>
  <si>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</si>
  <si>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</si>
  <si>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602011141RT3</t>
  </si>
  <si>
    <t xml:space="preserve">Omítka stěn z hotových směsí vrstva štuková, vápenná,  , tloušťka vrstvy 4 mm,  </t>
  </si>
  <si>
    <t>po jednotlivých vrstvách</t>
  </si>
  <si>
    <t>SPI</t>
  </si>
  <si>
    <t xml:space="preserve">legenda stavebních prací S8 : </t>
  </si>
  <si>
    <t xml:space="preserve">nová omítka nad obklady : </t>
  </si>
  <si>
    <t xml:space="preserve">výkres D.05 : </t>
  </si>
  <si>
    <t xml:space="preserve">P1071 : </t>
  </si>
  <si>
    <t>(2*2,46+2*1,35)*1,30</t>
  </si>
  <si>
    <t xml:space="preserve">odpočet otvorů : </t>
  </si>
  <si>
    <t>-0,50*0,50</t>
  </si>
  <si>
    <t xml:space="preserve">přípočet špalet : </t>
  </si>
  <si>
    <t>(4*0,50)*0,35</t>
  </si>
  <si>
    <t>602012131RT1</t>
  </si>
  <si>
    <t xml:space="preserve">Omítka stěn z hotových směsí jednovrstvá, vápenocementová, hlazená, tloušťka vrstvy 5 mm,  </t>
  </si>
  <si>
    <t xml:space="preserve">legenda stavebních prací S2 : </t>
  </si>
  <si>
    <t xml:space="preserve">vyrovnávací podklad (cementová stěrka + perlinka) : </t>
  </si>
  <si>
    <t xml:space="preserve">výkres D.03 : </t>
  </si>
  <si>
    <t>(2*3,25+2*3,00)*2,80</t>
  </si>
  <si>
    <t>-0,70*2,00</t>
  </si>
  <si>
    <t>(2*2,30+2*1,46)*2,80</t>
  </si>
  <si>
    <t>(2*2,46+2*1,35)*2,02</t>
  </si>
  <si>
    <t>-0,60*2,00</t>
  </si>
  <si>
    <t>602016191R00</t>
  </si>
  <si>
    <t>Omítka stěn z hotových směsí Doplňkové práce pro omítky stěn z hotových směsí_x000D_
 penetrační nátěr stěn akrylátový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</si>
  <si>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</si>
  <si>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</si>
  <si>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</si>
  <si>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0,50*0,50</t>
  </si>
  <si>
    <t>611481211RT8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</si>
  <si>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</si>
  <si>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</si>
  <si>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legenda stavebních prací S7 : </t>
  </si>
  <si>
    <t xml:space="preserve">přelepení tepelné izolace EPS lepidlem s perlinkou : </t>
  </si>
  <si>
    <t>2,75*1,20</t>
  </si>
  <si>
    <t>612481211RT8</t>
  </si>
  <si>
    <t>Vyztužení povrchu vnitřních stěn sklotextilní síťovinou s dodávkou síťoviny a stěrkového tmelu</t>
  </si>
  <si>
    <t>965048515R00</t>
  </si>
  <si>
    <t>Broušení betonového povrchu do tloušťky 5 mm</t>
  </si>
  <si>
    <t>801-3</t>
  </si>
  <si>
    <t xml:space="preserve">legenda bouracích prací B3 : </t>
  </si>
  <si>
    <t xml:space="preserve">zbroušení podkladu podlahy po odstranění keramické dlažby do roviny : </t>
  </si>
  <si>
    <t xml:space="preserve">výkres D.01 : </t>
  </si>
  <si>
    <t>1,80</t>
  </si>
  <si>
    <t xml:space="preserve">P1062 : </t>
  </si>
  <si>
    <t>4,00</t>
  </si>
  <si>
    <t>1,90</t>
  </si>
  <si>
    <t xml:space="preserve">P1064 : </t>
  </si>
  <si>
    <t>1,30</t>
  </si>
  <si>
    <t xml:space="preserve">výkres D.02 : </t>
  </si>
  <si>
    <t xml:space="preserve">P1072 : </t>
  </si>
  <si>
    <t>900-001</t>
  </si>
  <si>
    <t>Ochrana místnosti P1073, dle popisu v technické zprávě, strana 3</t>
  </si>
  <si>
    <t>kus</t>
  </si>
  <si>
    <t>Vlastní</t>
  </si>
  <si>
    <t xml:space="preserve">V místnosti P1073 se nachází laboratorní přístroj, který je velmi náchylný na prach a vibrace : </t>
  </si>
  <si>
    <t xml:space="preserve">a ze strany dodavatele musí dojít k maximální ochraně této místnosti!  : </t>
  </si>
  <si>
    <t xml:space="preserve">Po dohodě s investorem bude upraven harmonogram stavby tak,  : </t>
  </si>
  <si>
    <t xml:space="preserve">že se nejtěžších bourací práce zkoncentrují do krátkého časového úseku (cca 3-4 dny). : </t>
  </si>
  <si>
    <t xml:space="preserve">Po tuto domu bude přístroj mimo provoz a dodavatel zajistí hermetické uzavření vstupních dveří : </t>
  </si>
  <si>
    <t xml:space="preserve">Po této době dodavatel před dveřmi zhotoví dočasnou průchozí konstrukci,  : </t>
  </si>
  <si>
    <t xml:space="preserve">aby byl zajištěn přístup do laboratoře, ale eliminovalo se ohrožení prachem.  : </t>
  </si>
  <si>
    <t xml:space="preserve">Dodavatel zajistí stálý úklid v chodbě během výstavby. : </t>
  </si>
  <si>
    <t xml:space="preserve">Přesné technické řešení a časový harmonogram bude navržen po dohodě mezi investorem,  : </t>
  </si>
  <si>
    <t xml:space="preserve">dodavatelem a TDI před započetím stavebních prací. : </t>
  </si>
  <si>
    <t xml:space="preserve">P1073 : </t>
  </si>
  <si>
    <t>941955002R00</t>
  </si>
  <si>
    <t>Lešení lehké pracovní pomocné pomocné, o výšce lešeňové podlahy přes 1,2 do 1,9 m</t>
  </si>
  <si>
    <t>800-3</t>
  </si>
  <si>
    <t xml:space="preserve">pomocné lešení pro vnitřní práce : </t>
  </si>
  <si>
    <t xml:space="preserve">P1067 : </t>
  </si>
  <si>
    <t>2,00*2,97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</si>
  <si>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</si>
  <si>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</si>
  <si>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 xml:space="preserve">společné prostory pro manipulaci s materiálem : </t>
  </si>
  <si>
    <t>50,00</t>
  </si>
  <si>
    <t>3,10</t>
  </si>
  <si>
    <t>30,00</t>
  </si>
  <si>
    <t>952901110R00</t>
  </si>
  <si>
    <t>Čištění budov mytím vnějších ploch oken a dveří</t>
  </si>
  <si>
    <t>801-4</t>
  </si>
  <si>
    <t xml:space="preserve">okna : </t>
  </si>
  <si>
    <t xml:space="preserve">dveře : </t>
  </si>
  <si>
    <t>6*(0,80*2,00)</t>
  </si>
  <si>
    <t>962031143R00</t>
  </si>
  <si>
    <t>Bourání příček z tvárnic pórobetonových, tloušťky 100 mm</t>
  </si>
  <si>
    <t>nebo vybourání otvorů průřezové plochy přes 4 m2 v příčkách, včetně pomocného lešení o výšce podlahy do 1900 mm a pro zatížení do 1,5 kPa  (150 kg/m2),</t>
  </si>
  <si>
    <t xml:space="preserve">legenda bouracích prací B2 : </t>
  </si>
  <si>
    <t xml:space="preserve">vybourání nenosné příčky  : </t>
  </si>
  <si>
    <t xml:space="preserve">mezi P1061 a P1062 : </t>
  </si>
  <si>
    <t>1,44*3,35</t>
  </si>
  <si>
    <t>-0,70*1,97</t>
  </si>
  <si>
    <t xml:space="preserve">na P1062 : </t>
  </si>
  <si>
    <t>0,85*3,35</t>
  </si>
  <si>
    <t>-0,60*1,97</t>
  </si>
  <si>
    <t xml:space="preserve">mezi P1063 a P1064 : </t>
  </si>
  <si>
    <t>1,46*3,35</t>
  </si>
  <si>
    <t xml:space="preserve">mezi P1071 a P1072 : </t>
  </si>
  <si>
    <t>1,35*3,35</t>
  </si>
  <si>
    <t>965081713RT1</t>
  </si>
  <si>
    <t>Bourání podlah z keramických dlaždic, tloušťky do 10 mm, plochy přes 1 m2</t>
  </si>
  <si>
    <t>bez podkladního lože, s jakoukoliv výplní spár</t>
  </si>
  <si>
    <t xml:space="preserve">vybourání keramické dlažby vč.lepidla : 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</si>
  <si>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</si>
  <si>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</si>
  <si>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</si>
  <si>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 xml:space="preserve">legenda bouracích prací B1 : </t>
  </si>
  <si>
    <t xml:space="preserve">demontáž a odstranění stávajících dveří vč.zárubně : </t>
  </si>
  <si>
    <t>3,00</t>
  </si>
  <si>
    <t xml:space="preserve">legenda bouracích prací B5 : </t>
  </si>
  <si>
    <t xml:space="preserve">demontáž a odstranění pouze dveřních křídel : </t>
  </si>
  <si>
    <t>2,00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</si>
  <si>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</si>
  <si>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</si>
  <si>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2*(0,70*1,97)</t>
  </si>
  <si>
    <t>0,60*1,97</t>
  </si>
  <si>
    <t>970031100R00</t>
  </si>
  <si>
    <t>Jádrové vrtání, kruhové prostupy v cihelném zdivu jádrové vrtání, do D 100 mm</t>
  </si>
  <si>
    <t>m</t>
  </si>
  <si>
    <t xml:space="preserve">legenda bouracích prací B9 : </t>
  </si>
  <si>
    <t xml:space="preserve">vyvrtání otvoru DN100 do fasády : </t>
  </si>
  <si>
    <t>0,50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</si>
  <si>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</si>
  <si>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</si>
  <si>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</si>
  <si>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legenda bouracích prací B4 : </t>
  </si>
  <si>
    <t xml:space="preserve">vybourání obkladu včetně lepidla : </t>
  </si>
  <si>
    <t>(2*1,30+2*1,44)*1,42</t>
  </si>
  <si>
    <t>-0,70*1,42</t>
  </si>
  <si>
    <t>(2*1,84+2*1,44+2*0,85+2*1,46)*1,42</t>
  </si>
  <si>
    <t>-2*(0,60*1,42)</t>
  </si>
  <si>
    <t>(2*1,31+2*1,46)*1,42</t>
  </si>
  <si>
    <t>-2*(0,70*1,42)</t>
  </si>
  <si>
    <t>(2*0,89+2*1,46)*1,42</t>
  </si>
  <si>
    <t>(2*1,49+2*1,35)*1,53</t>
  </si>
  <si>
    <t>-2*(0,60*1,53)</t>
  </si>
  <si>
    <t>(2*0,90+2*1,35)*1,53</t>
  </si>
  <si>
    <t>-0,60*1,53</t>
  </si>
  <si>
    <t>999281105R00</t>
  </si>
  <si>
    <t xml:space="preserve">Přesun hmot pro opravy a údržbu objektů pro opravy a údržbu dosavadních objektů včetně vnějších plášťů_x000D_
 výšky do 6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</si>
  <si>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</si>
  <si>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</si>
  <si>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</si>
  <si>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</si>
  <si>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</si>
  <si>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1,4,5,6,7,8,9,12,13,14,15,18, : </t>
  </si>
  <si>
    <t>Součet: : 1,00278</t>
  </si>
  <si>
    <t>711212012RT3</t>
  </si>
  <si>
    <t>Izolace proti vodě stěrka hydroizolační vyztužená tkaninou pružná</t>
  </si>
  <si>
    <t>800-711</t>
  </si>
  <si>
    <t>POL1_7</t>
  </si>
  <si>
    <t xml:space="preserve">hydroizolační stěrka : </t>
  </si>
  <si>
    <t>(2*3,25+2*3,00)*0,20</t>
  </si>
  <si>
    <t>(2*2,30+2*1,46)*0,20</t>
  </si>
  <si>
    <t>(2*2,46+2*1,35)*0,20</t>
  </si>
  <si>
    <t>711212601RT2</t>
  </si>
  <si>
    <t>Izolace proti vodě doplňky_x000D_
 těsnicí pás š.100 mm do spoje podlaha-stěna</t>
  </si>
  <si>
    <t>2*3,25+2*3,00</t>
  </si>
  <si>
    <t>8*0,20</t>
  </si>
  <si>
    <t>2*2,30+2*1,46</t>
  </si>
  <si>
    <t>6*0,20</t>
  </si>
  <si>
    <t>2*2,46+2*1,35</t>
  </si>
  <si>
    <t>5*0,20</t>
  </si>
  <si>
    <t>711212602RT2</t>
  </si>
  <si>
    <t>Izolace proti vodě doplňky_x000D_
 těsnicí roh do spoje podlaha stěna</t>
  </si>
  <si>
    <t>12,00</t>
  </si>
  <si>
    <t>8,00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</si>
  <si>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</si>
  <si>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</si>
  <si>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</si>
  <si>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713-001</t>
  </si>
  <si>
    <t>D+M vlepení tepelné izolace EPS tl.300 mm, do stávajících průduchů, rozměr 500x200 mm</t>
  </si>
  <si>
    <t>998713201R00</t>
  </si>
  <si>
    <t>Přesun hmot pro izolace tepelné v objektech výšky do 6 m</t>
  </si>
  <si>
    <t>800-713</t>
  </si>
  <si>
    <t>50 m vodorovně</t>
  </si>
  <si>
    <t>004/Z</t>
  </si>
  <si>
    <t>D+M nerezový háček, hlazená nerez, kotveno do zděné stěny</t>
  </si>
  <si>
    <t xml:space="preserve">přesná specifikace dle výpisu zámečnických výrobků : </t>
  </si>
  <si>
    <t xml:space="preserve">výkres D.07 : </t>
  </si>
  <si>
    <t>005/Z</t>
  </si>
  <si>
    <t>D+M zásobník toaletního papíru pro role DN 250 mm, hlazená nerez</t>
  </si>
  <si>
    <t>006/Z</t>
  </si>
  <si>
    <t>D+M WC štětka nerezová, rovná, na zavěšení - brus</t>
  </si>
  <si>
    <t>007/Z</t>
  </si>
  <si>
    <t>D+M odpadkový koš s deklem a otvíráním na, sešlápnutí o objemu 5l, nerez</t>
  </si>
  <si>
    <t>001/T</t>
  </si>
  <si>
    <t>D+M dveřní křídlo interiérové 700x1970 mm, vč.kování</t>
  </si>
  <si>
    <t xml:space="preserve">přesná specifikace dle výpisu truhlářských výrobků : </t>
  </si>
  <si>
    <t xml:space="preserve">výkres D.08 : </t>
  </si>
  <si>
    <t xml:space="preserve">do P1061 : </t>
  </si>
  <si>
    <t xml:space="preserve">do P1063 : </t>
  </si>
  <si>
    <t>002/T</t>
  </si>
  <si>
    <t>D+M dveřní křídlo interiérové 600x1970 mm, vč.kování</t>
  </si>
  <si>
    <t xml:space="preserve">do P1071 : </t>
  </si>
  <si>
    <t>003/T</t>
  </si>
  <si>
    <t>D+M sanitární zástěna 700x2200 mm, vysokotlaký laminát tl.12 mm</t>
  </si>
  <si>
    <t>004/T</t>
  </si>
  <si>
    <t>D+M sanitární příčka s dveřmi 850x2000 mm, vysokotlaký laminát tl.12 mm</t>
  </si>
  <si>
    <t>767586201RV4</t>
  </si>
  <si>
    <t>Montáž podhledů lamelových a kazetových Podhledy podhled minerální, s rovnou hranou</t>
  </si>
  <si>
    <t>800-767</t>
  </si>
  <si>
    <t xml:space="preserve">legenda bouracích prací B7 : </t>
  </si>
  <si>
    <t xml:space="preserve">nový rastrový podhled : </t>
  </si>
  <si>
    <t>1,50*2,97</t>
  </si>
  <si>
    <t>767581801R00</t>
  </si>
  <si>
    <t>Demontáž podhledů kazet</t>
  </si>
  <si>
    <t xml:space="preserve">demontáž rastrového podhledu : </t>
  </si>
  <si>
    <t>767582800R00</t>
  </si>
  <si>
    <t>Demontáž podhledů roštů</t>
  </si>
  <si>
    <t>767996801R00</t>
  </si>
  <si>
    <t>Demontáž ostatních doplňků staveb atypických konstrukcí_x000D_
 o hmotnosti přes 20 do 50 kg</t>
  </si>
  <si>
    <t>kg</t>
  </si>
  <si>
    <t xml:space="preserve">legenda bouracích prací B6 : </t>
  </si>
  <si>
    <t xml:space="preserve">demontáž a odstranění ocelových mřížek průduchů odvětrání : </t>
  </si>
  <si>
    <t>4,00*2,00</t>
  </si>
  <si>
    <t>001/Z</t>
  </si>
  <si>
    <t>D+M přechodová lišta šířky 100 mm, délky 700 mm, provedení stříbrná (INOX), lepená</t>
  </si>
  <si>
    <t>002/Z</t>
  </si>
  <si>
    <t>D+M samozavírač pro interiérové dveře, s funkcí aretace v ploze, barva stříbrná</t>
  </si>
  <si>
    <t>003/Z</t>
  </si>
  <si>
    <t>D+M revizní dvířka do podhledu 600x600 mm</t>
  </si>
  <si>
    <t>998767201R00</t>
  </si>
  <si>
    <t>Přesun hmot pro kovové stavební doplňk. konstrukce v objektech výšky do 6 m</t>
  </si>
  <si>
    <t>771101115R00</t>
  </si>
  <si>
    <t>Příprava podkladu před kladením dlažeb vyrovnání podkladů samonivelační hmotou tl. do 10 mm</t>
  </si>
  <si>
    <t>800-771</t>
  </si>
  <si>
    <t xml:space="preserve">legenda stavebních prací S1 : </t>
  </si>
  <si>
    <t xml:space="preserve">samonivelační stěrka tl.5 mm : </t>
  </si>
  <si>
    <t>771101210RT1</t>
  </si>
  <si>
    <t>Příprava podkladu pod dlažby penetrace podkladu pod dlažby</t>
  </si>
  <si>
    <t xml:space="preserve">penetrace pod samonivelační stěrku : </t>
  </si>
  <si>
    <t>771575118RT6</t>
  </si>
  <si>
    <t>Montáž podlah z dlaždic keramických 600 x 600 mm, režných nebo glazovaných, hladkých, kladených do flexibilního tmele</t>
  </si>
  <si>
    <t xml:space="preserve">nová keramická dlažba 600x600 mm : </t>
  </si>
  <si>
    <t>771578011RT3</t>
  </si>
  <si>
    <t>Zvláštní úpravy spár spára podlaha-stěna silikonem</t>
  </si>
  <si>
    <t xml:space="preserve">spára podlaha - stěna : </t>
  </si>
  <si>
    <t>771579792R00</t>
  </si>
  <si>
    <t>Příplatky k položkám montáže podlah keramických příplatek za podlahy keramické v omezeném prostoru</t>
  </si>
  <si>
    <t>771579795R00</t>
  </si>
  <si>
    <t>Příplatky k položkám montáže podlah keramických příplatek za spárování voduodpuzující hmotou - plošně</t>
  </si>
  <si>
    <t>RTS 19/ II</t>
  </si>
  <si>
    <t>597-001</t>
  </si>
  <si>
    <t>Dlažba keramická 600x600 mm, tl.9,5 mm, kalibrovaná, rektifikovaná, mrazuvzdorná</t>
  </si>
  <si>
    <t xml:space="preserve">další specifikace dlažby : </t>
  </si>
  <si>
    <t xml:space="preserve">- neglazovaná : </t>
  </si>
  <si>
    <t xml:space="preserve">- slinutý střep : </t>
  </si>
  <si>
    <t xml:space="preserve">- nasákavost UGL_GL_E menší 0,05% : </t>
  </si>
  <si>
    <t xml:space="preserve">- pevnost v ohybu min.45 N/mm2 : </t>
  </si>
  <si>
    <t xml:space="preserve">- odolné proti vzniku vlasových trhlin : </t>
  </si>
  <si>
    <t xml:space="preserve">- protiskluznost R9 : </t>
  </si>
  <si>
    <t xml:space="preserve">- odolnost proti chemikáliím : </t>
  </si>
  <si>
    <t xml:space="preserve">- odolnost proti kys. a louhům o nízké koncentraci tř. ULA : </t>
  </si>
  <si>
    <t xml:space="preserve">- odolnost proti tvorbě skvrn min. tř. 5 : </t>
  </si>
  <si>
    <t>Začátek provozního součtu</t>
  </si>
  <si>
    <t xml:space="preserve">  výkres D.03 : </t>
  </si>
  <si>
    <t xml:space="preserve">  P1061 : </t>
  </si>
  <si>
    <t xml:space="preserve">  6,00</t>
  </si>
  <si>
    <t xml:space="preserve">  P1063 : </t>
  </si>
  <si>
    <t xml:space="preserve">  3,40</t>
  </si>
  <si>
    <t xml:space="preserve">  výkres D.05 : </t>
  </si>
  <si>
    <t xml:space="preserve">  P1071 : </t>
  </si>
  <si>
    <t xml:space="preserve">  3,10</t>
  </si>
  <si>
    <t>Konec provozního součtu</t>
  </si>
  <si>
    <t>12,50*1,15</t>
  </si>
  <si>
    <t>23521593R</t>
  </si>
  <si>
    <t>vyrovnávací stěrka rychle tvrdnoucí; cementová; pro podlahy; samonivelační; pro interiér; zátěž střední, vyšší; tl. vrstvy 3,0 až 15,0 mm; pod dlažby, pod PVC; barva šedá</t>
  </si>
  <si>
    <t>SPCM</t>
  </si>
  <si>
    <t>Specifikace</t>
  </si>
  <si>
    <t>POL3_7</t>
  </si>
  <si>
    <t>12,50*10,80*1,10</t>
  </si>
  <si>
    <t>998771201R00</t>
  </si>
  <si>
    <t>Přesun hmot pro podlahy z dlaždic v objektech výšky do 6 m</t>
  </si>
  <si>
    <t>781101210RT1</t>
  </si>
  <si>
    <t>Příprava podkladu pod obklady penetrace podkladu pod obklady</t>
  </si>
  <si>
    <t xml:space="preserve">penetrace pod keramický obklad : 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</si>
  <si>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</si>
  <si>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</si>
  <si>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 xml:space="preserve">nový keramický obklad 600x600 mm : </t>
  </si>
  <si>
    <t>781475124RT1</t>
  </si>
  <si>
    <t>Montáž obkladů vnitřních z dlaždic keramických 600 x 600 mm,  , kladených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</si>
  <si>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</si>
  <si>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</si>
  <si>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</si>
  <si>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</si>
  <si>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 xml:space="preserve">ukončovací lišta ke keramickému obkladu : </t>
  </si>
  <si>
    <t>781497121RS3</t>
  </si>
  <si>
    <t xml:space="preserve">Lišty k obkladům profil rohový eloxovaný hliník, uložení do tmele,  , výška profilu 10 mm,  </t>
  </si>
  <si>
    <t xml:space="preserve">rohová lišta ke keramickému obkladu : </t>
  </si>
  <si>
    <t>2*2,02+0,80</t>
  </si>
  <si>
    <t>2*2,80</t>
  </si>
  <si>
    <t>3*2,02</t>
  </si>
  <si>
    <t xml:space="preserve">  (2*3,25+2*3,00)*2,80</t>
  </si>
  <si>
    <t xml:space="preserve">  -0,70*2,00</t>
  </si>
  <si>
    <t xml:space="preserve">  (2*2,30+2*1,46)*2,80</t>
  </si>
  <si>
    <t xml:space="preserve">  (2*2,46+2*1,35)*2,02</t>
  </si>
  <si>
    <t xml:space="preserve">  -0,60*2,00</t>
  </si>
  <si>
    <t>67,4484*1,15</t>
  </si>
  <si>
    <t>998781201R00</t>
  </si>
  <si>
    <t>Přesun hmot pro obklady keramické v objektech výšky do 6 m</t>
  </si>
  <si>
    <t>783201821R00</t>
  </si>
  <si>
    <t>Odstranění nátěrů z kovových doplňk.konstrukcí opálením nebo oklepáním</t>
  </si>
  <si>
    <t>800-783</t>
  </si>
  <si>
    <t xml:space="preserve">legenda stavebních prací S5 : </t>
  </si>
  <si>
    <t xml:space="preserve">odstranění starého nátěru ze stávajících ocelových zárubní : </t>
  </si>
  <si>
    <t xml:space="preserve">zárubně do P1061 : </t>
  </si>
  <si>
    <t>4,64*0,25</t>
  </si>
  <si>
    <t xml:space="preserve">zárubně do P1063 : </t>
  </si>
  <si>
    <t xml:space="preserve">zárubně do P1071 : </t>
  </si>
  <si>
    <t>4,54*0,25</t>
  </si>
  <si>
    <t xml:space="preserve">legenda stavebních prací S6 : </t>
  </si>
  <si>
    <t xml:space="preserve">nový nátěr stávající VZT : </t>
  </si>
  <si>
    <t>783293002R00</t>
  </si>
  <si>
    <t>Nátěry kov.stavebních doplňk. konstrukcí ostatní disperzní, základ antikorozní + 2x email</t>
  </si>
  <si>
    <t xml:space="preserve">nový nátěr stávajících ocelových zárubní : </t>
  </si>
  <si>
    <t>784402801R00</t>
  </si>
  <si>
    <t>Odstranění maleb oškrabáním, v místnostech do 3,8 m</t>
  </si>
  <si>
    <t>800-784</t>
  </si>
  <si>
    <t xml:space="preserve">legenda bouracích prací B8 : </t>
  </si>
  <si>
    <t xml:space="preserve">oškrábání malby na stěně nad úrovní obkladu : </t>
  </si>
  <si>
    <t>(2*1,30+2*1,44)*1,90</t>
  </si>
  <si>
    <t>(2*1,84+2*1,44+2*0,85+2*1,46)*1,90</t>
  </si>
  <si>
    <t>(2*1,31+2*1,46)*1,90</t>
  </si>
  <si>
    <t>(2*0,89+2*1,46)*1,90</t>
  </si>
  <si>
    <t>(2*1,49+2*1,35)*1,80</t>
  </si>
  <si>
    <t>(2*0,90+2*1,35)*1,80</t>
  </si>
  <si>
    <t>784161401R00</t>
  </si>
  <si>
    <t>Příprava povrchu Penetrace (napouštění) podkladu disperzní, jednonásobná</t>
  </si>
  <si>
    <t xml:space="preserve">legenda stavebních prací S4 : </t>
  </si>
  <si>
    <t xml:space="preserve">nová výmalba stěn a stropů : </t>
  </si>
  <si>
    <t xml:space="preserve">stěny : </t>
  </si>
  <si>
    <t>0,00</t>
  </si>
  <si>
    <t xml:space="preserve">strop : </t>
  </si>
  <si>
    <t>784165512R00</t>
  </si>
  <si>
    <t>Malby z malířských směsí otěruvzdorných,  , bělost 93 %, dvojnásobné</t>
  </si>
  <si>
    <t>784442021RT2</t>
  </si>
  <si>
    <t>Malby z malířských směsí disperzních, v místnostech do 3,8 m, jednobarevné, jednonásobné + 1x penetrace</t>
  </si>
  <si>
    <t xml:space="preserve">nová výmalba SDK stropů : </t>
  </si>
  <si>
    <t>784498930R00</t>
  </si>
  <si>
    <t>Ostatní práce penetrace před tmelením trhlin akryl. tmelem, v místnostech do 3,8 m</t>
  </si>
  <si>
    <t xml:space="preserve">přebroušení a přestěrkování drobných prasklin v omítce před výmalbou : </t>
  </si>
  <si>
    <t>20,00</t>
  </si>
  <si>
    <t>5,00</t>
  </si>
  <si>
    <t>784498931R00</t>
  </si>
  <si>
    <t>Ostatní práce tmelení trhlin v omítce š. do 4 mm akryl. tmelem , v místnostech do 3,8 m</t>
  </si>
  <si>
    <t>008/Z</t>
  </si>
  <si>
    <t>D+M zrcadlo 600x1200 mm vlepeno do obkladu</t>
  </si>
  <si>
    <t>009/Z</t>
  </si>
  <si>
    <t>D+M zrcadlo 600x1020 mm vlepeno do obkladu</t>
  </si>
  <si>
    <t>979081111R00</t>
  </si>
  <si>
    <t>Odvoz suti a vybouraných hmot na skládku do 1 km</t>
  </si>
  <si>
    <t>Přesun suti</t>
  </si>
  <si>
    <t>POL8_</t>
  </si>
  <si>
    <t xml:space="preserve">Demontážní hmotnosti z položek s pořadovými čísly: : </t>
  </si>
  <si>
    <t xml:space="preserve">10,15,16,18,19,20,37,38,39, : </t>
  </si>
  <si>
    <t>Součet: : 5,05192</t>
  </si>
  <si>
    <t>979081121R00</t>
  </si>
  <si>
    <t>Odvoz suti a vybouraných hmot na skládku příplatek za každý další 1 km</t>
  </si>
  <si>
    <t>Součet: : 95,98654</t>
  </si>
  <si>
    <t>979990107R00</t>
  </si>
  <si>
    <t>Poplatek za skládku směs betonu,cihel a dřeva, skupina 17 01 01, 17 01 02 a 17 02 01 z Katalogu odpadů</t>
  </si>
  <si>
    <t>979087311R00</t>
  </si>
  <si>
    <t>Vodorovné přemístění suti nošením k místu nakládky vodorovné přemístění suti nošením nebo přehozením, na vzdálenost 10 m</t>
  </si>
  <si>
    <t>800-2</t>
  </si>
  <si>
    <t>nebo vybouraných hmot nošením nebo přehazováním k místu nakládky přístupnému normálním dopravním prostředkům do 10 m,</t>
  </si>
  <si>
    <t>979087391R00</t>
  </si>
  <si>
    <t xml:space="preserve">Vodorovné přemístění suti nošením k místu nakládky příplatek za každých dalších i započatých 10 m vzdálenosti suti,  </t>
  </si>
  <si>
    <t>Součet: : 45,46731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</si>
  <si>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</si>
  <si>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</si>
  <si>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</si>
  <si>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720-001</t>
  </si>
  <si>
    <t>D+M zdravotechnická instalace, viz samostatná příloha rozpočtu</t>
  </si>
  <si>
    <t>soubor</t>
  </si>
  <si>
    <t>730-001</t>
  </si>
  <si>
    <t>D+M ústřední vytápění, viz samostatná příloha rozpočtu</t>
  </si>
  <si>
    <t>210-001</t>
  </si>
  <si>
    <t>D+M elektroinstalace, viz samostatná příloha rozpočtu</t>
  </si>
  <si>
    <t>240-001</t>
  </si>
  <si>
    <t>D+M vzduchotechnika, viz samostatná příloha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</si>
</sst>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  <xf numFmtId="164" fontId="20" fillId="0" borderId="0" xfId="0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gPhTGGPgIIReVVZpmpI9qaQ9MWu4bPzoBcchBGXL4nkYTafSx7xlAHCPcxUioJmlqy72gieYLWrbK4c8l0X79g==" saltValue="np/cZi87WJUKD2dpkuQ3/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6"/>
  <sheetViews>
    <sheetView showGridLines="0" tabSelected="1" topLeftCell="B7" zoomScaleNormal="100" zoomScaleSheetLayoutView="75" workbookViewId="0">
      <selection activeCell="I21" sqref="I21:J2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6" t="s">
        <v>22</v>
      </c>
      <c r="C2" s="77"/>
      <c r="D2" s="78" t="s">
        <v>43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 x14ac:dyDescent="0.2">
      <c r="A3" s="2"/>
      <c r="B3" s="79"/>
      <c r="C3" s="77"/>
      <c r="D3" s="80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81"/>
      <c r="C4" s="82"/>
      <c r="D4" s="83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 t="s">
        <v>45</v>
      </c>
      <c r="E5" s="221"/>
      <c r="F5" s="221"/>
      <c r="G5" s="221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2" t="s">
        <v>46</v>
      </c>
      <c r="E6" s="223"/>
      <c r="F6" s="223"/>
      <c r="G6" s="223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4" t="s">
        <v>47</v>
      </c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/>
      <c r="E11" s="239"/>
      <c r="F11" s="239"/>
      <c r="G11" s="239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5"/>
      <c r="E12" s="215"/>
      <c r="F12" s="215"/>
      <c r="G12" s="215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04"/>
      <c r="F16" s="205"/>
      <c r="G16" s="204"/>
      <c r="H16" s="205"/>
      <c r="I16" s="204">
        <f>SUMIF(F56:F82,A16,I56:I82)+SUMIF(F56:F82,"PSU",I56:I82)</f>
        <v>0</v>
      </c>
      <c r="J16" s="206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04"/>
      <c r="F17" s="205"/>
      <c r="G17" s="204"/>
      <c r="H17" s="205"/>
      <c r="I17" s="204">
        <f>SUMIF(F56:F82,A17,I56:I82)</f>
        <v>0</v>
      </c>
      <c r="J17" s="206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04"/>
      <c r="F18" s="205"/>
      <c r="G18" s="204"/>
      <c r="H18" s="205"/>
      <c r="I18" s="204">
        <f>SUMIF(F56:F82,A18,I56:I82)</f>
        <v>0</v>
      </c>
      <c r="J18" s="206"/>
    </row>
    <row r="19" spans="1:10" ht="23.25" customHeight="1" x14ac:dyDescent="0.2">
      <c r="A19" s="140" t="s">
        <v>123</v>
      </c>
      <c r="B19" s="38" t="s">
        <v>27</v>
      </c>
      <c r="C19" s="62"/>
      <c r="D19" s="63"/>
      <c r="E19" s="204"/>
      <c r="F19" s="205"/>
      <c r="G19" s="204"/>
      <c r="H19" s="205"/>
      <c r="I19" s="204">
        <f>SUMIF(F56:F82,A19,I56:I82)</f>
        <v>0</v>
      </c>
      <c r="J19" s="206"/>
    </row>
    <row r="20" spans="1:10" ht="23.25" customHeight="1" x14ac:dyDescent="0.2">
      <c r="A20" s="140" t="s">
        <v>124</v>
      </c>
      <c r="B20" s="38" t="s">
        <v>28</v>
      </c>
      <c r="C20" s="62"/>
      <c r="D20" s="63"/>
      <c r="E20" s="204"/>
      <c r="F20" s="205"/>
      <c r="G20" s="204"/>
      <c r="H20" s="205"/>
      <c r="I20" s="204">
        <f>SUMIF(F56:F82,A20,I56:I82)</f>
        <v>0</v>
      </c>
      <c r="J20" s="20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42"/>
      <c r="G21" s="207"/>
      <c r="H21" s="242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10">
        <f>ZakladDPHSniVypocet+ZakladDPHZaklVypocet</f>
        <v>0</v>
      </c>
      <c r="H28" s="210"/>
      <c r="I28" s="210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9">
        <f>A27</f>
        <v>0</v>
      </c>
      <c r="H29" s="209"/>
      <c r="I29" s="209"/>
      <c r="J29" s="121" t="s">
        <v>69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 t="s">
        <v>51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52</v>
      </c>
      <c r="C39" s="197"/>
      <c r="D39" s="197"/>
      <c r="E39" s="197"/>
      <c r="F39" s="101">
        <f>'00 00 Naklady'!AE26+'001 001.1 Pol'!AE787+'001 001.2 Pol'!AE11+'001 001.3 Pol'!AE11+'001 001.4 Pol'!AE11+'001 001.5 Pol'!AE11</f>
        <v>0</v>
      </c>
      <c r="G39" s="102">
        <f>'00 00 Naklady'!AF26+'001 001.1 Pol'!AF787+'001 001.2 Pol'!AF11+'001 001.3 Pol'!AF11+'001 001.4 Pol'!AF11+'001 001.5 Pol'!AF11</f>
        <v>0</v>
      </c>
      <c r="H39" s="103">
        <f t="shared" ref="H39:H48" si="1"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/>
      <c r="C40" s="198" t="s">
        <v>53</v>
      </c>
      <c r="D40" s="198"/>
      <c r="E40" s="198"/>
      <c r="F40" s="106">
        <f>'00 00 Naklady'!AE26</f>
        <v>0</v>
      </c>
      <c r="G40" s="107">
        <f>'00 00 Naklady'!AF26</f>
        <v>0</v>
      </c>
      <c r="H40" s="107">
        <f t="shared" si="1"/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54</v>
      </c>
      <c r="C41" s="197" t="s">
        <v>55</v>
      </c>
      <c r="D41" s="197"/>
      <c r="E41" s="197"/>
      <c r="F41" s="110">
        <f>'00 00 Naklady'!AE26</f>
        <v>0</v>
      </c>
      <c r="G41" s="103">
        <f>'00 00 Naklady'!AF26</f>
        <v>0</v>
      </c>
      <c r="H41" s="103">
        <f t="shared" si="1"/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2</v>
      </c>
      <c r="B42" s="105"/>
      <c r="C42" s="198" t="s">
        <v>56</v>
      </c>
      <c r="D42" s="198"/>
      <c r="E42" s="198"/>
      <c r="F42" s="106"/>
      <c r="G42" s="107"/>
      <c r="H42" s="107">
        <f t="shared" si="1"/>
        <v>0</v>
      </c>
      <c r="I42" s="107"/>
      <c r="J42" s="108"/>
    </row>
    <row r="43" spans="1:10" ht="25.5" customHeight="1" x14ac:dyDescent="0.2">
      <c r="A43" s="90">
        <v>2</v>
      </c>
      <c r="B43" s="105" t="s">
        <v>57</v>
      </c>
      <c r="C43" s="198" t="s">
        <v>45</v>
      </c>
      <c r="D43" s="198"/>
      <c r="E43" s="198"/>
      <c r="F43" s="106">
        <f>'001 001.1 Pol'!AE787+'001 001.2 Pol'!AE11+'001 001.3 Pol'!AE11+'001 001.4 Pol'!AE11+'001 001.5 Pol'!AE11</f>
        <v>0</v>
      </c>
      <c r="G43" s="107">
        <f>'001 001.1 Pol'!AF787+'001 001.2 Pol'!AF11+'001 001.3 Pol'!AF11+'001 001.4 Pol'!AF11+'001 001.5 Pol'!AF11</f>
        <v>0</v>
      </c>
      <c r="H43" s="107">
        <f t="shared" si="1"/>
        <v>0</v>
      </c>
      <c r="I43" s="107">
        <f t="shared" ref="I43:I48" si="2">F43+G43+H43</f>
        <v>0</v>
      </c>
      <c r="J43" s="108" t="str">
        <f t="shared" ref="J43:J48" si="3">IF(CenaCelkemVypocet=0,"",I43/CenaCelkemVypocet*100)</f>
        <v/>
      </c>
    </row>
    <row r="44" spans="1:10" ht="25.5" customHeight="1" x14ac:dyDescent="0.2">
      <c r="A44" s="90">
        <v>3</v>
      </c>
      <c r="B44" s="109" t="s">
        <v>58</v>
      </c>
      <c r="C44" s="197" t="s">
        <v>59</v>
      </c>
      <c r="D44" s="197"/>
      <c r="E44" s="197"/>
      <c r="F44" s="110">
        <f>'001 001.1 Pol'!AE787</f>
        <v>0</v>
      </c>
      <c r="G44" s="103">
        <f>'001 001.1 Pol'!AF787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>
        <v>3</v>
      </c>
      <c r="B45" s="109" t="s">
        <v>60</v>
      </c>
      <c r="C45" s="197" t="s">
        <v>61</v>
      </c>
      <c r="D45" s="197"/>
      <c r="E45" s="197"/>
      <c r="F45" s="110">
        <f>'001 001.2 Pol'!AE11</f>
        <v>0</v>
      </c>
      <c r="G45" s="103">
        <f>'001 001.2 Pol'!AF11</f>
        <v>0</v>
      </c>
      <c r="H45" s="103">
        <f t="shared" si="1"/>
        <v>0</v>
      </c>
      <c r="I45" s="103">
        <f t="shared" si="2"/>
        <v>0</v>
      </c>
      <c r="J45" s="104" t="str">
        <f t="shared" si="3"/>
        <v/>
      </c>
    </row>
    <row r="46" spans="1:10" ht="25.5" customHeight="1" x14ac:dyDescent="0.2">
      <c r="A46" s="90">
        <v>3</v>
      </c>
      <c r="B46" s="109" t="s">
        <v>62</v>
      </c>
      <c r="C46" s="197" t="s">
        <v>63</v>
      </c>
      <c r="D46" s="197"/>
      <c r="E46" s="197"/>
      <c r="F46" s="110">
        <f>'001 001.3 Pol'!AE11</f>
        <v>0</v>
      </c>
      <c r="G46" s="103">
        <f>'001 001.3 Pol'!AF11</f>
        <v>0</v>
      </c>
      <c r="H46" s="103">
        <f t="shared" si="1"/>
        <v>0</v>
      </c>
      <c r="I46" s="103">
        <f t="shared" si="2"/>
        <v>0</v>
      </c>
      <c r="J46" s="104" t="str">
        <f t="shared" si="3"/>
        <v/>
      </c>
    </row>
    <row r="47" spans="1:10" ht="25.5" customHeight="1" x14ac:dyDescent="0.2">
      <c r="A47" s="90">
        <v>3</v>
      </c>
      <c r="B47" s="109" t="s">
        <v>64</v>
      </c>
      <c r="C47" s="197" t="s">
        <v>65</v>
      </c>
      <c r="D47" s="197"/>
      <c r="E47" s="197"/>
      <c r="F47" s="110">
        <f>'001 001.4 Pol'!AE11</f>
        <v>0</v>
      </c>
      <c r="G47" s="103">
        <f>'001 001.4 Pol'!AF11</f>
        <v>0</v>
      </c>
      <c r="H47" s="103">
        <f t="shared" si="1"/>
        <v>0</v>
      </c>
      <c r="I47" s="103">
        <f t="shared" si="2"/>
        <v>0</v>
      </c>
      <c r="J47" s="104" t="str">
        <f t="shared" si="3"/>
        <v/>
      </c>
    </row>
    <row r="48" spans="1:10" ht="25.5" customHeight="1" x14ac:dyDescent="0.2">
      <c r="A48" s="90">
        <v>3</v>
      </c>
      <c r="B48" s="109" t="s">
        <v>66</v>
      </c>
      <c r="C48" s="197" t="s">
        <v>67</v>
      </c>
      <c r="D48" s="197"/>
      <c r="E48" s="197"/>
      <c r="F48" s="110">
        <f>'001 001.5 Pol'!AE11</f>
        <v>0</v>
      </c>
      <c r="G48" s="103">
        <f>'001 001.5 Pol'!AF11</f>
        <v>0</v>
      </c>
      <c r="H48" s="103">
        <f t="shared" si="1"/>
        <v>0</v>
      </c>
      <c r="I48" s="103">
        <f t="shared" si="2"/>
        <v>0</v>
      </c>
      <c r="J48" s="104" t="str">
        <f t="shared" si="3"/>
        <v/>
      </c>
    </row>
    <row r="49" spans="1:10" ht="25.5" customHeight="1" x14ac:dyDescent="0.2">
      <c r="A49" s="90"/>
      <c r="B49" s="194" t="s">
        <v>68</v>
      </c>
      <c r="C49" s="195"/>
      <c r="D49" s="195"/>
      <c r="E49" s="196"/>
      <c r="F49" s="111">
        <f>SUMIF(A39:A48,"=1",F39:F48)</f>
        <v>0</v>
      </c>
      <c r="G49" s="112">
        <f>SUMIF(A39:A48,"=1",G39:G48)</f>
        <v>0</v>
      </c>
      <c r="H49" s="112">
        <f>SUMIF(A39:A48,"=1",H39:H48)</f>
        <v>0</v>
      </c>
      <c r="I49" s="112">
        <f>SUMIF(A39:A48,"=1",I39:I48)</f>
        <v>0</v>
      </c>
      <c r="J49" s="113">
        <f>SUMIF(A39:A48,"=1",J39:J48)</f>
        <v>0</v>
      </c>
    </row>
    <row r="53" spans="1:10" ht="15.75" x14ac:dyDescent="0.25">
      <c r="B53" s="122" t="s">
        <v>70</v>
      </c>
    </row>
    <row r="55" spans="1:10" ht="25.5" customHeight="1" x14ac:dyDescent="0.2">
      <c r="A55" s="124"/>
      <c r="B55" s="127" t="s">
        <v>17</v>
      </c>
      <c r="C55" s="127" t="s">
        <v>5</v>
      </c>
      <c r="D55" s="128"/>
      <c r="E55" s="128"/>
      <c r="F55" s="129" t="s">
        <v>71</v>
      </c>
      <c r="G55" s="129"/>
      <c r="H55" s="129"/>
      <c r="I55" s="129" t="s">
        <v>29</v>
      </c>
      <c r="J55" s="129" t="s">
        <v>0</v>
      </c>
    </row>
    <row r="56" spans="1:10" ht="36.75" customHeight="1" x14ac:dyDescent="0.2">
      <c r="A56" s="125"/>
      <c r="B56" s="130" t="s">
        <v>72</v>
      </c>
      <c r="C56" s="192" t="s">
        <v>73</v>
      </c>
      <c r="D56" s="193"/>
      <c r="E56" s="193"/>
      <c r="F56" s="136" t="s">
        <v>24</v>
      </c>
      <c r="G56" s="137"/>
      <c r="H56" s="137"/>
      <c r="I56" s="137">
        <f>'001 001.1 Pol'!G8</f>
        <v>0</v>
      </c>
      <c r="J56" s="134" t="str">
        <f>IF(I83=0,"",I56/I83*100)</f>
        <v/>
      </c>
    </row>
    <row r="57" spans="1:10" ht="36.75" customHeight="1" x14ac:dyDescent="0.2">
      <c r="A57" s="125"/>
      <c r="B57" s="130" t="s">
        <v>74</v>
      </c>
      <c r="C57" s="192" t="s">
        <v>75</v>
      </c>
      <c r="D57" s="193"/>
      <c r="E57" s="193"/>
      <c r="F57" s="136" t="s">
        <v>24</v>
      </c>
      <c r="G57" s="137"/>
      <c r="H57" s="137"/>
      <c r="I57" s="137">
        <f>'001 001.1 Pol'!G29</f>
        <v>0</v>
      </c>
      <c r="J57" s="134" t="str">
        <f>IF(I83=0,"",I57/I83*100)</f>
        <v/>
      </c>
    </row>
    <row r="58" spans="1:10" ht="36.75" customHeight="1" x14ac:dyDescent="0.2">
      <c r="A58" s="125"/>
      <c r="B58" s="130" t="s">
        <v>76</v>
      </c>
      <c r="C58" s="192" t="s">
        <v>77</v>
      </c>
      <c r="D58" s="193"/>
      <c r="E58" s="193"/>
      <c r="F58" s="136" t="s">
        <v>24</v>
      </c>
      <c r="G58" s="137"/>
      <c r="H58" s="137"/>
      <c r="I58" s="137">
        <f>'001 001.1 Pol'!G92</f>
        <v>0</v>
      </c>
      <c r="J58" s="134" t="str">
        <f>IF(I83=0,"",I58/I83*100)</f>
        <v/>
      </c>
    </row>
    <row r="59" spans="1:10" ht="36.75" customHeight="1" x14ac:dyDescent="0.2">
      <c r="A59" s="125"/>
      <c r="B59" s="130" t="s">
        <v>78</v>
      </c>
      <c r="C59" s="192" t="s">
        <v>79</v>
      </c>
      <c r="D59" s="193"/>
      <c r="E59" s="193"/>
      <c r="F59" s="136" t="s">
        <v>24</v>
      </c>
      <c r="G59" s="137"/>
      <c r="H59" s="137"/>
      <c r="I59" s="137">
        <f>'001 001.1 Pol'!G110</f>
        <v>0</v>
      </c>
      <c r="J59" s="134" t="str">
        <f>IF(I83=0,"",I59/I83*100)</f>
        <v/>
      </c>
    </row>
    <row r="60" spans="1:10" ht="36.75" customHeight="1" x14ac:dyDescent="0.2">
      <c r="A60" s="125"/>
      <c r="B60" s="130" t="s">
        <v>80</v>
      </c>
      <c r="C60" s="192" t="s">
        <v>81</v>
      </c>
      <c r="D60" s="193"/>
      <c r="E60" s="193"/>
      <c r="F60" s="136" t="s">
        <v>24</v>
      </c>
      <c r="G60" s="137"/>
      <c r="H60" s="137"/>
      <c r="I60" s="137">
        <f>'001 001.1 Pol'!G125</f>
        <v>0</v>
      </c>
      <c r="J60" s="134" t="str">
        <f>IF(I83=0,"",I60/I83*100)</f>
        <v/>
      </c>
    </row>
    <row r="61" spans="1:10" ht="36.75" customHeight="1" x14ac:dyDescent="0.2">
      <c r="A61" s="125"/>
      <c r="B61" s="130" t="s">
        <v>82</v>
      </c>
      <c r="C61" s="192" t="s">
        <v>83</v>
      </c>
      <c r="D61" s="193"/>
      <c r="E61" s="193"/>
      <c r="F61" s="136" t="s">
        <v>24</v>
      </c>
      <c r="G61" s="137"/>
      <c r="H61" s="137"/>
      <c r="I61" s="137">
        <f>'001 001.1 Pol'!G144</f>
        <v>0</v>
      </c>
      <c r="J61" s="134" t="str">
        <f>IF(I83=0,"",I61/I83*100)</f>
        <v/>
      </c>
    </row>
    <row r="62" spans="1:10" ht="36.75" customHeight="1" x14ac:dyDescent="0.2">
      <c r="A62" s="125"/>
      <c r="B62" s="130" t="s">
        <v>84</v>
      </c>
      <c r="C62" s="192" t="s">
        <v>85</v>
      </c>
      <c r="D62" s="193"/>
      <c r="E62" s="193"/>
      <c r="F62" s="136" t="s">
        <v>24</v>
      </c>
      <c r="G62" s="137"/>
      <c r="H62" s="137"/>
      <c r="I62" s="137">
        <f>'001 001.1 Pol'!G163</f>
        <v>0</v>
      </c>
      <c r="J62" s="134" t="str">
        <f>IF(I83=0,"",I62/I83*100)</f>
        <v/>
      </c>
    </row>
    <row r="63" spans="1:10" ht="36.75" customHeight="1" x14ac:dyDescent="0.2">
      <c r="A63" s="125"/>
      <c r="B63" s="130" t="s">
        <v>86</v>
      </c>
      <c r="C63" s="192" t="s">
        <v>87</v>
      </c>
      <c r="D63" s="193"/>
      <c r="E63" s="193"/>
      <c r="F63" s="136" t="s">
        <v>24</v>
      </c>
      <c r="G63" s="137"/>
      <c r="H63" s="137"/>
      <c r="I63" s="137">
        <f>'001 001.1 Pol'!G223</f>
        <v>0</v>
      </c>
      <c r="J63" s="134" t="str">
        <f>IF(I83=0,"",I63/I83*100)</f>
        <v/>
      </c>
    </row>
    <row r="64" spans="1:10" ht="36.75" customHeight="1" x14ac:dyDescent="0.2">
      <c r="A64" s="125"/>
      <c r="B64" s="130" t="s">
        <v>88</v>
      </c>
      <c r="C64" s="192" t="s">
        <v>89</v>
      </c>
      <c r="D64" s="193"/>
      <c r="E64" s="193"/>
      <c r="F64" s="136" t="s">
        <v>24</v>
      </c>
      <c r="G64" s="137"/>
      <c r="H64" s="137"/>
      <c r="I64" s="137">
        <f>'001 001.1 Pol'!G256</f>
        <v>0</v>
      </c>
      <c r="J64" s="134" t="str">
        <f>IF(I83=0,"",I64/I83*100)</f>
        <v/>
      </c>
    </row>
    <row r="65" spans="1:10" ht="36.75" customHeight="1" x14ac:dyDescent="0.2">
      <c r="A65" s="125"/>
      <c r="B65" s="130" t="s">
        <v>90</v>
      </c>
      <c r="C65" s="192" t="s">
        <v>91</v>
      </c>
      <c r="D65" s="193"/>
      <c r="E65" s="193"/>
      <c r="F65" s="136" t="s">
        <v>25</v>
      </c>
      <c r="G65" s="137"/>
      <c r="H65" s="137"/>
      <c r="I65" s="137">
        <f>'001 001.1 Pol'!G262</f>
        <v>0</v>
      </c>
      <c r="J65" s="134" t="str">
        <f>IF(I83=0,"",I65/I83*100)</f>
        <v/>
      </c>
    </row>
    <row r="66" spans="1:10" ht="36.75" customHeight="1" x14ac:dyDescent="0.2">
      <c r="A66" s="125"/>
      <c r="B66" s="130" t="s">
        <v>92</v>
      </c>
      <c r="C66" s="192" t="s">
        <v>93</v>
      </c>
      <c r="D66" s="193"/>
      <c r="E66" s="193"/>
      <c r="F66" s="136" t="s">
        <v>25</v>
      </c>
      <c r="G66" s="137"/>
      <c r="H66" s="137"/>
      <c r="I66" s="137">
        <f>'001 001.1 Pol'!G301</f>
        <v>0</v>
      </c>
      <c r="J66" s="134" t="str">
        <f>IF(I83=0,"",I66/I83*100)</f>
        <v/>
      </c>
    </row>
    <row r="67" spans="1:10" ht="36.75" customHeight="1" x14ac:dyDescent="0.2">
      <c r="A67" s="125"/>
      <c r="B67" s="130" t="s">
        <v>94</v>
      </c>
      <c r="C67" s="192" t="s">
        <v>95</v>
      </c>
      <c r="D67" s="193"/>
      <c r="E67" s="193"/>
      <c r="F67" s="136" t="s">
        <v>25</v>
      </c>
      <c r="G67" s="137"/>
      <c r="H67" s="137"/>
      <c r="I67" s="137">
        <f>'001 001.2 Pol'!G8</f>
        <v>0</v>
      </c>
      <c r="J67" s="134" t="str">
        <f>IF(I83=0,"",I67/I83*100)</f>
        <v/>
      </c>
    </row>
    <row r="68" spans="1:10" ht="36.75" customHeight="1" x14ac:dyDescent="0.2">
      <c r="A68" s="125"/>
      <c r="B68" s="130" t="s">
        <v>96</v>
      </c>
      <c r="C68" s="192" t="s">
        <v>97</v>
      </c>
      <c r="D68" s="193"/>
      <c r="E68" s="193"/>
      <c r="F68" s="136" t="s">
        <v>25</v>
      </c>
      <c r="G68" s="137"/>
      <c r="H68" s="137"/>
      <c r="I68" s="137">
        <f>'001 001.1 Pol'!G308</f>
        <v>0</v>
      </c>
      <c r="J68" s="134" t="str">
        <f>IF(I83=0,"",I68/I83*100)</f>
        <v/>
      </c>
    </row>
    <row r="69" spans="1:10" ht="36.75" customHeight="1" x14ac:dyDescent="0.2">
      <c r="A69" s="125"/>
      <c r="B69" s="130" t="s">
        <v>98</v>
      </c>
      <c r="C69" s="192" t="s">
        <v>99</v>
      </c>
      <c r="D69" s="193"/>
      <c r="E69" s="193"/>
      <c r="F69" s="136" t="s">
        <v>25</v>
      </c>
      <c r="G69" s="137"/>
      <c r="H69" s="137"/>
      <c r="I69" s="137">
        <f>'001 001.3 Pol'!G8</f>
        <v>0</v>
      </c>
      <c r="J69" s="134" t="str">
        <f>IF(I83=0,"",I69/I83*100)</f>
        <v/>
      </c>
    </row>
    <row r="70" spans="1:10" ht="36.75" customHeight="1" x14ac:dyDescent="0.2">
      <c r="A70" s="125"/>
      <c r="B70" s="130" t="s">
        <v>100</v>
      </c>
      <c r="C70" s="192" t="s">
        <v>101</v>
      </c>
      <c r="D70" s="193"/>
      <c r="E70" s="193"/>
      <c r="F70" s="136" t="s">
        <v>25</v>
      </c>
      <c r="G70" s="137"/>
      <c r="H70" s="137"/>
      <c r="I70" s="137">
        <f>'001 001.1 Pol'!G345</f>
        <v>0</v>
      </c>
      <c r="J70" s="134" t="str">
        <f>IF(I83=0,"",I70/I83*100)</f>
        <v/>
      </c>
    </row>
    <row r="71" spans="1:10" ht="36.75" customHeight="1" x14ac:dyDescent="0.2">
      <c r="A71" s="125"/>
      <c r="B71" s="130" t="s">
        <v>102</v>
      </c>
      <c r="C71" s="192" t="s">
        <v>103</v>
      </c>
      <c r="D71" s="193"/>
      <c r="E71" s="193"/>
      <c r="F71" s="136" t="s">
        <v>25</v>
      </c>
      <c r="G71" s="137"/>
      <c r="H71" s="137"/>
      <c r="I71" s="137">
        <f>'001 001.1 Pol'!G358</f>
        <v>0</v>
      </c>
      <c r="J71" s="134" t="str">
        <f>IF(I83=0,"",I71/I83*100)</f>
        <v/>
      </c>
    </row>
    <row r="72" spans="1:10" ht="36.75" customHeight="1" x14ac:dyDescent="0.2">
      <c r="A72" s="125"/>
      <c r="B72" s="130" t="s">
        <v>104</v>
      </c>
      <c r="C72" s="192" t="s">
        <v>105</v>
      </c>
      <c r="D72" s="193"/>
      <c r="E72" s="193"/>
      <c r="F72" s="136" t="s">
        <v>25</v>
      </c>
      <c r="G72" s="137"/>
      <c r="H72" s="137"/>
      <c r="I72" s="137">
        <f>'001 001.1 Pol'!G371</f>
        <v>0</v>
      </c>
      <c r="J72" s="134" t="str">
        <f>IF(I83=0,"",I72/I83*100)</f>
        <v/>
      </c>
    </row>
    <row r="73" spans="1:10" ht="36.75" customHeight="1" x14ac:dyDescent="0.2">
      <c r="A73" s="125"/>
      <c r="B73" s="130" t="s">
        <v>106</v>
      </c>
      <c r="C73" s="192" t="s">
        <v>107</v>
      </c>
      <c r="D73" s="193"/>
      <c r="E73" s="193"/>
      <c r="F73" s="136" t="s">
        <v>25</v>
      </c>
      <c r="G73" s="137"/>
      <c r="H73" s="137"/>
      <c r="I73" s="137">
        <f>'001 001.1 Pol'!G420</f>
        <v>0</v>
      </c>
      <c r="J73" s="134" t="str">
        <f>IF(I83=0,"",I73/I83*100)</f>
        <v/>
      </c>
    </row>
    <row r="74" spans="1:10" ht="36.75" customHeight="1" x14ac:dyDescent="0.2">
      <c r="A74" s="125"/>
      <c r="B74" s="130" t="s">
        <v>108</v>
      </c>
      <c r="C74" s="192" t="s">
        <v>109</v>
      </c>
      <c r="D74" s="193"/>
      <c r="E74" s="193"/>
      <c r="F74" s="136" t="s">
        <v>25</v>
      </c>
      <c r="G74" s="137"/>
      <c r="H74" s="137"/>
      <c r="I74" s="137">
        <f>'001 001.1 Pol'!G528</f>
        <v>0</v>
      </c>
      <c r="J74" s="134" t="str">
        <f>IF(I83=0,"",I74/I83*100)</f>
        <v/>
      </c>
    </row>
    <row r="75" spans="1:10" ht="36.75" customHeight="1" x14ac:dyDescent="0.2">
      <c r="A75" s="125"/>
      <c r="B75" s="130" t="s">
        <v>110</v>
      </c>
      <c r="C75" s="192" t="s">
        <v>111</v>
      </c>
      <c r="D75" s="193"/>
      <c r="E75" s="193"/>
      <c r="F75" s="136" t="s">
        <v>25</v>
      </c>
      <c r="G75" s="137"/>
      <c r="H75" s="137"/>
      <c r="I75" s="137">
        <f>'001 001.1 Pol'!G632</f>
        <v>0</v>
      </c>
      <c r="J75" s="134" t="str">
        <f>IF(I83=0,"",I75/I83*100)</f>
        <v/>
      </c>
    </row>
    <row r="76" spans="1:10" ht="36.75" customHeight="1" x14ac:dyDescent="0.2">
      <c r="A76" s="125"/>
      <c r="B76" s="130" t="s">
        <v>112</v>
      </c>
      <c r="C76" s="192" t="s">
        <v>113</v>
      </c>
      <c r="D76" s="193"/>
      <c r="E76" s="193"/>
      <c r="F76" s="136" t="s">
        <v>25</v>
      </c>
      <c r="G76" s="137"/>
      <c r="H76" s="137"/>
      <c r="I76" s="137">
        <f>'001 001.1 Pol'!G665</f>
        <v>0</v>
      </c>
      <c r="J76" s="134" t="str">
        <f>IF(I83=0,"",I76/I83*100)</f>
        <v/>
      </c>
    </row>
    <row r="77" spans="1:10" ht="36.75" customHeight="1" x14ac:dyDescent="0.2">
      <c r="A77" s="125"/>
      <c r="B77" s="130" t="s">
        <v>114</v>
      </c>
      <c r="C77" s="192" t="s">
        <v>115</v>
      </c>
      <c r="D77" s="193"/>
      <c r="E77" s="193"/>
      <c r="F77" s="136" t="s">
        <v>25</v>
      </c>
      <c r="G77" s="137"/>
      <c r="H77" s="137"/>
      <c r="I77" s="137">
        <f>'001 001.1 Pol'!G745</f>
        <v>0</v>
      </c>
      <c r="J77" s="134" t="str">
        <f>IF(I83=0,"",I77/I83*100)</f>
        <v/>
      </c>
    </row>
    <row r="78" spans="1:10" ht="36.75" customHeight="1" x14ac:dyDescent="0.2">
      <c r="A78" s="125"/>
      <c r="B78" s="130" t="s">
        <v>116</v>
      </c>
      <c r="C78" s="192" t="s">
        <v>117</v>
      </c>
      <c r="D78" s="193"/>
      <c r="E78" s="193"/>
      <c r="F78" s="136" t="s">
        <v>26</v>
      </c>
      <c r="G78" s="137"/>
      <c r="H78" s="137"/>
      <c r="I78" s="137">
        <f>'001 001.4 Pol'!G8</f>
        <v>0</v>
      </c>
      <c r="J78" s="134" t="str">
        <f>IF(I83=0,"",I78/I83*100)</f>
        <v/>
      </c>
    </row>
    <row r="79" spans="1:10" ht="36.75" customHeight="1" x14ac:dyDescent="0.2">
      <c r="A79" s="125"/>
      <c r="B79" s="130" t="s">
        <v>118</v>
      </c>
      <c r="C79" s="192" t="s">
        <v>119</v>
      </c>
      <c r="D79" s="193"/>
      <c r="E79" s="193"/>
      <c r="F79" s="136" t="s">
        <v>26</v>
      </c>
      <c r="G79" s="137"/>
      <c r="H79" s="137"/>
      <c r="I79" s="137">
        <f>'001 001.5 Pol'!G8</f>
        <v>0</v>
      </c>
      <c r="J79" s="134" t="str">
        <f>IF(I83=0,"",I79/I83*100)</f>
        <v/>
      </c>
    </row>
    <row r="80" spans="1:10" ht="36.75" customHeight="1" x14ac:dyDescent="0.2">
      <c r="A80" s="125"/>
      <c r="B80" s="130" t="s">
        <v>120</v>
      </c>
      <c r="C80" s="192" t="s">
        <v>121</v>
      </c>
      <c r="D80" s="193"/>
      <c r="E80" s="193"/>
      <c r="F80" s="136" t="s">
        <v>122</v>
      </c>
      <c r="G80" s="137"/>
      <c r="H80" s="137"/>
      <c r="I80" s="137">
        <f>'001 001.1 Pol'!G758</f>
        <v>0</v>
      </c>
      <c r="J80" s="134" t="str">
        <f>IF(I83=0,"",I80/I83*100)</f>
        <v/>
      </c>
    </row>
    <row r="81" spans="1:10" ht="36.75" customHeight="1" x14ac:dyDescent="0.2">
      <c r="A81" s="125"/>
      <c r="B81" s="130" t="s">
        <v>123</v>
      </c>
      <c r="C81" s="192" t="s">
        <v>27</v>
      </c>
      <c r="D81" s="193"/>
      <c r="E81" s="193"/>
      <c r="F81" s="136" t="s">
        <v>123</v>
      </c>
      <c r="G81" s="137"/>
      <c r="H81" s="137"/>
      <c r="I81" s="137">
        <f>'00 00 Naklady'!G8</f>
        <v>0</v>
      </c>
      <c r="J81" s="134" t="str">
        <f>IF(I83=0,"",I81/I83*100)</f>
        <v/>
      </c>
    </row>
    <row r="82" spans="1:10" ht="36.75" customHeight="1" x14ac:dyDescent="0.2">
      <c r="A82" s="125"/>
      <c r="B82" s="130" t="s">
        <v>124</v>
      </c>
      <c r="C82" s="192" t="s">
        <v>28</v>
      </c>
      <c r="D82" s="193"/>
      <c r="E82" s="193"/>
      <c r="F82" s="136" t="s">
        <v>124</v>
      </c>
      <c r="G82" s="137"/>
      <c r="H82" s="137"/>
      <c r="I82" s="137">
        <f>'00 00 Naklady'!G13</f>
        <v>0</v>
      </c>
      <c r="J82" s="134" t="str">
        <f>IF(I83=0,"",I82/I83*100)</f>
        <v/>
      </c>
    </row>
    <row r="83" spans="1:10" ht="25.5" customHeight="1" x14ac:dyDescent="0.2">
      <c r="A83" s="126"/>
      <c r="B83" s="131" t="s">
        <v>1</v>
      </c>
      <c r="C83" s="132"/>
      <c r="D83" s="133"/>
      <c r="E83" s="133"/>
      <c r="F83" s="138"/>
      <c r="G83" s="139"/>
      <c r="H83" s="139"/>
      <c r="I83" s="139">
        <f>SUM(I56:I82)</f>
        <v>0</v>
      </c>
      <c r="J83" s="135">
        <f>SUM(J56:J82)</f>
        <v>0</v>
      </c>
    </row>
    <row r="84" spans="1:10" x14ac:dyDescent="0.2">
      <c r="F84" s="88"/>
      <c r="G84" s="88"/>
      <c r="H84" s="88"/>
      <c r="I84" s="88"/>
      <c r="J84" s="89"/>
    </row>
    <row r="85" spans="1:10" x14ac:dyDescent="0.2">
      <c r="F85" s="88"/>
      <c r="G85" s="88"/>
      <c r="H85" s="88"/>
      <c r="I85" s="88"/>
      <c r="J85" s="89"/>
    </row>
    <row r="86" spans="1:10" x14ac:dyDescent="0.2">
      <c r="F86" s="88"/>
      <c r="G86" s="88"/>
      <c r="H86" s="88"/>
      <c r="I86" s="88"/>
      <c r="J86" s="89"/>
    </row>
  </sheetData>
  <sheetProtection algorithmName="SHA-512" hashValue="ZLKtRDbQgxogqhfLiuIk8NEyiLG+9G5sEvRDT5gLhzSXCJLmOxjewHUc7HzEu3y0PIv9gYipOouRaeEL2BTaag==" saltValue="sJqNmEcQw3e41vuGzgYji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80:E80"/>
    <mergeCell ref="C81:E81"/>
    <mergeCell ref="C82:E82"/>
    <mergeCell ref="C75:E75"/>
    <mergeCell ref="C76:E76"/>
    <mergeCell ref="C77:E77"/>
    <mergeCell ref="C78:E78"/>
    <mergeCell ref="C79:E7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eUR9Y6SXTCMtipYzW8bjkmW66eit7Xq0mRMvOg0m15Hh+6kk9zjd13Acc3f4SPSdeb3WsCvHph4ADObtjtZC4Q==" saltValue="xgNH9ymMpxgesqIvOpeuu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125</v>
      </c>
      <c r="B1" s="247"/>
      <c r="C1" s="247"/>
      <c r="D1" s="247"/>
      <c r="E1" s="247"/>
      <c r="F1" s="247"/>
      <c r="G1" s="247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127</v>
      </c>
    </row>
    <row r="3" spans="1:60" ht="24.95" customHeight="1" x14ac:dyDescent="0.2">
      <c r="A3" s="141" t="s">
        <v>8</v>
      </c>
      <c r="B3" s="49" t="s">
        <v>54</v>
      </c>
      <c r="C3" s="248" t="s">
        <v>55</v>
      </c>
      <c r="D3" s="249"/>
      <c r="E3" s="249"/>
      <c r="F3" s="249"/>
      <c r="G3" s="250"/>
      <c r="AC3" s="123" t="s">
        <v>128</v>
      </c>
      <c r="AG3" t="s">
        <v>129</v>
      </c>
    </row>
    <row r="4" spans="1:60" ht="24.95" customHeight="1" x14ac:dyDescent="0.2">
      <c r="A4" s="142" t="s">
        <v>9</v>
      </c>
      <c r="B4" s="143" t="s">
        <v>54</v>
      </c>
      <c r="C4" s="251" t="s">
        <v>55</v>
      </c>
      <c r="D4" s="252"/>
      <c r="E4" s="252"/>
      <c r="F4" s="252"/>
      <c r="G4" s="253"/>
      <c r="AG4" t="s">
        <v>130</v>
      </c>
    </row>
    <row r="5" spans="1:60" x14ac:dyDescent="0.2">
      <c r="D5" s="10"/>
    </row>
    <row r="6" spans="1:60" ht="38.25" x14ac:dyDescent="0.2">
      <c r="A6" s="145" t="s">
        <v>131</v>
      </c>
      <c r="B6" s="147" t="s">
        <v>132</v>
      </c>
      <c r="C6" s="147" t="s">
        <v>133</v>
      </c>
      <c r="D6" s="146" t="s">
        <v>134</v>
      </c>
      <c r="E6" s="145" t="s">
        <v>135</v>
      </c>
      <c r="F6" s="144" t="s">
        <v>136</v>
      </c>
      <c r="G6" s="145" t="s">
        <v>29</v>
      </c>
      <c r="H6" s="148" t="s">
        <v>30</v>
      </c>
      <c r="I6" s="148" t="s">
        <v>137</v>
      </c>
      <c r="J6" s="148" t="s">
        <v>31</v>
      </c>
      <c r="K6" s="148" t="s">
        <v>138</v>
      </c>
      <c r="L6" s="148" t="s">
        <v>139</v>
      </c>
      <c r="M6" s="148" t="s">
        <v>140</v>
      </c>
      <c r="N6" s="148" t="s">
        <v>141</v>
      </c>
      <c r="O6" s="148" t="s">
        <v>142</v>
      </c>
      <c r="P6" s="148" t="s">
        <v>143</v>
      </c>
      <c r="Q6" s="148" t="s">
        <v>144</v>
      </c>
      <c r="R6" s="148" t="s">
        <v>145</v>
      </c>
      <c r="S6" s="148" t="s">
        <v>146</v>
      </c>
      <c r="T6" s="148" t="s">
        <v>147</v>
      </c>
      <c r="U6" s="148" t="s">
        <v>148</v>
      </c>
      <c r="V6" s="148" t="s">
        <v>149</v>
      </c>
      <c r="W6" s="148" t="s">
        <v>150</v>
      </c>
      <c r="X6" s="148" t="s">
        <v>151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152</v>
      </c>
      <c r="B8" s="165" t="s">
        <v>123</v>
      </c>
      <c r="C8" s="179" t="s">
        <v>27</v>
      </c>
      <c r="D8" s="166"/>
      <c r="E8" s="167"/>
      <c r="F8" s="168"/>
      <c r="G8" s="168">
        <f>SUMIF(AG9:AG12,"&lt;&gt;NOR",G9:G12)</f>
        <v>0</v>
      </c>
      <c r="H8" s="168"/>
      <c r="I8" s="168">
        <f>SUM(I9:I12)</f>
        <v>0</v>
      </c>
      <c r="J8" s="168"/>
      <c r="K8" s="168">
        <f>SUM(K9:K12)</f>
        <v>0</v>
      </c>
      <c r="L8" s="168"/>
      <c r="M8" s="168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8"/>
      <c r="S8" s="168"/>
      <c r="T8" s="169"/>
      <c r="U8" s="163"/>
      <c r="V8" s="163">
        <f>SUM(V9:V12)</f>
        <v>0</v>
      </c>
      <c r="W8" s="163"/>
      <c r="X8" s="163"/>
      <c r="AG8" t="s">
        <v>153</v>
      </c>
    </row>
    <row r="9" spans="1:60" outlineLevel="1" x14ac:dyDescent="0.2">
      <c r="A9" s="170">
        <v>1</v>
      </c>
      <c r="B9" s="171" t="s">
        <v>154</v>
      </c>
      <c r="C9" s="180" t="s">
        <v>155</v>
      </c>
      <c r="D9" s="172" t="s">
        <v>156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157</v>
      </c>
      <c r="T9" s="176" t="s">
        <v>158</v>
      </c>
      <c r="U9" s="159">
        <v>0</v>
      </c>
      <c r="V9" s="159">
        <f>ROUND(E9*U9,2)</f>
        <v>0</v>
      </c>
      <c r="W9" s="159"/>
      <c r="X9" s="159" t="s">
        <v>159</v>
      </c>
      <c r="Y9" s="149"/>
      <c r="Z9" s="149"/>
      <c r="AA9" s="149"/>
      <c r="AB9" s="149"/>
      <c r="AC9" s="149"/>
      <c r="AD9" s="149"/>
      <c r="AE9" s="149"/>
      <c r="AF9" s="149"/>
      <c r="AG9" s="149" t="s">
        <v>160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1" t="s">
        <v>161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162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1" t="s">
        <v>163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162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1" t="s">
        <v>164</v>
      </c>
      <c r="D12" s="161"/>
      <c r="E12" s="162">
        <v>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162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x14ac:dyDescent="0.2">
      <c r="A13" s="164" t="s">
        <v>152</v>
      </c>
      <c r="B13" s="165" t="s">
        <v>124</v>
      </c>
      <c r="C13" s="179" t="s">
        <v>28</v>
      </c>
      <c r="D13" s="166"/>
      <c r="E13" s="167"/>
      <c r="F13" s="168"/>
      <c r="G13" s="168">
        <f>SUMIF(AG14:AG24,"&lt;&gt;NOR",G14:G24)</f>
        <v>0</v>
      </c>
      <c r="H13" s="168"/>
      <c r="I13" s="168">
        <f>SUM(I14:I24)</f>
        <v>0</v>
      </c>
      <c r="J13" s="168"/>
      <c r="K13" s="168">
        <f>SUM(K14:K24)</f>
        <v>0</v>
      </c>
      <c r="L13" s="168"/>
      <c r="M13" s="168">
        <f>SUM(M14:M24)</f>
        <v>0</v>
      </c>
      <c r="N13" s="168"/>
      <c r="O13" s="168">
        <f>SUM(O14:O24)</f>
        <v>0</v>
      </c>
      <c r="P13" s="168"/>
      <c r="Q13" s="168">
        <f>SUM(Q14:Q24)</f>
        <v>0</v>
      </c>
      <c r="R13" s="168"/>
      <c r="S13" s="168"/>
      <c r="T13" s="169"/>
      <c r="U13" s="163"/>
      <c r="V13" s="163">
        <f>SUM(V14:V24)</f>
        <v>0</v>
      </c>
      <c r="W13" s="163"/>
      <c r="X13" s="163"/>
      <c r="AG13" t="s">
        <v>153</v>
      </c>
    </row>
    <row r="14" spans="1:60" outlineLevel="1" x14ac:dyDescent="0.2">
      <c r="A14" s="170">
        <v>2</v>
      </c>
      <c r="B14" s="171" t="s">
        <v>165</v>
      </c>
      <c r="C14" s="180" t="s">
        <v>166</v>
      </c>
      <c r="D14" s="172" t="s">
        <v>156</v>
      </c>
      <c r="E14" s="173">
        <v>1</v>
      </c>
      <c r="F14" s="174"/>
      <c r="G14" s="175">
        <f>ROUND(E14*F14,2)</f>
        <v>0</v>
      </c>
      <c r="H14" s="174"/>
      <c r="I14" s="175">
        <f>ROUND(E14*H14,2)</f>
        <v>0</v>
      </c>
      <c r="J14" s="174"/>
      <c r="K14" s="175">
        <f>ROUND(E14*J14,2)</f>
        <v>0</v>
      </c>
      <c r="L14" s="175">
        <v>21</v>
      </c>
      <c r="M14" s="175">
        <f>G14*(1+L14/100)</f>
        <v>0</v>
      </c>
      <c r="N14" s="175">
        <v>0</v>
      </c>
      <c r="O14" s="175">
        <f>ROUND(E14*N14,2)</f>
        <v>0</v>
      </c>
      <c r="P14" s="175">
        <v>0</v>
      </c>
      <c r="Q14" s="175">
        <f>ROUND(E14*P14,2)</f>
        <v>0</v>
      </c>
      <c r="R14" s="175"/>
      <c r="S14" s="175" t="s">
        <v>157</v>
      </c>
      <c r="T14" s="176" t="s">
        <v>158</v>
      </c>
      <c r="U14" s="159">
        <v>0</v>
      </c>
      <c r="V14" s="159">
        <f>ROUND(E14*U14,2)</f>
        <v>0</v>
      </c>
      <c r="W14" s="159"/>
      <c r="X14" s="159" t="s">
        <v>159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160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254" t="s">
        <v>167</v>
      </c>
      <c r="D15" s="255"/>
      <c r="E15" s="255"/>
      <c r="F15" s="255"/>
      <c r="G15" s="255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168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77" t="str">
        <f>C15</f>
        <v>Náklady na vyhotovení dokumentace skutečného provedení stavby a její předání objednateli v požadované formě a požadovaném počtu.</v>
      </c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56"/>
      <c r="B16" s="157"/>
      <c r="C16" s="181" t="s">
        <v>169</v>
      </c>
      <c r="D16" s="161"/>
      <c r="E16" s="162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162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81" t="s">
        <v>170</v>
      </c>
      <c r="D17" s="161"/>
      <c r="E17" s="162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49"/>
      <c r="Z17" s="149"/>
      <c r="AA17" s="149"/>
      <c r="AB17" s="149"/>
      <c r="AC17" s="149"/>
      <c r="AD17" s="149"/>
      <c r="AE17" s="149"/>
      <c r="AF17" s="149"/>
      <c r="AG17" s="149" t="s">
        <v>162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1" t="s">
        <v>171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162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1" t="s">
        <v>172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162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1" t="s">
        <v>173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162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1" t="s">
        <v>174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162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1" t="s">
        <v>175</v>
      </c>
      <c r="D22" s="161"/>
      <c r="E22" s="162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81" t="s">
        <v>176</v>
      </c>
      <c r="D23" s="161"/>
      <c r="E23" s="162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/>
      <c r="AG23" s="149" t="s">
        <v>162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1" t="s">
        <v>164</v>
      </c>
      <c r="D24" s="161"/>
      <c r="E24" s="162">
        <v>1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162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x14ac:dyDescent="0.2">
      <c r="A25" s="3"/>
      <c r="B25" s="4"/>
      <c r="C25" s="18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139</v>
      </c>
    </row>
    <row r="26" spans="1:60" x14ac:dyDescent="0.2">
      <c r="A26" s="152"/>
      <c r="B26" s="153" t="s">
        <v>29</v>
      </c>
      <c r="C26" s="183"/>
      <c r="D26" s="154"/>
      <c r="E26" s="155"/>
      <c r="F26" s="155"/>
      <c r="G26" s="178">
        <f>G8+G13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SUMIF(L7:L24,AE25,G7:G24)</f>
        <v>0</v>
      </c>
      <c r="AF26">
        <f>SUMIF(L7:L24,AF25,G7:G24)</f>
        <v>0</v>
      </c>
      <c r="AG26" t="s">
        <v>177</v>
      </c>
    </row>
    <row r="27" spans="1:60" x14ac:dyDescent="0.2">
      <c r="C27" s="184"/>
      <c r="D27" s="10"/>
      <c r="AG27" t="s">
        <v>178</v>
      </c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ZQse5/kN6mpvb2La8+Njgm+MlyQw2fX8n7nWIfEYsvBNh7fsvHI0E7yIEVmeu9rDsTOi49RDIjm9svZpiZLUw==" saltValue="ln5mgrfAeUkixrmLVAHuWA==" spinCount="100000" sheet="1"/>
  <mergeCells count="5">
    <mergeCell ref="A1:G1"/>
    <mergeCell ref="C2:G2"/>
    <mergeCell ref="C3:G3"/>
    <mergeCell ref="C4:G4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G9" sqref="G9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179</v>
      </c>
      <c r="B1" s="247"/>
      <c r="C1" s="247"/>
      <c r="D1" s="247"/>
      <c r="E1" s="247"/>
      <c r="F1" s="247"/>
      <c r="G1" s="247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127</v>
      </c>
    </row>
    <row r="3" spans="1:60" ht="24.95" customHeight="1" x14ac:dyDescent="0.2">
      <c r="A3" s="141" t="s">
        <v>8</v>
      </c>
      <c r="B3" s="49" t="s">
        <v>57</v>
      </c>
      <c r="C3" s="248" t="s">
        <v>45</v>
      </c>
      <c r="D3" s="249"/>
      <c r="E3" s="249"/>
      <c r="F3" s="249"/>
      <c r="G3" s="250"/>
      <c r="AC3" s="123" t="s">
        <v>127</v>
      </c>
      <c r="AG3" t="s">
        <v>129</v>
      </c>
    </row>
    <row r="4" spans="1:60" ht="24.95" customHeight="1" x14ac:dyDescent="0.2">
      <c r="A4" s="142" t="s">
        <v>9</v>
      </c>
      <c r="B4" s="143" t="s">
        <v>58</v>
      </c>
      <c r="C4" s="251" t="s">
        <v>59</v>
      </c>
      <c r="D4" s="252"/>
      <c r="E4" s="252"/>
      <c r="F4" s="252"/>
      <c r="G4" s="253"/>
      <c r="AG4" t="s">
        <v>130</v>
      </c>
    </row>
    <row r="5" spans="1:60" x14ac:dyDescent="0.2">
      <c r="D5" s="10"/>
    </row>
    <row r="6" spans="1:60" ht="38.25" x14ac:dyDescent="0.2">
      <c r="A6" s="145" t="s">
        <v>131</v>
      </c>
      <c r="B6" s="147" t="s">
        <v>132</v>
      </c>
      <c r="C6" s="147" t="s">
        <v>133</v>
      </c>
      <c r="D6" s="146" t="s">
        <v>134</v>
      </c>
      <c r="E6" s="145" t="s">
        <v>135</v>
      </c>
      <c r="F6" s="144" t="s">
        <v>136</v>
      </c>
      <c r="G6" s="145" t="s">
        <v>29</v>
      </c>
      <c r="H6" s="148" t="s">
        <v>30</v>
      </c>
      <c r="I6" s="148" t="s">
        <v>137</v>
      </c>
      <c r="J6" s="148" t="s">
        <v>31</v>
      </c>
      <c r="K6" s="148" t="s">
        <v>138</v>
      </c>
      <c r="L6" s="148" t="s">
        <v>139</v>
      </c>
      <c r="M6" s="148" t="s">
        <v>140</v>
      </c>
      <c r="N6" s="148" t="s">
        <v>141</v>
      </c>
      <c r="O6" s="148" t="s">
        <v>142</v>
      </c>
      <c r="P6" s="148" t="s">
        <v>143</v>
      </c>
      <c r="Q6" s="148" t="s">
        <v>144</v>
      </c>
      <c r="R6" s="148" t="s">
        <v>145</v>
      </c>
      <c r="S6" s="148" t="s">
        <v>146</v>
      </c>
      <c r="T6" s="148" t="s">
        <v>147</v>
      </c>
      <c r="U6" s="148" t="s">
        <v>148</v>
      </c>
      <c r="V6" s="148" t="s">
        <v>149</v>
      </c>
      <c r="W6" s="148" t="s">
        <v>150</v>
      </c>
      <c r="X6" s="148" t="s">
        <v>151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152</v>
      </c>
      <c r="B8" s="165" t="s">
        <v>72</v>
      </c>
      <c r="C8" s="179" t="s">
        <v>73</v>
      </c>
      <c r="D8" s="166"/>
      <c r="E8" s="167"/>
      <c r="F8" s="168"/>
      <c r="G8" s="168">
        <f>SUMIF(AG9:AG28,"&lt;&gt;NOR",G9:G28)</f>
        <v>0</v>
      </c>
      <c r="H8" s="168"/>
      <c r="I8" s="168">
        <f>SUM(I9:I28)</f>
        <v>0</v>
      </c>
      <c r="J8" s="168"/>
      <c r="K8" s="168">
        <f>SUM(K9:K28)</f>
        <v>0</v>
      </c>
      <c r="L8" s="168"/>
      <c r="M8" s="168">
        <f>SUM(M9:M28)</f>
        <v>0</v>
      </c>
      <c r="N8" s="168"/>
      <c r="O8" s="168">
        <f>SUM(O9:O28)</f>
        <v>0.17</v>
      </c>
      <c r="P8" s="168"/>
      <c r="Q8" s="168">
        <f>SUM(Q9:Q28)</f>
        <v>0</v>
      </c>
      <c r="R8" s="168"/>
      <c r="S8" s="168"/>
      <c r="T8" s="169"/>
      <c r="U8" s="163"/>
      <c r="V8" s="163">
        <f>SUM(V9:V28)</f>
        <v>12.64</v>
      </c>
      <c r="W8" s="163"/>
      <c r="X8" s="163"/>
      <c r="AG8" t="s">
        <v>153</v>
      </c>
    </row>
    <row r="9" spans="1:60" ht="33.75" outlineLevel="1" x14ac:dyDescent="0.2">
      <c r="A9" s="170">
        <v>1</v>
      </c>
      <c r="B9" s="171" t="s">
        <v>180</v>
      </c>
      <c r="C9" s="180" t="s">
        <v>181</v>
      </c>
      <c r="D9" s="172" t="s">
        <v>182</v>
      </c>
      <c r="E9" s="173">
        <v>9.4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1.8599999999999998E-2</v>
      </c>
      <c r="O9" s="175">
        <f>ROUND(E9*N9,2)</f>
        <v>0.17</v>
      </c>
      <c r="P9" s="175">
        <v>0</v>
      </c>
      <c r="Q9" s="175">
        <f>ROUND(E9*P9,2)</f>
        <v>0</v>
      </c>
      <c r="R9" s="175" t="s">
        <v>183</v>
      </c>
      <c r="S9" s="175" t="s">
        <v>157</v>
      </c>
      <c r="T9" s="176" t="s">
        <v>157</v>
      </c>
      <c r="U9" s="159">
        <v>1.0109999999999999</v>
      </c>
      <c r="V9" s="159">
        <f>ROUND(E9*U9,2)</f>
        <v>9.5</v>
      </c>
      <c r="W9" s="159"/>
      <c r="X9" s="159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81" t="s">
        <v>186</v>
      </c>
      <c r="D10" s="161"/>
      <c r="E10" s="162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/>
      <c r="AG10" s="149" t="s">
        <v>162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1" t="s">
        <v>187</v>
      </c>
      <c r="D11" s="161"/>
      <c r="E11" s="162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49"/>
      <c r="Z11" s="149"/>
      <c r="AA11" s="149"/>
      <c r="AB11" s="149"/>
      <c r="AC11" s="149"/>
      <c r="AD11" s="149"/>
      <c r="AE11" s="149"/>
      <c r="AF11" s="149"/>
      <c r="AG11" s="149" t="s">
        <v>162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1" t="s">
        <v>188</v>
      </c>
      <c r="D12" s="161"/>
      <c r="E12" s="162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49"/>
      <c r="Z12" s="149"/>
      <c r="AA12" s="149"/>
      <c r="AB12" s="149"/>
      <c r="AC12" s="149"/>
      <c r="AD12" s="149"/>
      <c r="AE12" s="149"/>
      <c r="AF12" s="149"/>
      <c r="AG12" s="149" t="s">
        <v>162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81" t="s">
        <v>189</v>
      </c>
      <c r="D13" s="161"/>
      <c r="E13" s="162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/>
      <c r="AG13" s="149" t="s">
        <v>162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81" t="s">
        <v>190</v>
      </c>
      <c r="D14" s="161"/>
      <c r="E14" s="162">
        <v>6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/>
      <c r="AG14" s="149" t="s">
        <v>162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81" t="s">
        <v>191</v>
      </c>
      <c r="D15" s="161"/>
      <c r="E15" s="162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/>
      <c r="AG15" s="149" t="s">
        <v>162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81" t="s">
        <v>192</v>
      </c>
      <c r="D16" s="161"/>
      <c r="E16" s="162">
        <v>3.4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/>
      <c r="AG16" s="149" t="s">
        <v>162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0">
        <v>2</v>
      </c>
      <c r="B17" s="171" t="s">
        <v>193</v>
      </c>
      <c r="C17" s="180" t="s">
        <v>194</v>
      </c>
      <c r="D17" s="172" t="s">
        <v>182</v>
      </c>
      <c r="E17" s="173">
        <v>3.4</v>
      </c>
      <c r="F17" s="174"/>
      <c r="G17" s="175">
        <f>ROUND(E17*F17,2)</f>
        <v>0</v>
      </c>
      <c r="H17" s="174"/>
      <c r="I17" s="175">
        <f>ROUND(E17*H17,2)</f>
        <v>0</v>
      </c>
      <c r="J17" s="174"/>
      <c r="K17" s="175">
        <f>ROUND(E17*J17,2)</f>
        <v>0</v>
      </c>
      <c r="L17" s="175">
        <v>21</v>
      </c>
      <c r="M17" s="175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5" t="s">
        <v>183</v>
      </c>
      <c r="S17" s="175" t="s">
        <v>157</v>
      </c>
      <c r="T17" s="176" t="s">
        <v>157</v>
      </c>
      <c r="U17" s="159">
        <v>0.43</v>
      </c>
      <c r="V17" s="159">
        <f>ROUND(E17*U17,2)</f>
        <v>1.46</v>
      </c>
      <c r="W17" s="159"/>
      <c r="X17" s="159" t="s">
        <v>184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185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81" t="s">
        <v>186</v>
      </c>
      <c r="D18" s="161"/>
      <c r="E18" s="162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/>
      <c r="AG18" s="149" t="s">
        <v>162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1" t="s">
        <v>187</v>
      </c>
      <c r="D19" s="161"/>
      <c r="E19" s="162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49"/>
      <c r="Z19" s="149"/>
      <c r="AA19" s="149"/>
      <c r="AB19" s="149"/>
      <c r="AC19" s="149"/>
      <c r="AD19" s="149"/>
      <c r="AE19" s="149"/>
      <c r="AF19" s="149"/>
      <c r="AG19" s="149" t="s">
        <v>162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81" t="s">
        <v>188</v>
      </c>
      <c r="D20" s="161"/>
      <c r="E20" s="162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49"/>
      <c r="Z20" s="149"/>
      <c r="AA20" s="149"/>
      <c r="AB20" s="149"/>
      <c r="AC20" s="149"/>
      <c r="AD20" s="149"/>
      <c r="AE20" s="149"/>
      <c r="AF20" s="149"/>
      <c r="AG20" s="149" t="s">
        <v>162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81" t="s">
        <v>191</v>
      </c>
      <c r="D21" s="161"/>
      <c r="E21" s="162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49"/>
      <c r="Z21" s="149"/>
      <c r="AA21" s="149"/>
      <c r="AB21" s="149"/>
      <c r="AC21" s="149"/>
      <c r="AD21" s="149"/>
      <c r="AE21" s="149"/>
      <c r="AF21" s="149"/>
      <c r="AG21" s="149" t="s">
        <v>162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81" t="s">
        <v>192</v>
      </c>
      <c r="D22" s="161"/>
      <c r="E22" s="162">
        <v>3.4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/>
      <c r="AG22" s="149" t="s">
        <v>162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0">
        <v>3</v>
      </c>
      <c r="B23" s="171" t="s">
        <v>195</v>
      </c>
      <c r="C23" s="180" t="s">
        <v>196</v>
      </c>
      <c r="D23" s="172" t="s">
        <v>182</v>
      </c>
      <c r="E23" s="173">
        <v>6</v>
      </c>
      <c r="F23" s="174"/>
      <c r="G23" s="175">
        <f>ROUND(E23*F23,2)</f>
        <v>0</v>
      </c>
      <c r="H23" s="174"/>
      <c r="I23" s="175">
        <f>ROUND(E23*H23,2)</f>
        <v>0</v>
      </c>
      <c r="J23" s="174"/>
      <c r="K23" s="175">
        <f>ROUND(E23*J23,2)</f>
        <v>0</v>
      </c>
      <c r="L23" s="175">
        <v>21</v>
      </c>
      <c r="M23" s="175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5" t="s">
        <v>183</v>
      </c>
      <c r="S23" s="175" t="s">
        <v>157</v>
      </c>
      <c r="T23" s="176" t="s">
        <v>157</v>
      </c>
      <c r="U23" s="159">
        <v>0.28000000000000003</v>
      </c>
      <c r="V23" s="159">
        <f>ROUND(E23*U23,2)</f>
        <v>1.68</v>
      </c>
      <c r="W23" s="159"/>
      <c r="X23" s="159" t="s">
        <v>184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185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81" t="s">
        <v>186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/>
      <c r="AG24" s="149" t="s">
        <v>162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81" t="s">
        <v>187</v>
      </c>
      <c r="D25" s="161"/>
      <c r="E25" s="162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/>
      <c r="AG25" s="149" t="s">
        <v>162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81" t="s">
        <v>188</v>
      </c>
      <c r="D26" s="161"/>
      <c r="E26" s="162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49"/>
      <c r="Z26" s="149"/>
      <c r="AA26" s="149"/>
      <c r="AB26" s="149"/>
      <c r="AC26" s="149"/>
      <c r="AD26" s="149"/>
      <c r="AE26" s="149"/>
      <c r="AF26" s="149"/>
      <c r="AG26" s="149" t="s">
        <v>162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81" t="s">
        <v>189</v>
      </c>
      <c r="D27" s="161"/>
      <c r="E27" s="162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49"/>
      <c r="Z27" s="149"/>
      <c r="AA27" s="149"/>
      <c r="AB27" s="149"/>
      <c r="AC27" s="149"/>
      <c r="AD27" s="149"/>
      <c r="AE27" s="149"/>
      <c r="AF27" s="149"/>
      <c r="AG27" s="149" t="s">
        <v>162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81" t="s">
        <v>190</v>
      </c>
      <c r="D28" s="161"/>
      <c r="E28" s="162">
        <v>6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49"/>
      <c r="Z28" s="149"/>
      <c r="AA28" s="149"/>
      <c r="AB28" s="149"/>
      <c r="AC28" s="149"/>
      <c r="AD28" s="149"/>
      <c r="AE28" s="149"/>
      <c r="AF28" s="149"/>
      <c r="AG28" s="149" t="s">
        <v>162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4" t="s">
        <v>152</v>
      </c>
      <c r="B29" s="165" t="s">
        <v>74</v>
      </c>
      <c r="C29" s="179" t="s">
        <v>75</v>
      </c>
      <c r="D29" s="166"/>
      <c r="E29" s="167"/>
      <c r="F29" s="168"/>
      <c r="G29" s="168">
        <f>SUMIF(AG30:AG91,"&lt;&gt;NOR",G30:G91)</f>
        <v>0</v>
      </c>
      <c r="H29" s="168"/>
      <c r="I29" s="168">
        <f>SUM(I30:I91)</f>
        <v>0</v>
      </c>
      <c r="J29" s="168"/>
      <c r="K29" s="168">
        <f>SUM(K30:K91)</f>
        <v>0</v>
      </c>
      <c r="L29" s="168"/>
      <c r="M29" s="168">
        <f>SUM(M30:M91)</f>
        <v>0</v>
      </c>
      <c r="N29" s="168"/>
      <c r="O29" s="168">
        <f>SUM(O30:O91)</f>
        <v>0.77</v>
      </c>
      <c r="P29" s="168"/>
      <c r="Q29" s="168">
        <f>SUM(Q30:Q91)</f>
        <v>0</v>
      </c>
      <c r="R29" s="168"/>
      <c r="S29" s="168"/>
      <c r="T29" s="169"/>
      <c r="U29" s="163"/>
      <c r="V29" s="163">
        <f>SUM(V30:V91)</f>
        <v>49.25</v>
      </c>
      <c r="W29" s="163"/>
      <c r="X29" s="163"/>
      <c r="AG29" t="s">
        <v>153</v>
      </c>
    </row>
    <row r="30" spans="1:60" outlineLevel="1" x14ac:dyDescent="0.2">
      <c r="A30" s="170">
        <v>4</v>
      </c>
      <c r="B30" s="171" t="s">
        <v>197</v>
      </c>
      <c r="C30" s="180" t="s">
        <v>198</v>
      </c>
      <c r="D30" s="172" t="s">
        <v>182</v>
      </c>
      <c r="E30" s="173">
        <v>10.356</v>
      </c>
      <c r="F30" s="174"/>
      <c r="G30" s="175">
        <f>ROUND(E30*F30,2)</f>
        <v>0</v>
      </c>
      <c r="H30" s="174"/>
      <c r="I30" s="175">
        <f>ROUND(E30*H30,2)</f>
        <v>0</v>
      </c>
      <c r="J30" s="174"/>
      <c r="K30" s="175">
        <f>ROUND(E30*J30,2)</f>
        <v>0</v>
      </c>
      <c r="L30" s="175">
        <v>21</v>
      </c>
      <c r="M30" s="175">
        <f>G30*(1+L30/100)</f>
        <v>0</v>
      </c>
      <c r="N30" s="175">
        <v>4.8999999999999998E-3</v>
      </c>
      <c r="O30" s="175">
        <f>ROUND(E30*N30,2)</f>
        <v>0.05</v>
      </c>
      <c r="P30" s="175">
        <v>0</v>
      </c>
      <c r="Q30" s="175">
        <f>ROUND(E30*P30,2)</f>
        <v>0</v>
      </c>
      <c r="R30" s="175" t="s">
        <v>183</v>
      </c>
      <c r="S30" s="175" t="s">
        <v>157</v>
      </c>
      <c r="T30" s="176" t="s">
        <v>157</v>
      </c>
      <c r="U30" s="159">
        <v>0.25</v>
      </c>
      <c r="V30" s="159">
        <f>ROUND(E30*U30,2)</f>
        <v>2.59</v>
      </c>
      <c r="W30" s="159"/>
      <c r="X30" s="159" t="s">
        <v>184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185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256" t="s">
        <v>199</v>
      </c>
      <c r="D31" s="257"/>
      <c r="E31" s="257"/>
      <c r="F31" s="257"/>
      <c r="G31" s="257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49"/>
      <c r="Z31" s="149"/>
      <c r="AA31" s="149"/>
      <c r="AB31" s="149"/>
      <c r="AC31" s="149"/>
      <c r="AD31" s="149"/>
      <c r="AE31" s="149"/>
      <c r="AF31" s="149"/>
      <c r="AG31" s="149" t="s">
        <v>200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81" t="s">
        <v>201</v>
      </c>
      <c r="D32" s="161"/>
      <c r="E32" s="162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49"/>
      <c r="Z32" s="149"/>
      <c r="AA32" s="149"/>
      <c r="AB32" s="149"/>
      <c r="AC32" s="149"/>
      <c r="AD32" s="149"/>
      <c r="AE32" s="149"/>
      <c r="AF32" s="149"/>
      <c r="AG32" s="149" t="s">
        <v>162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81" t="s">
        <v>202</v>
      </c>
      <c r="D33" s="161"/>
      <c r="E33" s="162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49"/>
      <c r="Z33" s="149"/>
      <c r="AA33" s="149"/>
      <c r="AB33" s="149"/>
      <c r="AC33" s="149"/>
      <c r="AD33" s="149"/>
      <c r="AE33" s="149"/>
      <c r="AF33" s="149"/>
      <c r="AG33" s="149" t="s">
        <v>162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81" t="s">
        <v>203</v>
      </c>
      <c r="D34" s="161"/>
      <c r="E34" s="162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49"/>
      <c r="Z34" s="149"/>
      <c r="AA34" s="149"/>
      <c r="AB34" s="149"/>
      <c r="AC34" s="149"/>
      <c r="AD34" s="149"/>
      <c r="AE34" s="149"/>
      <c r="AF34" s="149"/>
      <c r="AG34" s="149" t="s">
        <v>162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81" t="s">
        <v>204</v>
      </c>
      <c r="D35" s="161"/>
      <c r="E35" s="162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49"/>
      <c r="Z35" s="149"/>
      <c r="AA35" s="149"/>
      <c r="AB35" s="149"/>
      <c r="AC35" s="149"/>
      <c r="AD35" s="149"/>
      <c r="AE35" s="149"/>
      <c r="AF35" s="149"/>
      <c r="AG35" s="149" t="s">
        <v>162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81" t="s">
        <v>205</v>
      </c>
      <c r="D36" s="161"/>
      <c r="E36" s="162">
        <v>9.91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49"/>
      <c r="Z36" s="149"/>
      <c r="AA36" s="149"/>
      <c r="AB36" s="149"/>
      <c r="AC36" s="149"/>
      <c r="AD36" s="149"/>
      <c r="AE36" s="149"/>
      <c r="AF36" s="149"/>
      <c r="AG36" s="149" t="s">
        <v>162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81" t="s">
        <v>206</v>
      </c>
      <c r="D37" s="161"/>
      <c r="E37" s="162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49"/>
      <c r="Z37" s="149"/>
      <c r="AA37" s="149"/>
      <c r="AB37" s="149"/>
      <c r="AC37" s="149"/>
      <c r="AD37" s="149"/>
      <c r="AE37" s="149"/>
      <c r="AF37" s="149"/>
      <c r="AG37" s="149" t="s">
        <v>162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81" t="s">
        <v>207</v>
      </c>
      <c r="D38" s="161"/>
      <c r="E38" s="162">
        <v>-0.25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49"/>
      <c r="Z38" s="149"/>
      <c r="AA38" s="149"/>
      <c r="AB38" s="149"/>
      <c r="AC38" s="149"/>
      <c r="AD38" s="149"/>
      <c r="AE38" s="149"/>
      <c r="AF38" s="149"/>
      <c r="AG38" s="149" t="s">
        <v>162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81" t="s">
        <v>208</v>
      </c>
      <c r="D39" s="161"/>
      <c r="E39" s="162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49"/>
      <c r="Z39" s="149"/>
      <c r="AA39" s="149"/>
      <c r="AB39" s="149"/>
      <c r="AC39" s="149"/>
      <c r="AD39" s="149"/>
      <c r="AE39" s="149"/>
      <c r="AF39" s="149"/>
      <c r="AG39" s="149" t="s">
        <v>162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181" t="s">
        <v>209</v>
      </c>
      <c r="D40" s="161"/>
      <c r="E40" s="162">
        <v>0.7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49"/>
      <c r="Z40" s="149"/>
      <c r="AA40" s="149"/>
      <c r="AB40" s="149"/>
      <c r="AC40" s="149"/>
      <c r="AD40" s="149"/>
      <c r="AE40" s="149"/>
      <c r="AF40" s="149"/>
      <c r="AG40" s="149" t="s">
        <v>162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70">
        <v>5</v>
      </c>
      <c r="B41" s="171" t="s">
        <v>210</v>
      </c>
      <c r="C41" s="180" t="s">
        <v>211</v>
      </c>
      <c r="D41" s="172" t="s">
        <v>182</v>
      </c>
      <c r="E41" s="173">
        <v>67.448400000000007</v>
      </c>
      <c r="F41" s="174"/>
      <c r="G41" s="175">
        <f>ROUND(E41*F41,2)</f>
        <v>0</v>
      </c>
      <c r="H41" s="174"/>
      <c r="I41" s="175">
        <f>ROUND(E41*H41,2)</f>
        <v>0</v>
      </c>
      <c r="J41" s="174"/>
      <c r="K41" s="175">
        <f>ROUND(E41*J41,2)</f>
        <v>0</v>
      </c>
      <c r="L41" s="175">
        <v>21</v>
      </c>
      <c r="M41" s="175">
        <f>G41*(1+L41/100)</f>
        <v>0</v>
      </c>
      <c r="N41" s="175">
        <v>7.0000000000000001E-3</v>
      </c>
      <c r="O41" s="175">
        <f>ROUND(E41*N41,2)</f>
        <v>0.47</v>
      </c>
      <c r="P41" s="175">
        <v>0</v>
      </c>
      <c r="Q41" s="175">
        <f>ROUND(E41*P41,2)</f>
        <v>0</v>
      </c>
      <c r="R41" s="175" t="s">
        <v>183</v>
      </c>
      <c r="S41" s="175" t="s">
        <v>157</v>
      </c>
      <c r="T41" s="176" t="s">
        <v>157</v>
      </c>
      <c r="U41" s="159">
        <v>0.29499999999999998</v>
      </c>
      <c r="V41" s="159">
        <f>ROUND(E41*U41,2)</f>
        <v>19.899999999999999</v>
      </c>
      <c r="W41" s="159"/>
      <c r="X41" s="159" t="s">
        <v>184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185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56" t="s">
        <v>199</v>
      </c>
      <c r="D42" s="257"/>
      <c r="E42" s="257"/>
      <c r="F42" s="257"/>
      <c r="G42" s="257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49"/>
      <c r="Z42" s="149"/>
      <c r="AA42" s="149"/>
      <c r="AB42" s="149"/>
      <c r="AC42" s="149"/>
      <c r="AD42" s="149"/>
      <c r="AE42" s="149"/>
      <c r="AF42" s="149"/>
      <c r="AG42" s="149" t="s">
        <v>200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81" t="s">
        <v>212</v>
      </c>
      <c r="D43" s="161"/>
      <c r="E43" s="162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/>
      <c r="AG43" s="149" t="s">
        <v>162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81" t="s">
        <v>213</v>
      </c>
      <c r="D44" s="161"/>
      <c r="E44" s="162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/>
      <c r="AG44" s="149" t="s">
        <v>162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81" t="s">
        <v>214</v>
      </c>
      <c r="D45" s="161"/>
      <c r="E45" s="162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49"/>
      <c r="Z45" s="149"/>
      <c r="AA45" s="149"/>
      <c r="AB45" s="149"/>
      <c r="AC45" s="149"/>
      <c r="AD45" s="149"/>
      <c r="AE45" s="149"/>
      <c r="AF45" s="149"/>
      <c r="AG45" s="149" t="s">
        <v>162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56"/>
      <c r="B46" s="157"/>
      <c r="C46" s="181" t="s">
        <v>189</v>
      </c>
      <c r="D46" s="161"/>
      <c r="E46" s="162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/>
      <c r="AG46" s="149" t="s">
        <v>162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81" t="s">
        <v>215</v>
      </c>
      <c r="D47" s="161"/>
      <c r="E47" s="162">
        <v>35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/>
      <c r="AG47" s="149" t="s">
        <v>162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81" t="s">
        <v>216</v>
      </c>
      <c r="D48" s="161"/>
      <c r="E48" s="162">
        <v>-1.4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/>
      <c r="AG48" s="149" t="s">
        <v>162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6"/>
      <c r="B49" s="157"/>
      <c r="C49" s="181" t="s">
        <v>191</v>
      </c>
      <c r="D49" s="161"/>
      <c r="E49" s="162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/>
      <c r="AG49" s="149" t="s">
        <v>162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81" t="s">
        <v>217</v>
      </c>
      <c r="D50" s="161"/>
      <c r="E50" s="162">
        <v>21.06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/>
      <c r="AG50" s="149" t="s">
        <v>162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81" t="s">
        <v>216</v>
      </c>
      <c r="D51" s="161"/>
      <c r="E51" s="162">
        <v>-1.4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/>
      <c r="AG51" s="149" t="s">
        <v>162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56"/>
      <c r="B52" s="157"/>
      <c r="C52" s="181" t="s">
        <v>203</v>
      </c>
      <c r="D52" s="161"/>
      <c r="E52" s="162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/>
      <c r="AG52" s="149" t="s">
        <v>162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81" t="s">
        <v>204</v>
      </c>
      <c r="D53" s="161"/>
      <c r="E53" s="162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/>
      <c r="AG53" s="149" t="s">
        <v>162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81" t="s">
        <v>218</v>
      </c>
      <c r="D54" s="161"/>
      <c r="E54" s="162">
        <v>15.39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/>
      <c r="AG54" s="149" t="s">
        <v>162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81" t="s">
        <v>219</v>
      </c>
      <c r="D55" s="161"/>
      <c r="E55" s="162">
        <v>-1.2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/>
      <c r="AG55" s="149" t="s">
        <v>162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0">
        <v>6</v>
      </c>
      <c r="B56" s="171" t="s">
        <v>220</v>
      </c>
      <c r="C56" s="180" t="s">
        <v>221</v>
      </c>
      <c r="D56" s="172" t="s">
        <v>182</v>
      </c>
      <c r="E56" s="173">
        <v>10.356</v>
      </c>
      <c r="F56" s="174"/>
      <c r="G56" s="175">
        <f>ROUND(E56*F56,2)</f>
        <v>0</v>
      </c>
      <c r="H56" s="174"/>
      <c r="I56" s="175">
        <f>ROUND(E56*H56,2)</f>
        <v>0</v>
      </c>
      <c r="J56" s="174"/>
      <c r="K56" s="175">
        <f>ROUND(E56*J56,2)</f>
        <v>0</v>
      </c>
      <c r="L56" s="175">
        <v>21</v>
      </c>
      <c r="M56" s="175">
        <f>G56*(1+L56/100)</f>
        <v>0</v>
      </c>
      <c r="N56" s="175">
        <v>1.6000000000000001E-4</v>
      </c>
      <c r="O56" s="175">
        <f>ROUND(E56*N56,2)</f>
        <v>0</v>
      </c>
      <c r="P56" s="175">
        <v>0</v>
      </c>
      <c r="Q56" s="175">
        <f>ROUND(E56*P56,2)</f>
        <v>0</v>
      </c>
      <c r="R56" s="175" t="s">
        <v>183</v>
      </c>
      <c r="S56" s="175" t="s">
        <v>157</v>
      </c>
      <c r="T56" s="176" t="s">
        <v>157</v>
      </c>
      <c r="U56" s="159">
        <v>7.0000000000000007E-2</v>
      </c>
      <c r="V56" s="159">
        <f>ROUND(E56*U56,2)</f>
        <v>0.72</v>
      </c>
      <c r="W56" s="159"/>
      <c r="X56" s="159" t="s">
        <v>184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185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256" t="s">
        <v>199</v>
      </c>
      <c r="D57" s="257"/>
      <c r="E57" s="257"/>
      <c r="F57" s="257"/>
      <c r="G57" s="257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/>
      <c r="AG57" s="149" t="s">
        <v>200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81" t="s">
        <v>201</v>
      </c>
      <c r="D58" s="161"/>
      <c r="E58" s="162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/>
      <c r="AG58" s="149" t="s">
        <v>162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81" t="s">
        <v>202</v>
      </c>
      <c r="D59" s="161"/>
      <c r="E59" s="162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/>
      <c r="AG59" s="149" t="s">
        <v>162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81" t="s">
        <v>203</v>
      </c>
      <c r="D60" s="161"/>
      <c r="E60" s="162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/>
      <c r="AG60" s="149" t="s">
        <v>162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81" t="s">
        <v>204</v>
      </c>
      <c r="D61" s="161"/>
      <c r="E61" s="162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/>
      <c r="AG61" s="149" t="s">
        <v>162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81" t="s">
        <v>205</v>
      </c>
      <c r="D62" s="161"/>
      <c r="E62" s="162">
        <v>9.91</v>
      </c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49"/>
      <c r="Z62" s="149"/>
      <c r="AA62" s="149"/>
      <c r="AB62" s="149"/>
      <c r="AC62" s="149"/>
      <c r="AD62" s="149"/>
      <c r="AE62" s="149"/>
      <c r="AF62" s="149"/>
      <c r="AG62" s="149" t="s">
        <v>162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81" t="s">
        <v>206</v>
      </c>
      <c r="D63" s="161"/>
      <c r="E63" s="162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/>
      <c r="AG63" s="149" t="s">
        <v>162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56"/>
      <c r="B64" s="157"/>
      <c r="C64" s="181" t="s">
        <v>207</v>
      </c>
      <c r="D64" s="161"/>
      <c r="E64" s="162">
        <v>-0.25</v>
      </c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49"/>
      <c r="Z64" s="149"/>
      <c r="AA64" s="149"/>
      <c r="AB64" s="149"/>
      <c r="AC64" s="149"/>
      <c r="AD64" s="149"/>
      <c r="AE64" s="149"/>
      <c r="AF64" s="149"/>
      <c r="AG64" s="149" t="s">
        <v>162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56"/>
      <c r="B65" s="157"/>
      <c r="C65" s="181" t="s">
        <v>208</v>
      </c>
      <c r="D65" s="161"/>
      <c r="E65" s="162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/>
      <c r="AG65" s="149" t="s">
        <v>162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56"/>
      <c r="B66" s="157"/>
      <c r="C66" s="181" t="s">
        <v>209</v>
      </c>
      <c r="D66" s="161"/>
      <c r="E66" s="162">
        <v>0.7</v>
      </c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49"/>
      <c r="Z66" s="149"/>
      <c r="AA66" s="149"/>
      <c r="AB66" s="149"/>
      <c r="AC66" s="149"/>
      <c r="AD66" s="149"/>
      <c r="AE66" s="149"/>
      <c r="AF66" s="149"/>
      <c r="AG66" s="149" t="s">
        <v>162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70">
        <v>7</v>
      </c>
      <c r="B67" s="171" t="s">
        <v>222</v>
      </c>
      <c r="C67" s="180" t="s">
        <v>223</v>
      </c>
      <c r="D67" s="172" t="s">
        <v>182</v>
      </c>
      <c r="E67" s="173">
        <v>0.25</v>
      </c>
      <c r="F67" s="174"/>
      <c r="G67" s="175">
        <f>ROUND(E67*F67,2)</f>
        <v>0</v>
      </c>
      <c r="H67" s="174"/>
      <c r="I67" s="175">
        <f>ROUND(E67*H67,2)</f>
        <v>0</v>
      </c>
      <c r="J67" s="174"/>
      <c r="K67" s="175">
        <f>ROUND(E67*J67,2)</f>
        <v>0</v>
      </c>
      <c r="L67" s="175">
        <v>21</v>
      </c>
      <c r="M67" s="175">
        <f>G67*(1+L67/100)</f>
        <v>0</v>
      </c>
      <c r="N67" s="175">
        <v>4.0000000000000003E-5</v>
      </c>
      <c r="O67" s="175">
        <f>ROUND(E67*N67,2)</f>
        <v>0</v>
      </c>
      <c r="P67" s="175">
        <v>0</v>
      </c>
      <c r="Q67" s="175">
        <f>ROUND(E67*P67,2)</f>
        <v>0</v>
      </c>
      <c r="R67" s="175" t="s">
        <v>183</v>
      </c>
      <c r="S67" s="175" t="s">
        <v>157</v>
      </c>
      <c r="T67" s="176" t="s">
        <v>157</v>
      </c>
      <c r="U67" s="159">
        <v>7.8E-2</v>
      </c>
      <c r="V67" s="159">
        <f>ROUND(E67*U67,2)</f>
        <v>0.02</v>
      </c>
      <c r="W67" s="159"/>
      <c r="X67" s="159" t="s">
        <v>184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185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56"/>
      <c r="B68" s="157"/>
      <c r="C68" s="256" t="s">
        <v>224</v>
      </c>
      <c r="D68" s="257"/>
      <c r="E68" s="257"/>
      <c r="F68" s="257"/>
      <c r="G68" s="257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49"/>
      <c r="Z68" s="149"/>
      <c r="AA68" s="149"/>
      <c r="AB68" s="149"/>
      <c r="AC68" s="149"/>
      <c r="AD68" s="149"/>
      <c r="AE68" s="149"/>
      <c r="AF68" s="149"/>
      <c r="AG68" s="149" t="s">
        <v>200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77" t="str">
        <f>C68</f>
        <v>které se zřizují před úpravami povrchu, a obalení osazených dveřních zárubní před znečištěním při úpravách povrchu nástřikem plastických maltovin včetně pozdějšího odkrytí,</v>
      </c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81" t="s">
        <v>203</v>
      </c>
      <c r="D69" s="161"/>
      <c r="E69" s="162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/>
      <c r="AG69" s="149" t="s">
        <v>162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81" t="s">
        <v>204</v>
      </c>
      <c r="D70" s="161"/>
      <c r="E70" s="162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/>
      <c r="AG70" s="149" t="s">
        <v>162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81" t="s">
        <v>225</v>
      </c>
      <c r="D71" s="161"/>
      <c r="E71" s="162">
        <v>0.25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/>
      <c r="AG71" s="149" t="s">
        <v>162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0">
        <v>8</v>
      </c>
      <c r="B72" s="171" t="s">
        <v>226</v>
      </c>
      <c r="C72" s="180" t="s">
        <v>227</v>
      </c>
      <c r="D72" s="172" t="s">
        <v>182</v>
      </c>
      <c r="E72" s="173">
        <v>3.3</v>
      </c>
      <c r="F72" s="174"/>
      <c r="G72" s="175">
        <f>ROUND(E72*F72,2)</f>
        <v>0</v>
      </c>
      <c r="H72" s="174"/>
      <c r="I72" s="175">
        <f>ROUND(E72*H72,2)</f>
        <v>0</v>
      </c>
      <c r="J72" s="174"/>
      <c r="K72" s="175">
        <f>ROUND(E72*J72,2)</f>
        <v>0</v>
      </c>
      <c r="L72" s="175">
        <v>21</v>
      </c>
      <c r="M72" s="175">
        <f>G72*(1+L72/100)</f>
        <v>0</v>
      </c>
      <c r="N72" s="175">
        <v>4.0600000000000002E-3</v>
      </c>
      <c r="O72" s="175">
        <f>ROUND(E72*N72,2)</f>
        <v>0.01</v>
      </c>
      <c r="P72" s="175">
        <v>0</v>
      </c>
      <c r="Q72" s="175">
        <f>ROUND(E72*P72,2)</f>
        <v>0</v>
      </c>
      <c r="R72" s="175" t="s">
        <v>183</v>
      </c>
      <c r="S72" s="175" t="s">
        <v>157</v>
      </c>
      <c r="T72" s="176" t="s">
        <v>157</v>
      </c>
      <c r="U72" s="159">
        <v>0.48399999999999999</v>
      </c>
      <c r="V72" s="159">
        <f>ROUND(E72*U72,2)</f>
        <v>1.6</v>
      </c>
      <c r="W72" s="159"/>
      <c r="X72" s="159" t="s">
        <v>184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185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256" t="s">
        <v>228</v>
      </c>
      <c r="D73" s="257"/>
      <c r="E73" s="257"/>
      <c r="F73" s="257"/>
      <c r="G73" s="257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/>
      <c r="AG73" s="149" t="s">
        <v>200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81" t="s">
        <v>229</v>
      </c>
      <c r="D74" s="161"/>
      <c r="E74" s="162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49"/>
      <c r="Z74" s="149"/>
      <c r="AA74" s="149"/>
      <c r="AB74" s="149"/>
      <c r="AC74" s="149"/>
      <c r="AD74" s="149"/>
      <c r="AE74" s="149"/>
      <c r="AF74" s="149"/>
      <c r="AG74" s="149" t="s">
        <v>162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81" t="s">
        <v>188</v>
      </c>
      <c r="D75" s="161"/>
      <c r="E75" s="162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/>
      <c r="AG75" s="149" t="s">
        <v>162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81" t="s">
        <v>230</v>
      </c>
      <c r="D76" s="161"/>
      <c r="E76" s="162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49"/>
      <c r="Z76" s="149"/>
      <c r="AA76" s="149"/>
      <c r="AB76" s="149"/>
      <c r="AC76" s="149"/>
      <c r="AD76" s="149"/>
      <c r="AE76" s="149"/>
      <c r="AF76" s="149"/>
      <c r="AG76" s="149" t="s">
        <v>162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81" t="s">
        <v>231</v>
      </c>
      <c r="D77" s="161"/>
      <c r="E77" s="162">
        <v>3.3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/>
      <c r="AG77" s="149" t="s">
        <v>162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0">
        <v>9</v>
      </c>
      <c r="B78" s="171" t="s">
        <v>232</v>
      </c>
      <c r="C78" s="180" t="s">
        <v>233</v>
      </c>
      <c r="D78" s="172" t="s">
        <v>182</v>
      </c>
      <c r="E78" s="173">
        <v>67.448400000000007</v>
      </c>
      <c r="F78" s="174"/>
      <c r="G78" s="175">
        <f>ROUND(E78*F78,2)</f>
        <v>0</v>
      </c>
      <c r="H78" s="174"/>
      <c r="I78" s="175">
        <f>ROUND(E78*H78,2)</f>
        <v>0</v>
      </c>
      <c r="J78" s="174"/>
      <c r="K78" s="175">
        <f>ROUND(E78*J78,2)</f>
        <v>0</v>
      </c>
      <c r="L78" s="175">
        <v>21</v>
      </c>
      <c r="M78" s="175">
        <f>G78*(1+L78/100)</f>
        <v>0</v>
      </c>
      <c r="N78" s="175">
        <v>3.6099999999999999E-3</v>
      </c>
      <c r="O78" s="175">
        <f>ROUND(E78*N78,2)</f>
        <v>0.24</v>
      </c>
      <c r="P78" s="175">
        <v>0</v>
      </c>
      <c r="Q78" s="175">
        <f>ROUND(E78*P78,2)</f>
        <v>0</v>
      </c>
      <c r="R78" s="175" t="s">
        <v>183</v>
      </c>
      <c r="S78" s="175" t="s">
        <v>157</v>
      </c>
      <c r="T78" s="176" t="s">
        <v>157</v>
      </c>
      <c r="U78" s="159">
        <v>0.36199999999999999</v>
      </c>
      <c r="V78" s="159">
        <f>ROUND(E78*U78,2)</f>
        <v>24.42</v>
      </c>
      <c r="W78" s="159"/>
      <c r="X78" s="159" t="s">
        <v>184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185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81" t="s">
        <v>212</v>
      </c>
      <c r="D79" s="161"/>
      <c r="E79" s="162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49"/>
      <c r="Z79" s="149"/>
      <c r="AA79" s="149"/>
      <c r="AB79" s="149"/>
      <c r="AC79" s="149"/>
      <c r="AD79" s="149"/>
      <c r="AE79" s="149"/>
      <c r="AF79" s="149"/>
      <c r="AG79" s="149" t="s">
        <v>162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81" t="s">
        <v>213</v>
      </c>
      <c r="D80" s="161"/>
      <c r="E80" s="162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49"/>
      <c r="Z80" s="149"/>
      <c r="AA80" s="149"/>
      <c r="AB80" s="149"/>
      <c r="AC80" s="149"/>
      <c r="AD80" s="149"/>
      <c r="AE80" s="149"/>
      <c r="AF80" s="149"/>
      <c r="AG80" s="149" t="s">
        <v>162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81" t="s">
        <v>214</v>
      </c>
      <c r="D81" s="161"/>
      <c r="E81" s="162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/>
      <c r="AG81" s="149" t="s">
        <v>162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81" t="s">
        <v>189</v>
      </c>
      <c r="D82" s="161"/>
      <c r="E82" s="162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49"/>
      <c r="Z82" s="149"/>
      <c r="AA82" s="149"/>
      <c r="AB82" s="149"/>
      <c r="AC82" s="149"/>
      <c r="AD82" s="149"/>
      <c r="AE82" s="149"/>
      <c r="AF82" s="149"/>
      <c r="AG82" s="149" t="s">
        <v>162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81" t="s">
        <v>215</v>
      </c>
      <c r="D83" s="161"/>
      <c r="E83" s="162">
        <v>35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49"/>
      <c r="Z83" s="149"/>
      <c r="AA83" s="149"/>
      <c r="AB83" s="149"/>
      <c r="AC83" s="149"/>
      <c r="AD83" s="149"/>
      <c r="AE83" s="149"/>
      <c r="AF83" s="149"/>
      <c r="AG83" s="149" t="s">
        <v>162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56"/>
      <c r="B84" s="157"/>
      <c r="C84" s="181" t="s">
        <v>216</v>
      </c>
      <c r="D84" s="161"/>
      <c r="E84" s="162">
        <v>-1.4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/>
      <c r="AG84" s="149" t="s">
        <v>162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81" t="s">
        <v>191</v>
      </c>
      <c r="D85" s="161"/>
      <c r="E85" s="162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/>
      <c r="AG85" s="149" t="s">
        <v>162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81" t="s">
        <v>217</v>
      </c>
      <c r="D86" s="161"/>
      <c r="E86" s="162">
        <v>21.06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49"/>
      <c r="Z86" s="149"/>
      <c r="AA86" s="149"/>
      <c r="AB86" s="149"/>
      <c r="AC86" s="149"/>
      <c r="AD86" s="149"/>
      <c r="AE86" s="149"/>
      <c r="AF86" s="149"/>
      <c r="AG86" s="149" t="s">
        <v>162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81" t="s">
        <v>216</v>
      </c>
      <c r="D87" s="161"/>
      <c r="E87" s="162">
        <v>-1.4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49"/>
      <c r="Z87" s="149"/>
      <c r="AA87" s="149"/>
      <c r="AB87" s="149"/>
      <c r="AC87" s="149"/>
      <c r="AD87" s="149"/>
      <c r="AE87" s="149"/>
      <c r="AF87" s="149"/>
      <c r="AG87" s="149" t="s">
        <v>162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81" t="s">
        <v>203</v>
      </c>
      <c r="D88" s="161"/>
      <c r="E88" s="162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49"/>
      <c r="Z88" s="149"/>
      <c r="AA88" s="149"/>
      <c r="AB88" s="149"/>
      <c r="AC88" s="149"/>
      <c r="AD88" s="149"/>
      <c r="AE88" s="149"/>
      <c r="AF88" s="149"/>
      <c r="AG88" s="149" t="s">
        <v>162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81" t="s">
        <v>204</v>
      </c>
      <c r="D89" s="161"/>
      <c r="E89" s="162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49"/>
      <c r="Z89" s="149"/>
      <c r="AA89" s="149"/>
      <c r="AB89" s="149"/>
      <c r="AC89" s="149"/>
      <c r="AD89" s="149"/>
      <c r="AE89" s="149"/>
      <c r="AF89" s="149"/>
      <c r="AG89" s="149" t="s">
        <v>162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56"/>
      <c r="B90" s="157"/>
      <c r="C90" s="181" t="s">
        <v>218</v>
      </c>
      <c r="D90" s="161"/>
      <c r="E90" s="162">
        <v>15.39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/>
      <c r="AG90" s="149" t="s">
        <v>162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81" t="s">
        <v>219</v>
      </c>
      <c r="D91" s="161"/>
      <c r="E91" s="162">
        <v>-1.2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49"/>
      <c r="Z91" s="149"/>
      <c r="AA91" s="149"/>
      <c r="AB91" s="149"/>
      <c r="AC91" s="149"/>
      <c r="AD91" s="149"/>
      <c r="AE91" s="149"/>
      <c r="AF91" s="149"/>
      <c r="AG91" s="149" t="s">
        <v>162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4" t="s">
        <v>152</v>
      </c>
      <c r="B92" s="165" t="s">
        <v>76</v>
      </c>
      <c r="C92" s="179" t="s">
        <v>77</v>
      </c>
      <c r="D92" s="166"/>
      <c r="E92" s="167"/>
      <c r="F92" s="168"/>
      <c r="G92" s="168">
        <f>SUMIF(AG93:AG109,"&lt;&gt;NOR",G93:G109)</f>
        <v>0</v>
      </c>
      <c r="H92" s="168"/>
      <c r="I92" s="168">
        <f>SUM(I93:I109)</f>
        <v>0</v>
      </c>
      <c r="J92" s="168"/>
      <c r="K92" s="168">
        <f>SUM(K93:K109)</f>
        <v>0</v>
      </c>
      <c r="L92" s="168"/>
      <c r="M92" s="168">
        <f>SUM(M93:M109)</f>
        <v>0</v>
      </c>
      <c r="N92" s="168"/>
      <c r="O92" s="168">
        <f>SUM(O93:O109)</f>
        <v>0</v>
      </c>
      <c r="P92" s="168"/>
      <c r="Q92" s="168">
        <f>SUM(Q93:Q109)</f>
        <v>0.15</v>
      </c>
      <c r="R92" s="168"/>
      <c r="S92" s="168"/>
      <c r="T92" s="169"/>
      <c r="U92" s="163"/>
      <c r="V92" s="163">
        <f>SUM(V93:V109)</f>
        <v>3.99</v>
      </c>
      <c r="W92" s="163"/>
      <c r="X92" s="163"/>
      <c r="AG92" t="s">
        <v>153</v>
      </c>
    </row>
    <row r="93" spans="1:60" outlineLevel="1" x14ac:dyDescent="0.2">
      <c r="A93" s="170">
        <v>10</v>
      </c>
      <c r="B93" s="171" t="s">
        <v>234</v>
      </c>
      <c r="C93" s="180" t="s">
        <v>235</v>
      </c>
      <c r="D93" s="172" t="s">
        <v>182</v>
      </c>
      <c r="E93" s="173">
        <v>12.1</v>
      </c>
      <c r="F93" s="174"/>
      <c r="G93" s="175">
        <f>ROUND(E93*F93,2)</f>
        <v>0</v>
      </c>
      <c r="H93" s="174"/>
      <c r="I93" s="175">
        <f>ROUND(E93*H93,2)</f>
        <v>0</v>
      </c>
      <c r="J93" s="174"/>
      <c r="K93" s="175">
        <f>ROUND(E93*J93,2)</f>
        <v>0</v>
      </c>
      <c r="L93" s="175">
        <v>21</v>
      </c>
      <c r="M93" s="175">
        <f>G93*(1+L93/100)</f>
        <v>0</v>
      </c>
      <c r="N93" s="175">
        <v>0</v>
      </c>
      <c r="O93" s="175">
        <f>ROUND(E93*N93,2)</f>
        <v>0</v>
      </c>
      <c r="P93" s="175">
        <v>1.26E-2</v>
      </c>
      <c r="Q93" s="175">
        <f>ROUND(E93*P93,2)</f>
        <v>0.15</v>
      </c>
      <c r="R93" s="175" t="s">
        <v>236</v>
      </c>
      <c r="S93" s="175" t="s">
        <v>157</v>
      </c>
      <c r="T93" s="176" t="s">
        <v>157</v>
      </c>
      <c r="U93" s="159">
        <v>0.33</v>
      </c>
      <c r="V93" s="159">
        <f>ROUND(E93*U93,2)</f>
        <v>3.99</v>
      </c>
      <c r="W93" s="159"/>
      <c r="X93" s="159" t="s">
        <v>184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185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81" t="s">
        <v>237</v>
      </c>
      <c r="D94" s="161"/>
      <c r="E94" s="162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49"/>
      <c r="Z94" s="149"/>
      <c r="AA94" s="149"/>
      <c r="AB94" s="149"/>
      <c r="AC94" s="149"/>
      <c r="AD94" s="149"/>
      <c r="AE94" s="149"/>
      <c r="AF94" s="149"/>
      <c r="AG94" s="149" t="s">
        <v>162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81" t="s">
        <v>238</v>
      </c>
      <c r="D95" s="161"/>
      <c r="E95" s="162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  <c r="Y95" s="149"/>
      <c r="Z95" s="149"/>
      <c r="AA95" s="149"/>
      <c r="AB95" s="149"/>
      <c r="AC95" s="149"/>
      <c r="AD95" s="149"/>
      <c r="AE95" s="149"/>
      <c r="AF95" s="149"/>
      <c r="AG95" s="149" t="s">
        <v>162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81" t="s">
        <v>239</v>
      </c>
      <c r="D96" s="161"/>
      <c r="E96" s="162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49"/>
      <c r="Z96" s="149"/>
      <c r="AA96" s="149"/>
      <c r="AB96" s="149"/>
      <c r="AC96" s="149"/>
      <c r="AD96" s="149"/>
      <c r="AE96" s="149"/>
      <c r="AF96" s="149"/>
      <c r="AG96" s="149" t="s">
        <v>162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81" t="s">
        <v>189</v>
      </c>
      <c r="D97" s="161"/>
      <c r="E97" s="162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/>
      <c r="AG97" s="149" t="s">
        <v>162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81" t="s">
        <v>240</v>
      </c>
      <c r="D98" s="161"/>
      <c r="E98" s="162">
        <v>1.8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49"/>
      <c r="Z98" s="149"/>
      <c r="AA98" s="149"/>
      <c r="AB98" s="149"/>
      <c r="AC98" s="149"/>
      <c r="AD98" s="149"/>
      <c r="AE98" s="149"/>
      <c r="AF98" s="149"/>
      <c r="AG98" s="149" t="s">
        <v>162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81" t="s">
        <v>241</v>
      </c>
      <c r="D99" s="161"/>
      <c r="E99" s="162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49"/>
      <c r="Z99" s="149"/>
      <c r="AA99" s="149"/>
      <c r="AB99" s="149"/>
      <c r="AC99" s="149"/>
      <c r="AD99" s="149"/>
      <c r="AE99" s="149"/>
      <c r="AF99" s="149"/>
      <c r="AG99" s="149" t="s">
        <v>162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56"/>
      <c r="B100" s="157"/>
      <c r="C100" s="181" t="s">
        <v>242</v>
      </c>
      <c r="D100" s="161"/>
      <c r="E100" s="162">
        <v>4</v>
      </c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49"/>
      <c r="Z100" s="149"/>
      <c r="AA100" s="149"/>
      <c r="AB100" s="149"/>
      <c r="AC100" s="149"/>
      <c r="AD100" s="149"/>
      <c r="AE100" s="149"/>
      <c r="AF100" s="149"/>
      <c r="AG100" s="149" t="s">
        <v>162</v>
      </c>
      <c r="AH100" s="149">
        <v>0</v>
      </c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56"/>
      <c r="B101" s="157"/>
      <c r="C101" s="181" t="s">
        <v>191</v>
      </c>
      <c r="D101" s="161"/>
      <c r="E101" s="162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49"/>
      <c r="Z101" s="149"/>
      <c r="AA101" s="149"/>
      <c r="AB101" s="149"/>
      <c r="AC101" s="149"/>
      <c r="AD101" s="149"/>
      <c r="AE101" s="149"/>
      <c r="AF101" s="149"/>
      <c r="AG101" s="149" t="s">
        <v>162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81" t="s">
        <v>243</v>
      </c>
      <c r="D102" s="161"/>
      <c r="E102" s="162">
        <v>1.9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162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81" t="s">
        <v>244</v>
      </c>
      <c r="D103" s="161"/>
      <c r="E103" s="162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162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81" t="s">
        <v>245</v>
      </c>
      <c r="D104" s="161"/>
      <c r="E104" s="162">
        <v>1.3</v>
      </c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162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81" t="s">
        <v>246</v>
      </c>
      <c r="D105" s="161"/>
      <c r="E105" s="162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162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56"/>
      <c r="B106" s="157"/>
      <c r="C106" s="181" t="s">
        <v>204</v>
      </c>
      <c r="D106" s="161"/>
      <c r="E106" s="162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49"/>
      <c r="Z106" s="149"/>
      <c r="AA106" s="149"/>
      <c r="AB106" s="149"/>
      <c r="AC106" s="149"/>
      <c r="AD106" s="149"/>
      <c r="AE106" s="149"/>
      <c r="AF106" s="149"/>
      <c r="AG106" s="149" t="s">
        <v>162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81" t="s">
        <v>240</v>
      </c>
      <c r="D107" s="161"/>
      <c r="E107" s="162">
        <v>1.8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162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56"/>
      <c r="B108" s="157"/>
      <c r="C108" s="181" t="s">
        <v>247</v>
      </c>
      <c r="D108" s="161"/>
      <c r="E108" s="162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49"/>
      <c r="Z108" s="149"/>
      <c r="AA108" s="149"/>
      <c r="AB108" s="149"/>
      <c r="AC108" s="149"/>
      <c r="AD108" s="149"/>
      <c r="AE108" s="149"/>
      <c r="AF108" s="149"/>
      <c r="AG108" s="149" t="s">
        <v>162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56"/>
      <c r="B109" s="157"/>
      <c r="C109" s="181" t="s">
        <v>245</v>
      </c>
      <c r="D109" s="161"/>
      <c r="E109" s="162">
        <v>1.3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49"/>
      <c r="Z109" s="149"/>
      <c r="AA109" s="149"/>
      <c r="AB109" s="149"/>
      <c r="AC109" s="149"/>
      <c r="AD109" s="149"/>
      <c r="AE109" s="149"/>
      <c r="AF109" s="149"/>
      <c r="AG109" s="149" t="s">
        <v>162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x14ac:dyDescent="0.2">
      <c r="A110" s="164" t="s">
        <v>152</v>
      </c>
      <c r="B110" s="165" t="s">
        <v>78</v>
      </c>
      <c r="C110" s="179" t="s">
        <v>79</v>
      </c>
      <c r="D110" s="166"/>
      <c r="E110" s="167"/>
      <c r="F110" s="168"/>
      <c r="G110" s="168">
        <f>SUMIF(AG111:AG124,"&lt;&gt;NOR",G111:G124)</f>
        <v>0</v>
      </c>
      <c r="H110" s="168"/>
      <c r="I110" s="168">
        <f>SUM(I111:I124)</f>
        <v>0</v>
      </c>
      <c r="J110" s="168"/>
      <c r="K110" s="168">
        <f>SUM(K111:K124)</f>
        <v>0</v>
      </c>
      <c r="L110" s="168"/>
      <c r="M110" s="168">
        <f>SUM(M111:M124)</f>
        <v>0</v>
      </c>
      <c r="N110" s="168"/>
      <c r="O110" s="168">
        <f>SUM(O111:O124)</f>
        <v>0</v>
      </c>
      <c r="P110" s="168"/>
      <c r="Q110" s="168">
        <f>SUM(Q111:Q124)</f>
        <v>0</v>
      </c>
      <c r="R110" s="168"/>
      <c r="S110" s="168"/>
      <c r="T110" s="169"/>
      <c r="U110" s="163"/>
      <c r="V110" s="163">
        <f>SUM(V111:V124)</f>
        <v>0</v>
      </c>
      <c r="W110" s="163"/>
      <c r="X110" s="163"/>
      <c r="AG110" t="s">
        <v>153</v>
      </c>
    </row>
    <row r="111" spans="1:60" outlineLevel="1" x14ac:dyDescent="0.2">
      <c r="A111" s="170">
        <v>11</v>
      </c>
      <c r="B111" s="171" t="s">
        <v>248</v>
      </c>
      <c r="C111" s="180" t="s">
        <v>249</v>
      </c>
      <c r="D111" s="172" t="s">
        <v>250</v>
      </c>
      <c r="E111" s="173">
        <v>1</v>
      </c>
      <c r="F111" s="174"/>
      <c r="G111" s="175">
        <f>ROUND(E111*F111,2)</f>
        <v>0</v>
      </c>
      <c r="H111" s="174"/>
      <c r="I111" s="175">
        <f>ROUND(E111*H111,2)</f>
        <v>0</v>
      </c>
      <c r="J111" s="174"/>
      <c r="K111" s="175">
        <f>ROUND(E111*J111,2)</f>
        <v>0</v>
      </c>
      <c r="L111" s="175">
        <v>21</v>
      </c>
      <c r="M111" s="175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5"/>
      <c r="S111" s="175" t="s">
        <v>251</v>
      </c>
      <c r="T111" s="176" t="s">
        <v>158</v>
      </c>
      <c r="U111" s="159">
        <v>0</v>
      </c>
      <c r="V111" s="159">
        <f>ROUND(E111*U111,2)</f>
        <v>0</v>
      </c>
      <c r="W111" s="159"/>
      <c r="X111" s="159" t="s">
        <v>184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185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56"/>
      <c r="B112" s="157"/>
      <c r="C112" s="181" t="s">
        <v>252</v>
      </c>
      <c r="D112" s="161"/>
      <c r="E112" s="162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162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56"/>
      <c r="B113" s="157"/>
      <c r="C113" s="181" t="s">
        <v>253</v>
      </c>
      <c r="D113" s="161"/>
      <c r="E113" s="162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162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56"/>
      <c r="B114" s="157"/>
      <c r="C114" s="181" t="s">
        <v>254</v>
      </c>
      <c r="D114" s="161"/>
      <c r="E114" s="162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49"/>
      <c r="Z114" s="149"/>
      <c r="AA114" s="149"/>
      <c r="AB114" s="149"/>
      <c r="AC114" s="149"/>
      <c r="AD114" s="149"/>
      <c r="AE114" s="149"/>
      <c r="AF114" s="149"/>
      <c r="AG114" s="149" t="s">
        <v>162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22.5" outlineLevel="1" x14ac:dyDescent="0.2">
      <c r="A115" s="156"/>
      <c r="B115" s="157"/>
      <c r="C115" s="181" t="s">
        <v>255</v>
      </c>
      <c r="D115" s="161"/>
      <c r="E115" s="162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162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1" x14ac:dyDescent="0.2">
      <c r="A116" s="156"/>
      <c r="B116" s="157"/>
      <c r="C116" s="181" t="s">
        <v>256</v>
      </c>
      <c r="D116" s="161"/>
      <c r="E116" s="162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162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56"/>
      <c r="B117" s="157"/>
      <c r="C117" s="181" t="s">
        <v>257</v>
      </c>
      <c r="D117" s="161"/>
      <c r="E117" s="162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162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81" t="s">
        <v>258</v>
      </c>
      <c r="D118" s="161"/>
      <c r="E118" s="162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162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56"/>
      <c r="B119" s="157"/>
      <c r="C119" s="181" t="s">
        <v>259</v>
      </c>
      <c r="D119" s="161"/>
      <c r="E119" s="162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49"/>
      <c r="Z119" s="149"/>
      <c r="AA119" s="149"/>
      <c r="AB119" s="149"/>
      <c r="AC119" s="149"/>
      <c r="AD119" s="149"/>
      <c r="AE119" s="149"/>
      <c r="AF119" s="149"/>
      <c r="AG119" s="149" t="s">
        <v>162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56"/>
      <c r="B120" s="157"/>
      <c r="C120" s="181" t="s">
        <v>260</v>
      </c>
      <c r="D120" s="161"/>
      <c r="E120" s="162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162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56"/>
      <c r="B121" s="157"/>
      <c r="C121" s="181" t="s">
        <v>261</v>
      </c>
      <c r="D121" s="161"/>
      <c r="E121" s="162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162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56"/>
      <c r="B122" s="157"/>
      <c r="C122" s="181" t="s">
        <v>171</v>
      </c>
      <c r="D122" s="161"/>
      <c r="E122" s="162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162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81" t="s">
        <v>262</v>
      </c>
      <c r="D123" s="161"/>
      <c r="E123" s="162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162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81" t="s">
        <v>164</v>
      </c>
      <c r="D124" s="161"/>
      <c r="E124" s="162">
        <v>1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162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x14ac:dyDescent="0.2">
      <c r="A125" s="164" t="s">
        <v>152</v>
      </c>
      <c r="B125" s="165" t="s">
        <v>80</v>
      </c>
      <c r="C125" s="179" t="s">
        <v>81</v>
      </c>
      <c r="D125" s="166"/>
      <c r="E125" s="167"/>
      <c r="F125" s="168"/>
      <c r="G125" s="168">
        <f>SUMIF(AG126:AG143,"&lt;&gt;NOR",G126:G143)</f>
        <v>0</v>
      </c>
      <c r="H125" s="168"/>
      <c r="I125" s="168">
        <f>SUM(I126:I143)</f>
        <v>0</v>
      </c>
      <c r="J125" s="168"/>
      <c r="K125" s="168">
        <f>SUM(K126:K143)</f>
        <v>0</v>
      </c>
      <c r="L125" s="168"/>
      <c r="M125" s="168">
        <f>SUM(M126:M143)</f>
        <v>0</v>
      </c>
      <c r="N125" s="168"/>
      <c r="O125" s="168">
        <f>SUM(O126:O143)</f>
        <v>0.03</v>
      </c>
      <c r="P125" s="168"/>
      <c r="Q125" s="168">
        <f>SUM(Q126:Q143)</f>
        <v>0</v>
      </c>
      <c r="R125" s="168"/>
      <c r="S125" s="168"/>
      <c r="T125" s="169"/>
      <c r="U125" s="163"/>
      <c r="V125" s="163">
        <f>SUM(V126:V143)</f>
        <v>3.86</v>
      </c>
      <c r="W125" s="163"/>
      <c r="X125" s="163"/>
      <c r="AG125" t="s">
        <v>153</v>
      </c>
    </row>
    <row r="126" spans="1:60" outlineLevel="1" x14ac:dyDescent="0.2">
      <c r="A126" s="170">
        <v>12</v>
      </c>
      <c r="B126" s="171" t="s">
        <v>263</v>
      </c>
      <c r="C126" s="180" t="s">
        <v>264</v>
      </c>
      <c r="D126" s="172" t="s">
        <v>182</v>
      </c>
      <c r="E126" s="173">
        <v>18.04</v>
      </c>
      <c r="F126" s="174"/>
      <c r="G126" s="175">
        <f>ROUND(E126*F126,2)</f>
        <v>0</v>
      </c>
      <c r="H126" s="174"/>
      <c r="I126" s="175">
        <f>ROUND(E126*H126,2)</f>
        <v>0</v>
      </c>
      <c r="J126" s="174"/>
      <c r="K126" s="175">
        <f>ROUND(E126*J126,2)</f>
        <v>0</v>
      </c>
      <c r="L126" s="175">
        <v>21</v>
      </c>
      <c r="M126" s="175">
        <f>G126*(1+L126/100)</f>
        <v>0</v>
      </c>
      <c r="N126" s="175">
        <v>1.58E-3</v>
      </c>
      <c r="O126" s="175">
        <f>ROUND(E126*N126,2)</f>
        <v>0.03</v>
      </c>
      <c r="P126" s="175">
        <v>0</v>
      </c>
      <c r="Q126" s="175">
        <f>ROUND(E126*P126,2)</f>
        <v>0</v>
      </c>
      <c r="R126" s="175" t="s">
        <v>265</v>
      </c>
      <c r="S126" s="175" t="s">
        <v>157</v>
      </c>
      <c r="T126" s="176" t="s">
        <v>157</v>
      </c>
      <c r="U126" s="159">
        <v>0.214</v>
      </c>
      <c r="V126" s="159">
        <f>ROUND(E126*U126,2)</f>
        <v>3.86</v>
      </c>
      <c r="W126" s="159"/>
      <c r="X126" s="159" t="s">
        <v>184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185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56"/>
      <c r="B127" s="157"/>
      <c r="C127" s="181" t="s">
        <v>266</v>
      </c>
      <c r="D127" s="161"/>
      <c r="E127" s="162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49"/>
      <c r="Z127" s="149"/>
      <c r="AA127" s="149"/>
      <c r="AB127" s="149"/>
      <c r="AC127" s="149"/>
      <c r="AD127" s="149"/>
      <c r="AE127" s="149"/>
      <c r="AF127" s="149"/>
      <c r="AG127" s="149" t="s">
        <v>162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56"/>
      <c r="B128" s="157"/>
      <c r="C128" s="181" t="s">
        <v>239</v>
      </c>
      <c r="D128" s="161"/>
      <c r="E128" s="162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49"/>
      <c r="Z128" s="149"/>
      <c r="AA128" s="149"/>
      <c r="AB128" s="149"/>
      <c r="AC128" s="149"/>
      <c r="AD128" s="149"/>
      <c r="AE128" s="149"/>
      <c r="AF128" s="149"/>
      <c r="AG128" s="149" t="s">
        <v>162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81" t="s">
        <v>189</v>
      </c>
      <c r="D129" s="161"/>
      <c r="E129" s="162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162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81" t="s">
        <v>240</v>
      </c>
      <c r="D130" s="161"/>
      <c r="E130" s="162">
        <v>1.8</v>
      </c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162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81" t="s">
        <v>241</v>
      </c>
      <c r="D131" s="161"/>
      <c r="E131" s="162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162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81" t="s">
        <v>242</v>
      </c>
      <c r="D132" s="161"/>
      <c r="E132" s="162">
        <v>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162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81" t="s">
        <v>191</v>
      </c>
      <c r="D133" s="161"/>
      <c r="E133" s="162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162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81" t="s">
        <v>243</v>
      </c>
      <c r="D134" s="161"/>
      <c r="E134" s="162">
        <v>1.9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162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56"/>
      <c r="B135" s="157"/>
      <c r="C135" s="181" t="s">
        <v>244</v>
      </c>
      <c r="D135" s="161"/>
      <c r="E135" s="162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49"/>
      <c r="Z135" s="149"/>
      <c r="AA135" s="149"/>
      <c r="AB135" s="149"/>
      <c r="AC135" s="149"/>
      <c r="AD135" s="149"/>
      <c r="AE135" s="149"/>
      <c r="AF135" s="149"/>
      <c r="AG135" s="149" t="s">
        <v>162</v>
      </c>
      <c r="AH135" s="149">
        <v>0</v>
      </c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81" t="s">
        <v>245</v>
      </c>
      <c r="D136" s="161"/>
      <c r="E136" s="162">
        <v>1.3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162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81" t="s">
        <v>246</v>
      </c>
      <c r="D137" s="161"/>
      <c r="E137" s="162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162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81" t="s">
        <v>204</v>
      </c>
      <c r="D138" s="161"/>
      <c r="E138" s="162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162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81" t="s">
        <v>240</v>
      </c>
      <c r="D139" s="161"/>
      <c r="E139" s="162">
        <v>1.8</v>
      </c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162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81" t="s">
        <v>247</v>
      </c>
      <c r="D140" s="161"/>
      <c r="E140" s="162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162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81" t="s">
        <v>245</v>
      </c>
      <c r="D141" s="161"/>
      <c r="E141" s="162">
        <v>1.3</v>
      </c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162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56"/>
      <c r="B142" s="157"/>
      <c r="C142" s="181" t="s">
        <v>267</v>
      </c>
      <c r="D142" s="161"/>
      <c r="E142" s="162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49"/>
      <c r="Z142" s="149"/>
      <c r="AA142" s="149"/>
      <c r="AB142" s="149"/>
      <c r="AC142" s="149"/>
      <c r="AD142" s="149"/>
      <c r="AE142" s="149"/>
      <c r="AF142" s="149"/>
      <c r="AG142" s="149" t="s">
        <v>162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81" t="s">
        <v>268</v>
      </c>
      <c r="D143" s="161"/>
      <c r="E143" s="162">
        <v>5.94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162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x14ac:dyDescent="0.2">
      <c r="A144" s="164" t="s">
        <v>152</v>
      </c>
      <c r="B144" s="165" t="s">
        <v>82</v>
      </c>
      <c r="C144" s="179" t="s">
        <v>83</v>
      </c>
      <c r="D144" s="166"/>
      <c r="E144" s="167"/>
      <c r="F144" s="168"/>
      <c r="G144" s="168">
        <f>SUMIF(AG145:AG162,"&lt;&gt;NOR",G145:G162)</f>
        <v>0</v>
      </c>
      <c r="H144" s="168"/>
      <c r="I144" s="168">
        <f>SUM(I145:I162)</f>
        <v>0</v>
      </c>
      <c r="J144" s="168"/>
      <c r="K144" s="168">
        <f>SUM(K145:K162)</f>
        <v>0</v>
      </c>
      <c r="L144" s="168"/>
      <c r="M144" s="168">
        <f>SUM(M145:M162)</f>
        <v>0</v>
      </c>
      <c r="N144" s="168"/>
      <c r="O144" s="168">
        <f>SUM(O145:O162)</f>
        <v>0</v>
      </c>
      <c r="P144" s="168"/>
      <c r="Q144" s="168">
        <f>SUM(Q145:Q162)</f>
        <v>0</v>
      </c>
      <c r="R144" s="168"/>
      <c r="S144" s="168"/>
      <c r="T144" s="169"/>
      <c r="U144" s="163"/>
      <c r="V144" s="163">
        <f>SUM(V145:V162)</f>
        <v>29.77</v>
      </c>
      <c r="W144" s="163"/>
      <c r="X144" s="163"/>
      <c r="AG144" t="s">
        <v>153</v>
      </c>
    </row>
    <row r="145" spans="1:60" ht="56.25" outlineLevel="1" x14ac:dyDescent="0.2">
      <c r="A145" s="170">
        <v>13</v>
      </c>
      <c r="B145" s="171" t="s">
        <v>269</v>
      </c>
      <c r="C145" s="180" t="s">
        <v>270</v>
      </c>
      <c r="D145" s="172" t="s">
        <v>182</v>
      </c>
      <c r="E145" s="173">
        <v>92.5</v>
      </c>
      <c r="F145" s="174"/>
      <c r="G145" s="175">
        <f>ROUND(E145*F145,2)</f>
        <v>0</v>
      </c>
      <c r="H145" s="174"/>
      <c r="I145" s="175">
        <f>ROUND(E145*H145,2)</f>
        <v>0</v>
      </c>
      <c r="J145" s="174"/>
      <c r="K145" s="175">
        <f>ROUND(E145*J145,2)</f>
        <v>0</v>
      </c>
      <c r="L145" s="175">
        <v>21</v>
      </c>
      <c r="M145" s="175">
        <f>G145*(1+L145/100)</f>
        <v>0</v>
      </c>
      <c r="N145" s="175">
        <v>4.0000000000000003E-5</v>
      </c>
      <c r="O145" s="175">
        <f>ROUND(E145*N145,2)</f>
        <v>0</v>
      </c>
      <c r="P145" s="175">
        <v>0</v>
      </c>
      <c r="Q145" s="175">
        <f>ROUND(E145*P145,2)</f>
        <v>0</v>
      </c>
      <c r="R145" s="175" t="s">
        <v>183</v>
      </c>
      <c r="S145" s="175" t="s">
        <v>157</v>
      </c>
      <c r="T145" s="176" t="s">
        <v>157</v>
      </c>
      <c r="U145" s="159">
        <v>0.308</v>
      </c>
      <c r="V145" s="159">
        <f>ROUND(E145*U145,2)</f>
        <v>28.49</v>
      </c>
      <c r="W145" s="159"/>
      <c r="X145" s="159" t="s">
        <v>184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185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81" t="s">
        <v>214</v>
      </c>
      <c r="D146" s="161"/>
      <c r="E146" s="162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162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81" t="s">
        <v>189</v>
      </c>
      <c r="D147" s="161"/>
      <c r="E147" s="162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162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81" t="s">
        <v>190</v>
      </c>
      <c r="D148" s="161"/>
      <c r="E148" s="162">
        <v>6</v>
      </c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162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56"/>
      <c r="B149" s="157"/>
      <c r="C149" s="181" t="s">
        <v>191</v>
      </c>
      <c r="D149" s="161"/>
      <c r="E149" s="162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49"/>
      <c r="Z149" s="149"/>
      <c r="AA149" s="149"/>
      <c r="AB149" s="149"/>
      <c r="AC149" s="149"/>
      <c r="AD149" s="149"/>
      <c r="AE149" s="149"/>
      <c r="AF149" s="149"/>
      <c r="AG149" s="149" t="s">
        <v>162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56"/>
      <c r="B150" s="157"/>
      <c r="C150" s="181" t="s">
        <v>192</v>
      </c>
      <c r="D150" s="161"/>
      <c r="E150" s="162">
        <v>3.4</v>
      </c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49"/>
      <c r="Z150" s="149"/>
      <c r="AA150" s="149"/>
      <c r="AB150" s="149"/>
      <c r="AC150" s="149"/>
      <c r="AD150" s="149"/>
      <c r="AE150" s="149"/>
      <c r="AF150" s="149"/>
      <c r="AG150" s="149" t="s">
        <v>162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56"/>
      <c r="B151" s="157"/>
      <c r="C151" s="181" t="s">
        <v>271</v>
      </c>
      <c r="D151" s="161"/>
      <c r="E151" s="162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49"/>
      <c r="Z151" s="149"/>
      <c r="AA151" s="149"/>
      <c r="AB151" s="149"/>
      <c r="AC151" s="149"/>
      <c r="AD151" s="149"/>
      <c r="AE151" s="149"/>
      <c r="AF151" s="149"/>
      <c r="AG151" s="149" t="s">
        <v>162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56"/>
      <c r="B152" s="157"/>
      <c r="C152" s="181" t="s">
        <v>272</v>
      </c>
      <c r="D152" s="161"/>
      <c r="E152" s="162">
        <v>50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49"/>
      <c r="Z152" s="149"/>
      <c r="AA152" s="149"/>
      <c r="AB152" s="149"/>
      <c r="AC152" s="149"/>
      <c r="AD152" s="149"/>
      <c r="AE152" s="149"/>
      <c r="AF152" s="149"/>
      <c r="AG152" s="149" t="s">
        <v>162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81" t="s">
        <v>203</v>
      </c>
      <c r="D153" s="161"/>
      <c r="E153" s="162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162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81" t="s">
        <v>204</v>
      </c>
      <c r="D154" s="161"/>
      <c r="E154" s="162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162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1" x14ac:dyDescent="0.2">
      <c r="A155" s="156"/>
      <c r="B155" s="157"/>
      <c r="C155" s="181" t="s">
        <v>273</v>
      </c>
      <c r="D155" s="161"/>
      <c r="E155" s="162">
        <v>3.1</v>
      </c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49"/>
      <c r="Z155" s="149"/>
      <c r="AA155" s="149"/>
      <c r="AB155" s="149"/>
      <c r="AC155" s="149"/>
      <c r="AD155" s="149"/>
      <c r="AE155" s="149"/>
      <c r="AF155" s="149"/>
      <c r="AG155" s="149" t="s">
        <v>162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56"/>
      <c r="B156" s="157"/>
      <c r="C156" s="181" t="s">
        <v>271</v>
      </c>
      <c r="D156" s="161"/>
      <c r="E156" s="162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49"/>
      <c r="Z156" s="149"/>
      <c r="AA156" s="149"/>
      <c r="AB156" s="149"/>
      <c r="AC156" s="149"/>
      <c r="AD156" s="149"/>
      <c r="AE156" s="149"/>
      <c r="AF156" s="149"/>
      <c r="AG156" s="149" t="s">
        <v>162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81" t="s">
        <v>274</v>
      </c>
      <c r="D157" s="161"/>
      <c r="E157" s="162">
        <v>30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162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1" x14ac:dyDescent="0.2">
      <c r="A158" s="170">
        <v>14</v>
      </c>
      <c r="B158" s="171" t="s">
        <v>275</v>
      </c>
      <c r="C158" s="180" t="s">
        <v>276</v>
      </c>
      <c r="D158" s="172" t="s">
        <v>182</v>
      </c>
      <c r="E158" s="173">
        <v>9.85</v>
      </c>
      <c r="F158" s="174"/>
      <c r="G158" s="175">
        <f>ROUND(E158*F158,2)</f>
        <v>0</v>
      </c>
      <c r="H158" s="174"/>
      <c r="I158" s="175">
        <f>ROUND(E158*H158,2)</f>
        <v>0</v>
      </c>
      <c r="J158" s="174"/>
      <c r="K158" s="175">
        <f>ROUND(E158*J158,2)</f>
        <v>0</v>
      </c>
      <c r="L158" s="175">
        <v>21</v>
      </c>
      <c r="M158" s="175">
        <f>G158*(1+L158/100)</f>
        <v>0</v>
      </c>
      <c r="N158" s="175">
        <v>3.0000000000000001E-5</v>
      </c>
      <c r="O158" s="175">
        <f>ROUND(E158*N158,2)</f>
        <v>0</v>
      </c>
      <c r="P158" s="175">
        <v>0</v>
      </c>
      <c r="Q158" s="175">
        <f>ROUND(E158*P158,2)</f>
        <v>0</v>
      </c>
      <c r="R158" s="175" t="s">
        <v>277</v>
      </c>
      <c r="S158" s="175" t="s">
        <v>157</v>
      </c>
      <c r="T158" s="176" t="s">
        <v>157</v>
      </c>
      <c r="U158" s="159">
        <v>0.13</v>
      </c>
      <c r="V158" s="159">
        <f>ROUND(E158*U158,2)</f>
        <v>1.28</v>
      </c>
      <c r="W158" s="159"/>
      <c r="X158" s="159" t="s">
        <v>184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185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1" x14ac:dyDescent="0.2">
      <c r="A159" s="156"/>
      <c r="B159" s="157"/>
      <c r="C159" s="181" t="s">
        <v>278</v>
      </c>
      <c r="D159" s="161"/>
      <c r="E159" s="162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49"/>
      <c r="Z159" s="149"/>
      <c r="AA159" s="149"/>
      <c r="AB159" s="149"/>
      <c r="AC159" s="149"/>
      <c r="AD159" s="149"/>
      <c r="AE159" s="149"/>
      <c r="AF159" s="149"/>
      <c r="AG159" s="149" t="s">
        <v>162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81" t="s">
        <v>225</v>
      </c>
      <c r="D160" s="161"/>
      <c r="E160" s="162">
        <v>0.25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162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1" x14ac:dyDescent="0.2">
      <c r="A161" s="156"/>
      <c r="B161" s="157"/>
      <c r="C161" s="181" t="s">
        <v>279</v>
      </c>
      <c r="D161" s="161"/>
      <c r="E161" s="162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49"/>
      <c r="Z161" s="149"/>
      <c r="AA161" s="149"/>
      <c r="AB161" s="149"/>
      <c r="AC161" s="149"/>
      <c r="AD161" s="149"/>
      <c r="AE161" s="149"/>
      <c r="AF161" s="149"/>
      <c r="AG161" s="149" t="s">
        <v>162</v>
      </c>
      <c r="AH161" s="149">
        <v>0</v>
      </c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56"/>
      <c r="B162" s="157"/>
      <c r="C162" s="181" t="s">
        <v>280</v>
      </c>
      <c r="D162" s="161"/>
      <c r="E162" s="162">
        <v>9.6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49"/>
      <c r="Z162" s="149"/>
      <c r="AA162" s="149"/>
      <c r="AB162" s="149"/>
      <c r="AC162" s="149"/>
      <c r="AD162" s="149"/>
      <c r="AE162" s="149"/>
      <c r="AF162" s="149"/>
      <c r="AG162" s="149" t="s">
        <v>162</v>
      </c>
      <c r="AH162" s="149">
        <v>0</v>
      </c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x14ac:dyDescent="0.2">
      <c r="A163" s="164" t="s">
        <v>152</v>
      </c>
      <c r="B163" s="165" t="s">
        <v>84</v>
      </c>
      <c r="C163" s="179" t="s">
        <v>85</v>
      </c>
      <c r="D163" s="166"/>
      <c r="E163" s="167"/>
      <c r="F163" s="168"/>
      <c r="G163" s="168">
        <f>SUMIF(AG164:AG222,"&lt;&gt;NOR",G164:G222)</f>
        <v>0</v>
      </c>
      <c r="H163" s="168"/>
      <c r="I163" s="168">
        <f>SUM(I164:I222)</f>
        <v>0</v>
      </c>
      <c r="J163" s="168"/>
      <c r="K163" s="168">
        <f>SUM(K164:K222)</f>
        <v>0</v>
      </c>
      <c r="L163" s="168"/>
      <c r="M163" s="168">
        <f>SUM(M164:M222)</f>
        <v>0</v>
      </c>
      <c r="N163" s="168"/>
      <c r="O163" s="168">
        <f>SUM(O164:O222)</f>
        <v>0.02</v>
      </c>
      <c r="P163" s="168"/>
      <c r="Q163" s="168">
        <f>SUM(Q164:Q222)</f>
        <v>1.9100000000000001</v>
      </c>
      <c r="R163" s="168"/>
      <c r="S163" s="168"/>
      <c r="T163" s="169"/>
      <c r="U163" s="163"/>
      <c r="V163" s="163">
        <f>SUM(V164:V222)</f>
        <v>9.8299999999999983</v>
      </c>
      <c r="W163" s="163"/>
      <c r="X163" s="163"/>
      <c r="AG163" t="s">
        <v>153</v>
      </c>
    </row>
    <row r="164" spans="1:60" outlineLevel="1" x14ac:dyDescent="0.2">
      <c r="A164" s="170">
        <v>15</v>
      </c>
      <c r="B164" s="171" t="s">
        <v>281</v>
      </c>
      <c r="C164" s="180" t="s">
        <v>282</v>
      </c>
      <c r="D164" s="172" t="s">
        <v>182</v>
      </c>
      <c r="E164" s="173">
        <v>11.962999999999999</v>
      </c>
      <c r="F164" s="174"/>
      <c r="G164" s="175">
        <f>ROUND(E164*F164,2)</f>
        <v>0</v>
      </c>
      <c r="H164" s="174"/>
      <c r="I164" s="175">
        <f>ROUND(E164*H164,2)</f>
        <v>0</v>
      </c>
      <c r="J164" s="174"/>
      <c r="K164" s="175">
        <f>ROUND(E164*J164,2)</f>
        <v>0</v>
      </c>
      <c r="L164" s="175">
        <v>21</v>
      </c>
      <c r="M164" s="175">
        <f>G164*(1+L164/100)</f>
        <v>0</v>
      </c>
      <c r="N164" s="175">
        <v>6.7000000000000002E-4</v>
      </c>
      <c r="O164" s="175">
        <f>ROUND(E164*N164,2)</f>
        <v>0.01</v>
      </c>
      <c r="P164" s="175">
        <v>0.107</v>
      </c>
      <c r="Q164" s="175">
        <f>ROUND(E164*P164,2)</f>
        <v>1.28</v>
      </c>
      <c r="R164" s="175" t="s">
        <v>236</v>
      </c>
      <c r="S164" s="175" t="s">
        <v>157</v>
      </c>
      <c r="T164" s="176" t="s">
        <v>157</v>
      </c>
      <c r="U164" s="159">
        <v>0.158</v>
      </c>
      <c r="V164" s="159">
        <f>ROUND(E164*U164,2)</f>
        <v>1.89</v>
      </c>
      <c r="W164" s="159"/>
      <c r="X164" s="159" t="s">
        <v>184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185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56"/>
      <c r="B165" s="157"/>
      <c r="C165" s="256" t="s">
        <v>283</v>
      </c>
      <c r="D165" s="257"/>
      <c r="E165" s="257"/>
      <c r="F165" s="257"/>
      <c r="G165" s="257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49"/>
      <c r="Z165" s="149"/>
      <c r="AA165" s="149"/>
      <c r="AB165" s="149"/>
      <c r="AC165" s="149"/>
      <c r="AD165" s="149"/>
      <c r="AE165" s="149"/>
      <c r="AF165" s="149"/>
      <c r="AG165" s="149" t="s">
        <v>200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77" t="str">
        <f>C165</f>
        <v>nebo vybourání otvorů průřezové plochy přes 4 m2 v příčkách, včetně pomocného lešení o výšce podlahy do 1900 mm a pro zatížení do 1,5 kPa  (150 kg/m2),</v>
      </c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81" t="s">
        <v>284</v>
      </c>
      <c r="D166" s="161"/>
      <c r="E166" s="162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162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81" t="s">
        <v>285</v>
      </c>
      <c r="D167" s="161"/>
      <c r="E167" s="162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162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81" t="s">
        <v>239</v>
      </c>
      <c r="D168" s="161"/>
      <c r="E168" s="162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162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56"/>
      <c r="B169" s="157"/>
      <c r="C169" s="181" t="s">
        <v>286</v>
      </c>
      <c r="D169" s="161"/>
      <c r="E169" s="162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49"/>
      <c r="Z169" s="149"/>
      <c r="AA169" s="149"/>
      <c r="AB169" s="149"/>
      <c r="AC169" s="149"/>
      <c r="AD169" s="149"/>
      <c r="AE169" s="149"/>
      <c r="AF169" s="149"/>
      <c r="AG169" s="149" t="s">
        <v>162</v>
      </c>
      <c r="AH169" s="149">
        <v>0</v>
      </c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81" t="s">
        <v>171</v>
      </c>
      <c r="D170" s="161"/>
      <c r="E170" s="162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162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1" x14ac:dyDescent="0.2">
      <c r="A171" s="156"/>
      <c r="B171" s="157"/>
      <c r="C171" s="181" t="s">
        <v>287</v>
      </c>
      <c r="D171" s="161"/>
      <c r="E171" s="162">
        <v>4.8239999999999998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49"/>
      <c r="Z171" s="149"/>
      <c r="AA171" s="149"/>
      <c r="AB171" s="149"/>
      <c r="AC171" s="149"/>
      <c r="AD171" s="149"/>
      <c r="AE171" s="149"/>
      <c r="AF171" s="149"/>
      <c r="AG171" s="149" t="s">
        <v>162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56"/>
      <c r="B172" s="157"/>
      <c r="C172" s="181" t="s">
        <v>288</v>
      </c>
      <c r="D172" s="161"/>
      <c r="E172" s="162">
        <v>-1.379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49"/>
      <c r="Z172" s="149"/>
      <c r="AA172" s="149"/>
      <c r="AB172" s="149"/>
      <c r="AC172" s="149"/>
      <c r="AD172" s="149"/>
      <c r="AE172" s="149"/>
      <c r="AF172" s="149"/>
      <c r="AG172" s="149" t="s">
        <v>162</v>
      </c>
      <c r="AH172" s="149">
        <v>0</v>
      </c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56"/>
      <c r="B173" s="157"/>
      <c r="C173" s="181" t="s">
        <v>289</v>
      </c>
      <c r="D173" s="161"/>
      <c r="E173" s="162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49"/>
      <c r="Z173" s="149"/>
      <c r="AA173" s="149"/>
      <c r="AB173" s="149"/>
      <c r="AC173" s="149"/>
      <c r="AD173" s="149"/>
      <c r="AE173" s="149"/>
      <c r="AF173" s="149"/>
      <c r="AG173" s="149" t="s">
        <v>162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1" x14ac:dyDescent="0.2">
      <c r="A174" s="156"/>
      <c r="B174" s="157"/>
      <c r="C174" s="181" t="s">
        <v>290</v>
      </c>
      <c r="D174" s="161"/>
      <c r="E174" s="162">
        <v>2.8475000000000001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49"/>
      <c r="Z174" s="149"/>
      <c r="AA174" s="149"/>
      <c r="AB174" s="149"/>
      <c r="AC174" s="149"/>
      <c r="AD174" s="149"/>
      <c r="AE174" s="149"/>
      <c r="AF174" s="149"/>
      <c r="AG174" s="149" t="s">
        <v>162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/>
      <c r="B175" s="157"/>
      <c r="C175" s="181" t="s">
        <v>291</v>
      </c>
      <c r="D175" s="161"/>
      <c r="E175" s="162">
        <v>-1.1819999999999999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49"/>
      <c r="Z175" s="149"/>
      <c r="AA175" s="149"/>
      <c r="AB175" s="149"/>
      <c r="AC175" s="149"/>
      <c r="AD175" s="149"/>
      <c r="AE175" s="149"/>
      <c r="AF175" s="149"/>
      <c r="AG175" s="149" t="s">
        <v>162</v>
      </c>
      <c r="AH175" s="149">
        <v>0</v>
      </c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56"/>
      <c r="B176" s="157"/>
      <c r="C176" s="181" t="s">
        <v>292</v>
      </c>
      <c r="D176" s="161"/>
      <c r="E176" s="162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49"/>
      <c r="Z176" s="149"/>
      <c r="AA176" s="149"/>
      <c r="AB176" s="149"/>
      <c r="AC176" s="149"/>
      <c r="AD176" s="149"/>
      <c r="AE176" s="149"/>
      <c r="AF176" s="149"/>
      <c r="AG176" s="149" t="s">
        <v>162</v>
      </c>
      <c r="AH176" s="149">
        <v>0</v>
      </c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1" x14ac:dyDescent="0.2">
      <c r="A177" s="156"/>
      <c r="B177" s="157"/>
      <c r="C177" s="181" t="s">
        <v>293</v>
      </c>
      <c r="D177" s="161"/>
      <c r="E177" s="162">
        <v>4.891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49"/>
      <c r="Z177" s="149"/>
      <c r="AA177" s="149"/>
      <c r="AB177" s="149"/>
      <c r="AC177" s="149"/>
      <c r="AD177" s="149"/>
      <c r="AE177" s="149"/>
      <c r="AF177" s="149"/>
      <c r="AG177" s="149" t="s">
        <v>162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81" t="s">
        <v>288</v>
      </c>
      <c r="D178" s="161"/>
      <c r="E178" s="162">
        <v>-1.379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162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81" t="s">
        <v>246</v>
      </c>
      <c r="D179" s="161"/>
      <c r="E179" s="162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162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81" t="s">
        <v>294</v>
      </c>
      <c r="D180" s="161"/>
      <c r="E180" s="162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162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81" t="s">
        <v>295</v>
      </c>
      <c r="D181" s="161"/>
      <c r="E181" s="162">
        <v>4.5225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162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81" t="s">
        <v>291</v>
      </c>
      <c r="D182" s="161"/>
      <c r="E182" s="162">
        <v>-1.1819999999999999</v>
      </c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162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70">
        <v>16</v>
      </c>
      <c r="B183" s="171" t="s">
        <v>296</v>
      </c>
      <c r="C183" s="180" t="s">
        <v>297</v>
      </c>
      <c r="D183" s="172" t="s">
        <v>182</v>
      </c>
      <c r="E183" s="173">
        <v>12.1</v>
      </c>
      <c r="F183" s="174"/>
      <c r="G183" s="175">
        <f>ROUND(E183*F183,2)</f>
        <v>0</v>
      </c>
      <c r="H183" s="174"/>
      <c r="I183" s="175">
        <f>ROUND(E183*H183,2)</f>
        <v>0</v>
      </c>
      <c r="J183" s="174"/>
      <c r="K183" s="175">
        <f>ROUND(E183*J183,2)</f>
        <v>0</v>
      </c>
      <c r="L183" s="175">
        <v>21</v>
      </c>
      <c r="M183" s="175">
        <f>G183*(1+L183/100)</f>
        <v>0</v>
      </c>
      <c r="N183" s="175">
        <v>0</v>
      </c>
      <c r="O183" s="175">
        <f>ROUND(E183*N183,2)</f>
        <v>0</v>
      </c>
      <c r="P183" s="175">
        <v>0.02</v>
      </c>
      <c r="Q183" s="175">
        <f>ROUND(E183*P183,2)</f>
        <v>0.24</v>
      </c>
      <c r="R183" s="175" t="s">
        <v>236</v>
      </c>
      <c r="S183" s="175" t="s">
        <v>157</v>
      </c>
      <c r="T183" s="176" t="s">
        <v>157</v>
      </c>
      <c r="U183" s="159">
        <v>0.23</v>
      </c>
      <c r="V183" s="159">
        <f>ROUND(E183*U183,2)</f>
        <v>2.78</v>
      </c>
      <c r="W183" s="159"/>
      <c r="X183" s="159" t="s">
        <v>184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185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56"/>
      <c r="B184" s="157"/>
      <c r="C184" s="256" t="s">
        <v>298</v>
      </c>
      <c r="D184" s="257"/>
      <c r="E184" s="257"/>
      <c r="F184" s="257"/>
      <c r="G184" s="257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49"/>
      <c r="Z184" s="149"/>
      <c r="AA184" s="149"/>
      <c r="AB184" s="149"/>
      <c r="AC184" s="149"/>
      <c r="AD184" s="149"/>
      <c r="AE184" s="149"/>
      <c r="AF184" s="149"/>
      <c r="AG184" s="149" t="s">
        <v>200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56"/>
      <c r="B185" s="157"/>
      <c r="C185" s="181" t="s">
        <v>237</v>
      </c>
      <c r="D185" s="161"/>
      <c r="E185" s="162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49"/>
      <c r="Z185" s="149"/>
      <c r="AA185" s="149"/>
      <c r="AB185" s="149"/>
      <c r="AC185" s="149"/>
      <c r="AD185" s="149"/>
      <c r="AE185" s="149"/>
      <c r="AF185" s="149"/>
      <c r="AG185" s="149" t="s">
        <v>162</v>
      </c>
      <c r="AH185" s="149">
        <v>0</v>
      </c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56"/>
      <c r="B186" s="157"/>
      <c r="C186" s="181" t="s">
        <v>299</v>
      </c>
      <c r="D186" s="161"/>
      <c r="E186" s="162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49"/>
      <c r="Z186" s="149"/>
      <c r="AA186" s="149"/>
      <c r="AB186" s="149"/>
      <c r="AC186" s="149"/>
      <c r="AD186" s="149"/>
      <c r="AE186" s="149"/>
      <c r="AF186" s="149"/>
      <c r="AG186" s="149" t="s">
        <v>162</v>
      </c>
      <c r="AH186" s="149">
        <v>0</v>
      </c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56"/>
      <c r="B187" s="157"/>
      <c r="C187" s="181" t="s">
        <v>239</v>
      </c>
      <c r="D187" s="161"/>
      <c r="E187" s="162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49"/>
      <c r="Z187" s="149"/>
      <c r="AA187" s="149"/>
      <c r="AB187" s="149"/>
      <c r="AC187" s="149"/>
      <c r="AD187" s="149"/>
      <c r="AE187" s="149"/>
      <c r="AF187" s="149"/>
      <c r="AG187" s="149" t="s">
        <v>162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56"/>
      <c r="B188" s="157"/>
      <c r="C188" s="181" t="s">
        <v>189</v>
      </c>
      <c r="D188" s="161"/>
      <c r="E188" s="162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49"/>
      <c r="Z188" s="149"/>
      <c r="AA188" s="149"/>
      <c r="AB188" s="149"/>
      <c r="AC188" s="149"/>
      <c r="AD188" s="149"/>
      <c r="AE188" s="149"/>
      <c r="AF188" s="149"/>
      <c r="AG188" s="149" t="s">
        <v>162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81" t="s">
        <v>240</v>
      </c>
      <c r="D189" s="161"/>
      <c r="E189" s="162">
        <v>1.8</v>
      </c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162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81" t="s">
        <v>241</v>
      </c>
      <c r="D190" s="161"/>
      <c r="E190" s="162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162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81" t="s">
        <v>242</v>
      </c>
      <c r="D191" s="161"/>
      <c r="E191" s="162">
        <v>4</v>
      </c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162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81" t="s">
        <v>191</v>
      </c>
      <c r="D192" s="161"/>
      <c r="E192" s="162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162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81" t="s">
        <v>243</v>
      </c>
      <c r="D193" s="161"/>
      <c r="E193" s="162">
        <v>1.9</v>
      </c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162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81" t="s">
        <v>244</v>
      </c>
      <c r="D194" s="161"/>
      <c r="E194" s="162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162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56"/>
      <c r="B195" s="157"/>
      <c r="C195" s="181" t="s">
        <v>245</v>
      </c>
      <c r="D195" s="161"/>
      <c r="E195" s="162">
        <v>1.3</v>
      </c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49"/>
      <c r="Z195" s="149"/>
      <c r="AA195" s="149"/>
      <c r="AB195" s="149"/>
      <c r="AC195" s="149"/>
      <c r="AD195" s="149"/>
      <c r="AE195" s="149"/>
      <c r="AF195" s="149"/>
      <c r="AG195" s="149" t="s">
        <v>162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56"/>
      <c r="B196" s="157"/>
      <c r="C196" s="181" t="s">
        <v>246</v>
      </c>
      <c r="D196" s="161"/>
      <c r="E196" s="162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49"/>
      <c r="Z196" s="149"/>
      <c r="AA196" s="149"/>
      <c r="AB196" s="149"/>
      <c r="AC196" s="149"/>
      <c r="AD196" s="149"/>
      <c r="AE196" s="149"/>
      <c r="AF196" s="149"/>
      <c r="AG196" s="149" t="s">
        <v>162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56"/>
      <c r="B197" s="157"/>
      <c r="C197" s="181" t="s">
        <v>204</v>
      </c>
      <c r="D197" s="161"/>
      <c r="E197" s="162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49"/>
      <c r="Z197" s="149"/>
      <c r="AA197" s="149"/>
      <c r="AB197" s="149"/>
      <c r="AC197" s="149"/>
      <c r="AD197" s="149"/>
      <c r="AE197" s="149"/>
      <c r="AF197" s="149"/>
      <c r="AG197" s="149" t="s">
        <v>162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56"/>
      <c r="B198" s="157"/>
      <c r="C198" s="181" t="s">
        <v>240</v>
      </c>
      <c r="D198" s="161"/>
      <c r="E198" s="162">
        <v>1.8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49"/>
      <c r="Z198" s="149"/>
      <c r="AA198" s="149"/>
      <c r="AB198" s="149"/>
      <c r="AC198" s="149"/>
      <c r="AD198" s="149"/>
      <c r="AE198" s="149"/>
      <c r="AF198" s="149"/>
      <c r="AG198" s="149" t="s">
        <v>162</v>
      </c>
      <c r="AH198" s="149">
        <v>0</v>
      </c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/>
      <c r="B199" s="157"/>
      <c r="C199" s="181" t="s">
        <v>247</v>
      </c>
      <c r="D199" s="161"/>
      <c r="E199" s="162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49"/>
      <c r="Z199" s="149"/>
      <c r="AA199" s="149"/>
      <c r="AB199" s="149"/>
      <c r="AC199" s="149"/>
      <c r="AD199" s="149"/>
      <c r="AE199" s="149"/>
      <c r="AF199" s="149"/>
      <c r="AG199" s="149" t="s">
        <v>162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56"/>
      <c r="B200" s="157"/>
      <c r="C200" s="181" t="s">
        <v>245</v>
      </c>
      <c r="D200" s="161"/>
      <c r="E200" s="162">
        <v>1.3</v>
      </c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49"/>
      <c r="Z200" s="149"/>
      <c r="AA200" s="149"/>
      <c r="AB200" s="149"/>
      <c r="AC200" s="149"/>
      <c r="AD200" s="149"/>
      <c r="AE200" s="149"/>
      <c r="AF200" s="149"/>
      <c r="AG200" s="149" t="s">
        <v>162</v>
      </c>
      <c r="AH200" s="149">
        <v>0</v>
      </c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1" x14ac:dyDescent="0.2">
      <c r="A201" s="170">
        <v>17</v>
      </c>
      <c r="B201" s="171" t="s">
        <v>300</v>
      </c>
      <c r="C201" s="180" t="s">
        <v>301</v>
      </c>
      <c r="D201" s="172" t="s">
        <v>250</v>
      </c>
      <c r="E201" s="173">
        <v>7</v>
      </c>
      <c r="F201" s="174"/>
      <c r="G201" s="175">
        <f>ROUND(E201*F201,2)</f>
        <v>0</v>
      </c>
      <c r="H201" s="174"/>
      <c r="I201" s="175">
        <f>ROUND(E201*H201,2)</f>
        <v>0</v>
      </c>
      <c r="J201" s="174"/>
      <c r="K201" s="175">
        <f>ROUND(E201*J201,2)</f>
        <v>0</v>
      </c>
      <c r="L201" s="175">
        <v>21</v>
      </c>
      <c r="M201" s="175">
        <f>G201*(1+L201/100)</f>
        <v>0</v>
      </c>
      <c r="N201" s="175">
        <v>0</v>
      </c>
      <c r="O201" s="175">
        <f>ROUND(E201*N201,2)</f>
        <v>0</v>
      </c>
      <c r="P201" s="175">
        <v>0</v>
      </c>
      <c r="Q201" s="175">
        <f>ROUND(E201*P201,2)</f>
        <v>0</v>
      </c>
      <c r="R201" s="175" t="s">
        <v>236</v>
      </c>
      <c r="S201" s="175" t="s">
        <v>157</v>
      </c>
      <c r="T201" s="176" t="s">
        <v>157</v>
      </c>
      <c r="U201" s="159">
        <v>0.05</v>
      </c>
      <c r="V201" s="159">
        <f>ROUND(E201*U201,2)</f>
        <v>0.35</v>
      </c>
      <c r="W201" s="159"/>
      <c r="X201" s="159" t="s">
        <v>184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185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256" t="s">
        <v>302</v>
      </c>
      <c r="D202" s="257"/>
      <c r="E202" s="257"/>
      <c r="F202" s="257"/>
      <c r="G202" s="257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49"/>
      <c r="Z202" s="149"/>
      <c r="AA202" s="149"/>
      <c r="AB202" s="149"/>
      <c r="AC202" s="149"/>
      <c r="AD202" s="149"/>
      <c r="AE202" s="149"/>
      <c r="AF202" s="149"/>
      <c r="AG202" s="149" t="s">
        <v>200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56"/>
      <c r="B203" s="157"/>
      <c r="C203" s="181" t="s">
        <v>303</v>
      </c>
      <c r="D203" s="161"/>
      <c r="E203" s="162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49"/>
      <c r="Z203" s="149"/>
      <c r="AA203" s="149"/>
      <c r="AB203" s="149"/>
      <c r="AC203" s="149"/>
      <c r="AD203" s="149"/>
      <c r="AE203" s="149"/>
      <c r="AF203" s="149"/>
      <c r="AG203" s="149" t="s">
        <v>162</v>
      </c>
      <c r="AH203" s="149">
        <v>0</v>
      </c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56"/>
      <c r="B204" s="157"/>
      <c r="C204" s="181" t="s">
        <v>304</v>
      </c>
      <c r="D204" s="161"/>
      <c r="E204" s="162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49"/>
      <c r="Z204" s="149"/>
      <c r="AA204" s="149"/>
      <c r="AB204" s="149"/>
      <c r="AC204" s="149"/>
      <c r="AD204" s="149"/>
      <c r="AE204" s="149"/>
      <c r="AF204" s="149"/>
      <c r="AG204" s="149" t="s">
        <v>162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56"/>
      <c r="B205" s="157"/>
      <c r="C205" s="181" t="s">
        <v>239</v>
      </c>
      <c r="D205" s="161"/>
      <c r="E205" s="162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49"/>
      <c r="Z205" s="149"/>
      <c r="AA205" s="149"/>
      <c r="AB205" s="149"/>
      <c r="AC205" s="149"/>
      <c r="AD205" s="149"/>
      <c r="AE205" s="149"/>
      <c r="AF205" s="149"/>
      <c r="AG205" s="149" t="s">
        <v>162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81" t="s">
        <v>305</v>
      </c>
      <c r="D206" s="161"/>
      <c r="E206" s="162">
        <v>3</v>
      </c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162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56"/>
      <c r="B207" s="157"/>
      <c r="C207" s="181" t="s">
        <v>246</v>
      </c>
      <c r="D207" s="161"/>
      <c r="E207" s="162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49"/>
      <c r="Z207" s="149"/>
      <c r="AA207" s="149"/>
      <c r="AB207" s="149"/>
      <c r="AC207" s="149"/>
      <c r="AD207" s="149"/>
      <c r="AE207" s="149"/>
      <c r="AF207" s="149"/>
      <c r="AG207" s="149" t="s">
        <v>162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56"/>
      <c r="B208" s="157"/>
      <c r="C208" s="181" t="s">
        <v>164</v>
      </c>
      <c r="D208" s="161"/>
      <c r="E208" s="162">
        <v>1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49"/>
      <c r="Z208" s="149"/>
      <c r="AA208" s="149"/>
      <c r="AB208" s="149"/>
      <c r="AC208" s="149"/>
      <c r="AD208" s="149"/>
      <c r="AE208" s="149"/>
      <c r="AF208" s="149"/>
      <c r="AG208" s="149" t="s">
        <v>162</v>
      </c>
      <c r="AH208" s="149">
        <v>0</v>
      </c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56"/>
      <c r="B209" s="157"/>
      <c r="C209" s="181" t="s">
        <v>306</v>
      </c>
      <c r="D209" s="161"/>
      <c r="E209" s="162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49"/>
      <c r="Z209" s="149"/>
      <c r="AA209" s="149"/>
      <c r="AB209" s="149"/>
      <c r="AC209" s="149"/>
      <c r="AD209" s="149"/>
      <c r="AE209" s="149"/>
      <c r="AF209" s="149"/>
      <c r="AG209" s="149" t="s">
        <v>162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56"/>
      <c r="B210" s="157"/>
      <c r="C210" s="181" t="s">
        <v>307</v>
      </c>
      <c r="D210" s="161"/>
      <c r="E210" s="162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49"/>
      <c r="Z210" s="149"/>
      <c r="AA210" s="149"/>
      <c r="AB210" s="149"/>
      <c r="AC210" s="149"/>
      <c r="AD210" s="149"/>
      <c r="AE210" s="149"/>
      <c r="AF210" s="149"/>
      <c r="AG210" s="149" t="s">
        <v>162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56"/>
      <c r="B211" s="157"/>
      <c r="C211" s="181" t="s">
        <v>239</v>
      </c>
      <c r="D211" s="161"/>
      <c r="E211" s="162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49"/>
      <c r="Z211" s="149"/>
      <c r="AA211" s="149"/>
      <c r="AB211" s="149"/>
      <c r="AC211" s="149"/>
      <c r="AD211" s="149"/>
      <c r="AE211" s="149"/>
      <c r="AF211" s="149"/>
      <c r="AG211" s="149" t="s">
        <v>162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56"/>
      <c r="B212" s="157"/>
      <c r="C212" s="181" t="s">
        <v>308</v>
      </c>
      <c r="D212" s="161"/>
      <c r="E212" s="162">
        <v>2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49"/>
      <c r="Z212" s="149"/>
      <c r="AA212" s="149"/>
      <c r="AB212" s="149"/>
      <c r="AC212" s="149"/>
      <c r="AD212" s="149"/>
      <c r="AE212" s="149"/>
      <c r="AF212" s="149"/>
      <c r="AG212" s="149" t="s">
        <v>162</v>
      </c>
      <c r="AH212" s="149">
        <v>0</v>
      </c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81" t="s">
        <v>246</v>
      </c>
      <c r="D213" s="161"/>
      <c r="E213" s="162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162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81" t="s">
        <v>164</v>
      </c>
      <c r="D214" s="161"/>
      <c r="E214" s="162">
        <v>1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162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ht="33.75" outlineLevel="1" x14ac:dyDescent="0.2">
      <c r="A215" s="170">
        <v>18</v>
      </c>
      <c r="B215" s="171" t="s">
        <v>309</v>
      </c>
      <c r="C215" s="180" t="s">
        <v>310</v>
      </c>
      <c r="D215" s="172" t="s">
        <v>182</v>
      </c>
      <c r="E215" s="173">
        <v>5.1219999999999999</v>
      </c>
      <c r="F215" s="174"/>
      <c r="G215" s="175">
        <f>ROUND(E215*F215,2)</f>
        <v>0</v>
      </c>
      <c r="H215" s="174"/>
      <c r="I215" s="175">
        <f>ROUND(E215*H215,2)</f>
        <v>0</v>
      </c>
      <c r="J215" s="174"/>
      <c r="K215" s="175">
        <f>ROUND(E215*J215,2)</f>
        <v>0</v>
      </c>
      <c r="L215" s="175">
        <v>21</v>
      </c>
      <c r="M215" s="175">
        <f>G215*(1+L215/100)</f>
        <v>0</v>
      </c>
      <c r="N215" s="175">
        <v>1.17E-3</v>
      </c>
      <c r="O215" s="175">
        <f>ROUND(E215*N215,2)</f>
        <v>0.01</v>
      </c>
      <c r="P215" s="175">
        <v>7.5999999999999998E-2</v>
      </c>
      <c r="Q215" s="175">
        <f>ROUND(E215*P215,2)</f>
        <v>0.39</v>
      </c>
      <c r="R215" s="175" t="s">
        <v>236</v>
      </c>
      <c r="S215" s="175" t="s">
        <v>157</v>
      </c>
      <c r="T215" s="176" t="s">
        <v>157</v>
      </c>
      <c r="U215" s="159">
        <v>0.93899999999999995</v>
      </c>
      <c r="V215" s="159">
        <f>ROUND(E215*U215,2)</f>
        <v>4.8099999999999996</v>
      </c>
      <c r="W215" s="159"/>
      <c r="X215" s="159" t="s">
        <v>184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185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81" t="s">
        <v>303</v>
      </c>
      <c r="D216" s="161"/>
      <c r="E216" s="162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162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81" t="s">
        <v>304</v>
      </c>
      <c r="D217" s="161"/>
      <c r="E217" s="162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162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81" t="s">
        <v>239</v>
      </c>
      <c r="D218" s="161"/>
      <c r="E218" s="162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162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56"/>
      <c r="B219" s="157"/>
      <c r="C219" s="181" t="s">
        <v>311</v>
      </c>
      <c r="D219" s="161"/>
      <c r="E219" s="162">
        <v>2.76</v>
      </c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49"/>
      <c r="Z219" s="149"/>
      <c r="AA219" s="149"/>
      <c r="AB219" s="149"/>
      <c r="AC219" s="149"/>
      <c r="AD219" s="149"/>
      <c r="AE219" s="149"/>
      <c r="AF219" s="149"/>
      <c r="AG219" s="149" t="s">
        <v>162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56"/>
      <c r="B220" s="157"/>
      <c r="C220" s="181" t="s">
        <v>312</v>
      </c>
      <c r="D220" s="161"/>
      <c r="E220" s="162">
        <v>1.18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49"/>
      <c r="Z220" s="149"/>
      <c r="AA220" s="149"/>
      <c r="AB220" s="149"/>
      <c r="AC220" s="149"/>
      <c r="AD220" s="149"/>
      <c r="AE220" s="149"/>
      <c r="AF220" s="149"/>
      <c r="AG220" s="149" t="s">
        <v>162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81" t="s">
        <v>246</v>
      </c>
      <c r="D221" s="161"/>
      <c r="E221" s="162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162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81" t="s">
        <v>312</v>
      </c>
      <c r="D222" s="161"/>
      <c r="E222" s="162">
        <v>1.18</v>
      </c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162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x14ac:dyDescent="0.2">
      <c r="A223" s="164" t="s">
        <v>152</v>
      </c>
      <c r="B223" s="165" t="s">
        <v>86</v>
      </c>
      <c r="C223" s="179" t="s">
        <v>87</v>
      </c>
      <c r="D223" s="166"/>
      <c r="E223" s="167"/>
      <c r="F223" s="168"/>
      <c r="G223" s="168">
        <f>SUMIF(AG224:AG255,"&lt;&gt;NOR",G224:G255)</f>
        <v>0</v>
      </c>
      <c r="H223" s="168"/>
      <c r="I223" s="168">
        <f>SUM(I224:I255)</f>
        <v>0</v>
      </c>
      <c r="J223" s="168"/>
      <c r="K223" s="168">
        <f>SUM(K224:K255)</f>
        <v>0</v>
      </c>
      <c r="L223" s="168"/>
      <c r="M223" s="168">
        <f>SUM(M224:M255)</f>
        <v>0</v>
      </c>
      <c r="N223" s="168"/>
      <c r="O223" s="168">
        <f>SUM(O224:O255)</f>
        <v>0</v>
      </c>
      <c r="P223" s="168"/>
      <c r="Q223" s="168">
        <f>SUM(Q224:Q255)</f>
        <v>2.95</v>
      </c>
      <c r="R223" s="168"/>
      <c r="S223" s="168"/>
      <c r="T223" s="169"/>
      <c r="U223" s="163"/>
      <c r="V223" s="163">
        <f>SUM(V224:V255)</f>
        <v>14.49</v>
      </c>
      <c r="W223" s="163"/>
      <c r="X223" s="163"/>
      <c r="AG223" t="s">
        <v>153</v>
      </c>
    </row>
    <row r="224" spans="1:60" outlineLevel="1" x14ac:dyDescent="0.2">
      <c r="A224" s="170">
        <v>19</v>
      </c>
      <c r="B224" s="171" t="s">
        <v>313</v>
      </c>
      <c r="C224" s="180" t="s">
        <v>314</v>
      </c>
      <c r="D224" s="172" t="s">
        <v>315</v>
      </c>
      <c r="E224" s="173">
        <v>0.5</v>
      </c>
      <c r="F224" s="174"/>
      <c r="G224" s="175">
        <f>ROUND(E224*F224,2)</f>
        <v>0</v>
      </c>
      <c r="H224" s="174"/>
      <c r="I224" s="175">
        <f>ROUND(E224*H224,2)</f>
        <v>0</v>
      </c>
      <c r="J224" s="174"/>
      <c r="K224" s="175">
        <f>ROUND(E224*J224,2)</f>
        <v>0</v>
      </c>
      <c r="L224" s="175">
        <v>21</v>
      </c>
      <c r="M224" s="175">
        <f>G224*(1+L224/100)</f>
        <v>0</v>
      </c>
      <c r="N224" s="175">
        <v>0</v>
      </c>
      <c r="O224" s="175">
        <f>ROUND(E224*N224,2)</f>
        <v>0</v>
      </c>
      <c r="P224" s="175">
        <v>2.14E-3</v>
      </c>
      <c r="Q224" s="175">
        <f>ROUND(E224*P224,2)</f>
        <v>0</v>
      </c>
      <c r="R224" s="175" t="s">
        <v>236</v>
      </c>
      <c r="S224" s="175" t="s">
        <v>157</v>
      </c>
      <c r="T224" s="176" t="s">
        <v>157</v>
      </c>
      <c r="U224" s="159">
        <v>2.95</v>
      </c>
      <c r="V224" s="159">
        <f>ROUND(E224*U224,2)</f>
        <v>1.48</v>
      </c>
      <c r="W224" s="159"/>
      <c r="X224" s="159" t="s">
        <v>184</v>
      </c>
      <c r="Y224" s="149"/>
      <c r="Z224" s="149"/>
      <c r="AA224" s="149"/>
      <c r="AB224" s="149"/>
      <c r="AC224" s="149"/>
      <c r="AD224" s="149"/>
      <c r="AE224" s="149"/>
      <c r="AF224" s="149"/>
      <c r="AG224" s="149" t="s">
        <v>185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56"/>
      <c r="B225" s="157"/>
      <c r="C225" s="181" t="s">
        <v>316</v>
      </c>
      <c r="D225" s="161"/>
      <c r="E225" s="162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49"/>
      <c r="Z225" s="149"/>
      <c r="AA225" s="149"/>
      <c r="AB225" s="149"/>
      <c r="AC225" s="149"/>
      <c r="AD225" s="149"/>
      <c r="AE225" s="149"/>
      <c r="AF225" s="149"/>
      <c r="AG225" s="149" t="s">
        <v>162</v>
      </c>
      <c r="AH225" s="149">
        <v>0</v>
      </c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81" t="s">
        <v>317</v>
      </c>
      <c r="D226" s="161"/>
      <c r="E226" s="162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162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81" t="s">
        <v>246</v>
      </c>
      <c r="D227" s="161"/>
      <c r="E227" s="162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162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1" x14ac:dyDescent="0.2">
      <c r="A228" s="156"/>
      <c r="B228" s="157"/>
      <c r="C228" s="181" t="s">
        <v>247</v>
      </c>
      <c r="D228" s="161"/>
      <c r="E228" s="162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49"/>
      <c r="Z228" s="149"/>
      <c r="AA228" s="149"/>
      <c r="AB228" s="149"/>
      <c r="AC228" s="149"/>
      <c r="AD228" s="149"/>
      <c r="AE228" s="149"/>
      <c r="AF228" s="149"/>
      <c r="AG228" s="149" t="s">
        <v>162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56"/>
      <c r="B229" s="157"/>
      <c r="C229" s="181" t="s">
        <v>318</v>
      </c>
      <c r="D229" s="161"/>
      <c r="E229" s="162">
        <v>0.5</v>
      </c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162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ht="22.5" outlineLevel="1" x14ac:dyDescent="0.2">
      <c r="A230" s="170">
        <v>20</v>
      </c>
      <c r="B230" s="171" t="s">
        <v>319</v>
      </c>
      <c r="C230" s="180" t="s">
        <v>320</v>
      </c>
      <c r="D230" s="172" t="s">
        <v>182</v>
      </c>
      <c r="E230" s="173">
        <v>43.351399999999998</v>
      </c>
      <c r="F230" s="174"/>
      <c r="G230" s="175">
        <f>ROUND(E230*F230,2)</f>
        <v>0</v>
      </c>
      <c r="H230" s="174"/>
      <c r="I230" s="175">
        <f>ROUND(E230*H230,2)</f>
        <v>0</v>
      </c>
      <c r="J230" s="174"/>
      <c r="K230" s="175">
        <f>ROUND(E230*J230,2)</f>
        <v>0</v>
      </c>
      <c r="L230" s="175">
        <v>21</v>
      </c>
      <c r="M230" s="175">
        <f>G230*(1+L230/100)</f>
        <v>0</v>
      </c>
      <c r="N230" s="175">
        <v>0</v>
      </c>
      <c r="O230" s="175">
        <f>ROUND(E230*N230,2)</f>
        <v>0</v>
      </c>
      <c r="P230" s="175">
        <v>6.8000000000000005E-2</v>
      </c>
      <c r="Q230" s="175">
        <f>ROUND(E230*P230,2)</f>
        <v>2.95</v>
      </c>
      <c r="R230" s="175" t="s">
        <v>236</v>
      </c>
      <c r="S230" s="175" t="s">
        <v>157</v>
      </c>
      <c r="T230" s="176" t="s">
        <v>157</v>
      </c>
      <c r="U230" s="159">
        <v>0.3</v>
      </c>
      <c r="V230" s="159">
        <f>ROUND(E230*U230,2)</f>
        <v>13.01</v>
      </c>
      <c r="W230" s="159"/>
      <c r="X230" s="159" t="s">
        <v>184</v>
      </c>
      <c r="Y230" s="149"/>
      <c r="Z230" s="149"/>
      <c r="AA230" s="149"/>
      <c r="AB230" s="149"/>
      <c r="AC230" s="149"/>
      <c r="AD230" s="149"/>
      <c r="AE230" s="149"/>
      <c r="AF230" s="149"/>
      <c r="AG230" s="149" t="s">
        <v>185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256" t="s">
        <v>321</v>
      </c>
      <c r="D231" s="257"/>
      <c r="E231" s="257"/>
      <c r="F231" s="257"/>
      <c r="G231" s="257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49"/>
      <c r="Z231" s="149"/>
      <c r="AA231" s="149"/>
      <c r="AB231" s="149"/>
      <c r="AC231" s="149"/>
      <c r="AD231" s="149"/>
      <c r="AE231" s="149"/>
      <c r="AF231" s="149"/>
      <c r="AG231" s="149" t="s">
        <v>200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81" t="s">
        <v>322</v>
      </c>
      <c r="D232" s="161"/>
      <c r="E232" s="162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162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81" t="s">
        <v>323</v>
      </c>
      <c r="D233" s="161"/>
      <c r="E233" s="162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162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81" t="s">
        <v>239</v>
      </c>
      <c r="D234" s="161"/>
      <c r="E234" s="162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162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56"/>
      <c r="B235" s="157"/>
      <c r="C235" s="181" t="s">
        <v>189</v>
      </c>
      <c r="D235" s="161"/>
      <c r="E235" s="162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49"/>
      <c r="Z235" s="149"/>
      <c r="AA235" s="149"/>
      <c r="AB235" s="149"/>
      <c r="AC235" s="149"/>
      <c r="AD235" s="149"/>
      <c r="AE235" s="149"/>
      <c r="AF235" s="149"/>
      <c r="AG235" s="149" t="s">
        <v>162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81" t="s">
        <v>324</v>
      </c>
      <c r="D236" s="161"/>
      <c r="E236" s="162">
        <v>7.78</v>
      </c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162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81" t="s">
        <v>325</v>
      </c>
      <c r="D237" s="161"/>
      <c r="E237" s="162">
        <v>-0.99</v>
      </c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162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81" t="s">
        <v>325</v>
      </c>
      <c r="D238" s="161"/>
      <c r="E238" s="162">
        <v>-0.99</v>
      </c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162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81" t="s">
        <v>241</v>
      </c>
      <c r="D239" s="161"/>
      <c r="E239" s="162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162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56"/>
      <c r="B240" s="157"/>
      <c r="C240" s="181" t="s">
        <v>326</v>
      </c>
      <c r="D240" s="161"/>
      <c r="E240" s="162">
        <v>15.88</v>
      </c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49"/>
      <c r="Z240" s="149"/>
      <c r="AA240" s="149"/>
      <c r="AB240" s="149"/>
      <c r="AC240" s="149"/>
      <c r="AD240" s="149"/>
      <c r="AE240" s="149"/>
      <c r="AF240" s="149"/>
      <c r="AG240" s="149" t="s">
        <v>162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81" t="s">
        <v>325</v>
      </c>
      <c r="D241" s="161"/>
      <c r="E241" s="162">
        <v>-0.99</v>
      </c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162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81" t="s">
        <v>327</v>
      </c>
      <c r="D242" s="161"/>
      <c r="E242" s="162">
        <v>-1.7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162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81" t="s">
        <v>191</v>
      </c>
      <c r="D243" s="161"/>
      <c r="E243" s="162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162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81" t="s">
        <v>328</v>
      </c>
      <c r="D244" s="161"/>
      <c r="E244" s="162">
        <v>7.87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162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56"/>
      <c r="B245" s="157"/>
      <c r="C245" s="181" t="s">
        <v>329</v>
      </c>
      <c r="D245" s="161"/>
      <c r="E245" s="162">
        <v>-1.99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49"/>
      <c r="Z245" s="149"/>
      <c r="AA245" s="149"/>
      <c r="AB245" s="149"/>
      <c r="AC245" s="149"/>
      <c r="AD245" s="149"/>
      <c r="AE245" s="149"/>
      <c r="AF245" s="149"/>
      <c r="AG245" s="149" t="s">
        <v>162</v>
      </c>
      <c r="AH245" s="149">
        <v>0</v>
      </c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81" t="s">
        <v>244</v>
      </c>
      <c r="D246" s="161"/>
      <c r="E246" s="162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162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81" t="s">
        <v>330</v>
      </c>
      <c r="D247" s="161"/>
      <c r="E247" s="162">
        <v>6.67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162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56"/>
      <c r="B248" s="157"/>
      <c r="C248" s="181" t="s">
        <v>325</v>
      </c>
      <c r="D248" s="161"/>
      <c r="E248" s="162">
        <v>-0.99</v>
      </c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49"/>
      <c r="Z248" s="149"/>
      <c r="AA248" s="149"/>
      <c r="AB248" s="149"/>
      <c r="AC248" s="149"/>
      <c r="AD248" s="149"/>
      <c r="AE248" s="149"/>
      <c r="AF248" s="149"/>
      <c r="AG248" s="149" t="s">
        <v>162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56"/>
      <c r="B249" s="157"/>
      <c r="C249" s="181" t="s">
        <v>246</v>
      </c>
      <c r="D249" s="161"/>
      <c r="E249" s="162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49"/>
      <c r="Z249" s="149"/>
      <c r="AA249" s="149"/>
      <c r="AB249" s="149"/>
      <c r="AC249" s="149"/>
      <c r="AD249" s="149"/>
      <c r="AE249" s="149"/>
      <c r="AF249" s="149"/>
      <c r="AG249" s="149" t="s">
        <v>162</v>
      </c>
      <c r="AH249" s="149">
        <v>0</v>
      </c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56"/>
      <c r="B250" s="157"/>
      <c r="C250" s="181" t="s">
        <v>204</v>
      </c>
      <c r="D250" s="161"/>
      <c r="E250" s="162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49"/>
      <c r="Z250" s="149"/>
      <c r="AA250" s="149"/>
      <c r="AB250" s="149"/>
      <c r="AC250" s="149"/>
      <c r="AD250" s="149"/>
      <c r="AE250" s="149"/>
      <c r="AF250" s="149"/>
      <c r="AG250" s="149" t="s">
        <v>162</v>
      </c>
      <c r="AH250" s="149">
        <v>0</v>
      </c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56"/>
      <c r="B251" s="157"/>
      <c r="C251" s="181" t="s">
        <v>331</v>
      </c>
      <c r="D251" s="161"/>
      <c r="E251" s="162">
        <v>8.69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49"/>
      <c r="Z251" s="149"/>
      <c r="AA251" s="149"/>
      <c r="AB251" s="149"/>
      <c r="AC251" s="149"/>
      <c r="AD251" s="149"/>
      <c r="AE251" s="149"/>
      <c r="AF251" s="149"/>
      <c r="AG251" s="149" t="s">
        <v>162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56"/>
      <c r="B252" s="157"/>
      <c r="C252" s="181" t="s">
        <v>332</v>
      </c>
      <c r="D252" s="161"/>
      <c r="E252" s="162">
        <v>-1.84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162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56"/>
      <c r="B253" s="157"/>
      <c r="C253" s="181" t="s">
        <v>247</v>
      </c>
      <c r="D253" s="161"/>
      <c r="E253" s="162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162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56"/>
      <c r="B254" s="157"/>
      <c r="C254" s="181" t="s">
        <v>333</v>
      </c>
      <c r="D254" s="161"/>
      <c r="E254" s="162">
        <v>6.88</v>
      </c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162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81" t="s">
        <v>334</v>
      </c>
      <c r="D255" s="161"/>
      <c r="E255" s="162">
        <v>-0.92</v>
      </c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162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x14ac:dyDescent="0.2">
      <c r="A256" s="164" t="s">
        <v>152</v>
      </c>
      <c r="B256" s="165" t="s">
        <v>88</v>
      </c>
      <c r="C256" s="179" t="s">
        <v>89</v>
      </c>
      <c r="D256" s="166"/>
      <c r="E256" s="167"/>
      <c r="F256" s="168"/>
      <c r="G256" s="168">
        <f>SUMIF(AG257:AG261,"&lt;&gt;NOR",G257:G261)</f>
        <v>0</v>
      </c>
      <c r="H256" s="168"/>
      <c r="I256" s="168">
        <f>SUM(I257:I261)</f>
        <v>0</v>
      </c>
      <c r="J256" s="168"/>
      <c r="K256" s="168">
        <f>SUM(K257:K261)</f>
        <v>0</v>
      </c>
      <c r="L256" s="168"/>
      <c r="M256" s="168">
        <f>SUM(M257:M261)</f>
        <v>0</v>
      </c>
      <c r="N256" s="168"/>
      <c r="O256" s="168">
        <f>SUM(O257:O261)</f>
        <v>0</v>
      </c>
      <c r="P256" s="168"/>
      <c r="Q256" s="168">
        <f>SUM(Q257:Q261)</f>
        <v>0</v>
      </c>
      <c r="R256" s="168"/>
      <c r="S256" s="168"/>
      <c r="T256" s="169"/>
      <c r="U256" s="163"/>
      <c r="V256" s="163">
        <f>SUM(V257:V261)</f>
        <v>0.94</v>
      </c>
      <c r="W256" s="163"/>
      <c r="X256" s="163"/>
      <c r="AG256" t="s">
        <v>153</v>
      </c>
    </row>
    <row r="257" spans="1:60" ht="33.75" outlineLevel="1" x14ac:dyDescent="0.2">
      <c r="A257" s="170">
        <v>21</v>
      </c>
      <c r="B257" s="171" t="s">
        <v>335</v>
      </c>
      <c r="C257" s="180" t="s">
        <v>336</v>
      </c>
      <c r="D257" s="172" t="s">
        <v>337</v>
      </c>
      <c r="E257" s="173">
        <v>1.00278</v>
      </c>
      <c r="F257" s="174"/>
      <c r="G257" s="175">
        <f>ROUND(E257*F257,2)</f>
        <v>0</v>
      </c>
      <c r="H257" s="174"/>
      <c r="I257" s="175">
        <f>ROUND(E257*H257,2)</f>
        <v>0</v>
      </c>
      <c r="J257" s="174"/>
      <c r="K257" s="175">
        <f>ROUND(E257*J257,2)</f>
        <v>0</v>
      </c>
      <c r="L257" s="175">
        <v>21</v>
      </c>
      <c r="M257" s="175">
        <f>G257*(1+L257/100)</f>
        <v>0</v>
      </c>
      <c r="N257" s="175">
        <v>0</v>
      </c>
      <c r="O257" s="175">
        <f>ROUND(E257*N257,2)</f>
        <v>0</v>
      </c>
      <c r="P257" s="175">
        <v>0</v>
      </c>
      <c r="Q257" s="175">
        <f>ROUND(E257*P257,2)</f>
        <v>0</v>
      </c>
      <c r="R257" s="175" t="s">
        <v>277</v>
      </c>
      <c r="S257" s="175" t="s">
        <v>157</v>
      </c>
      <c r="T257" s="176" t="s">
        <v>157</v>
      </c>
      <c r="U257" s="159">
        <v>0.9385</v>
      </c>
      <c r="V257" s="159">
        <f>ROUND(E257*U257,2)</f>
        <v>0.94</v>
      </c>
      <c r="W257" s="159"/>
      <c r="X257" s="159" t="s">
        <v>338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339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56"/>
      <c r="B258" s="157"/>
      <c r="C258" s="256" t="s">
        <v>340</v>
      </c>
      <c r="D258" s="257"/>
      <c r="E258" s="257"/>
      <c r="F258" s="257"/>
      <c r="G258" s="257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49"/>
      <c r="Z258" s="149"/>
      <c r="AA258" s="149"/>
      <c r="AB258" s="149"/>
      <c r="AC258" s="149"/>
      <c r="AD258" s="149"/>
      <c r="AE258" s="149"/>
      <c r="AF258" s="149"/>
      <c r="AG258" s="149" t="s">
        <v>200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81" t="s">
        <v>341</v>
      </c>
      <c r="D259" s="161"/>
      <c r="E259" s="162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162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81" t="s">
        <v>342</v>
      </c>
      <c r="D260" s="161"/>
      <c r="E260" s="162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162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56"/>
      <c r="B261" s="157"/>
      <c r="C261" s="181" t="s">
        <v>343</v>
      </c>
      <c r="D261" s="161"/>
      <c r="E261" s="162">
        <v>1.00278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49"/>
      <c r="Z261" s="149"/>
      <c r="AA261" s="149"/>
      <c r="AB261" s="149"/>
      <c r="AC261" s="149"/>
      <c r="AD261" s="149"/>
      <c r="AE261" s="149"/>
      <c r="AF261" s="149"/>
      <c r="AG261" s="149" t="s">
        <v>162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x14ac:dyDescent="0.2">
      <c r="A262" s="164" t="s">
        <v>152</v>
      </c>
      <c r="B262" s="165" t="s">
        <v>90</v>
      </c>
      <c r="C262" s="179" t="s">
        <v>91</v>
      </c>
      <c r="D262" s="166"/>
      <c r="E262" s="167"/>
      <c r="F262" s="168"/>
      <c r="G262" s="168">
        <f>SUMIF(AG263:AG300,"&lt;&gt;NOR",G263:G300)</f>
        <v>0</v>
      </c>
      <c r="H262" s="168"/>
      <c r="I262" s="168">
        <f>SUM(I263:I300)</f>
        <v>0</v>
      </c>
      <c r="J262" s="168"/>
      <c r="K262" s="168">
        <f>SUM(K263:K300)</f>
        <v>0</v>
      </c>
      <c r="L262" s="168"/>
      <c r="M262" s="168">
        <f>SUM(M263:M300)</f>
        <v>0</v>
      </c>
      <c r="N262" s="168"/>
      <c r="O262" s="168">
        <f>SUM(O263:O300)</f>
        <v>6.9999999999999993E-2</v>
      </c>
      <c r="P262" s="168"/>
      <c r="Q262" s="168">
        <f>SUM(Q263:Q300)</f>
        <v>0</v>
      </c>
      <c r="R262" s="168"/>
      <c r="S262" s="168"/>
      <c r="T262" s="169"/>
      <c r="U262" s="163"/>
      <c r="V262" s="163">
        <f>SUM(V263:V300)</f>
        <v>14.32</v>
      </c>
      <c r="W262" s="163"/>
      <c r="X262" s="163"/>
      <c r="AG262" t="s">
        <v>153</v>
      </c>
    </row>
    <row r="263" spans="1:60" outlineLevel="1" x14ac:dyDescent="0.2">
      <c r="A263" s="170">
        <v>22</v>
      </c>
      <c r="B263" s="171" t="s">
        <v>344</v>
      </c>
      <c r="C263" s="180" t="s">
        <v>345</v>
      </c>
      <c r="D263" s="172" t="s">
        <v>182</v>
      </c>
      <c r="E263" s="173">
        <v>18.027999999999999</v>
      </c>
      <c r="F263" s="174"/>
      <c r="G263" s="175">
        <f>ROUND(E263*F263,2)</f>
        <v>0</v>
      </c>
      <c r="H263" s="174"/>
      <c r="I263" s="175">
        <f>ROUND(E263*H263,2)</f>
        <v>0</v>
      </c>
      <c r="J263" s="174"/>
      <c r="K263" s="175">
        <f>ROUND(E263*J263,2)</f>
        <v>0</v>
      </c>
      <c r="L263" s="175">
        <v>21</v>
      </c>
      <c r="M263" s="175">
        <f>G263*(1+L263/100)</f>
        <v>0</v>
      </c>
      <c r="N263" s="175">
        <v>3.5799999999999998E-3</v>
      </c>
      <c r="O263" s="175">
        <f>ROUND(E263*N263,2)</f>
        <v>0.06</v>
      </c>
      <c r="P263" s="175">
        <v>0</v>
      </c>
      <c r="Q263" s="175">
        <f>ROUND(E263*P263,2)</f>
        <v>0</v>
      </c>
      <c r="R263" s="175" t="s">
        <v>346</v>
      </c>
      <c r="S263" s="175" t="s">
        <v>157</v>
      </c>
      <c r="T263" s="176" t="s">
        <v>157</v>
      </c>
      <c r="U263" s="159">
        <v>0.498</v>
      </c>
      <c r="V263" s="159">
        <f>ROUND(E263*U263,2)</f>
        <v>8.98</v>
      </c>
      <c r="W263" s="159"/>
      <c r="X263" s="159" t="s">
        <v>184</v>
      </c>
      <c r="Y263" s="149"/>
      <c r="Z263" s="149"/>
      <c r="AA263" s="149"/>
      <c r="AB263" s="149"/>
      <c r="AC263" s="149"/>
      <c r="AD263" s="149"/>
      <c r="AE263" s="149"/>
      <c r="AF263" s="149"/>
      <c r="AG263" s="149" t="s">
        <v>347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81" t="s">
        <v>348</v>
      </c>
      <c r="D264" s="161"/>
      <c r="E264" s="162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162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56"/>
      <c r="B265" s="157"/>
      <c r="C265" s="181" t="s">
        <v>214</v>
      </c>
      <c r="D265" s="161"/>
      <c r="E265" s="162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49"/>
      <c r="Z265" s="149"/>
      <c r="AA265" s="149"/>
      <c r="AB265" s="149"/>
      <c r="AC265" s="149"/>
      <c r="AD265" s="149"/>
      <c r="AE265" s="149"/>
      <c r="AF265" s="149"/>
      <c r="AG265" s="149" t="s">
        <v>162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56"/>
      <c r="B266" s="157"/>
      <c r="C266" s="181" t="s">
        <v>189</v>
      </c>
      <c r="D266" s="161"/>
      <c r="E266" s="162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49"/>
      <c r="Z266" s="149"/>
      <c r="AA266" s="149"/>
      <c r="AB266" s="149"/>
      <c r="AC266" s="149"/>
      <c r="AD266" s="149"/>
      <c r="AE266" s="149"/>
      <c r="AF266" s="149"/>
      <c r="AG266" s="149" t="s">
        <v>162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1" x14ac:dyDescent="0.2">
      <c r="A267" s="156"/>
      <c r="B267" s="157"/>
      <c r="C267" s="181" t="s">
        <v>190</v>
      </c>
      <c r="D267" s="161"/>
      <c r="E267" s="162">
        <v>6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49"/>
      <c r="Z267" s="149"/>
      <c r="AA267" s="149"/>
      <c r="AB267" s="149"/>
      <c r="AC267" s="149"/>
      <c r="AD267" s="149"/>
      <c r="AE267" s="149"/>
      <c r="AF267" s="149"/>
      <c r="AG267" s="149" t="s">
        <v>162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56"/>
      <c r="B268" s="157"/>
      <c r="C268" s="181" t="s">
        <v>349</v>
      </c>
      <c r="D268" s="161"/>
      <c r="E268" s="162">
        <v>2.5</v>
      </c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49"/>
      <c r="Z268" s="149"/>
      <c r="AA268" s="149"/>
      <c r="AB268" s="149"/>
      <c r="AC268" s="149"/>
      <c r="AD268" s="149"/>
      <c r="AE268" s="149"/>
      <c r="AF268" s="149"/>
      <c r="AG268" s="149" t="s">
        <v>162</v>
      </c>
      <c r="AH268" s="149">
        <v>0</v>
      </c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56"/>
      <c r="B269" s="157"/>
      <c r="C269" s="181" t="s">
        <v>191</v>
      </c>
      <c r="D269" s="161"/>
      <c r="E269" s="162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49"/>
      <c r="Z269" s="149"/>
      <c r="AA269" s="149"/>
      <c r="AB269" s="149"/>
      <c r="AC269" s="149"/>
      <c r="AD269" s="149"/>
      <c r="AE269" s="149"/>
      <c r="AF269" s="149"/>
      <c r="AG269" s="149" t="s">
        <v>162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81" t="s">
        <v>192</v>
      </c>
      <c r="D270" s="161"/>
      <c r="E270" s="162">
        <v>3.4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162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81" t="s">
        <v>350</v>
      </c>
      <c r="D271" s="161"/>
      <c r="E271" s="162">
        <v>1.5</v>
      </c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162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81" t="s">
        <v>203</v>
      </c>
      <c r="D272" s="161"/>
      <c r="E272" s="162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162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56"/>
      <c r="B273" s="157"/>
      <c r="C273" s="181" t="s">
        <v>204</v>
      </c>
      <c r="D273" s="161"/>
      <c r="E273" s="162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49"/>
      <c r="Z273" s="149"/>
      <c r="AA273" s="149"/>
      <c r="AB273" s="149"/>
      <c r="AC273" s="149"/>
      <c r="AD273" s="149"/>
      <c r="AE273" s="149"/>
      <c r="AF273" s="149"/>
      <c r="AG273" s="149" t="s">
        <v>162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81" t="s">
        <v>273</v>
      </c>
      <c r="D274" s="161"/>
      <c r="E274" s="162">
        <v>3.1</v>
      </c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162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81" t="s">
        <v>351</v>
      </c>
      <c r="D275" s="161"/>
      <c r="E275" s="162">
        <v>1.52</v>
      </c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162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ht="22.5" outlineLevel="1" x14ac:dyDescent="0.2">
      <c r="A276" s="170">
        <v>23</v>
      </c>
      <c r="B276" s="171" t="s">
        <v>352</v>
      </c>
      <c r="C276" s="180" t="s">
        <v>353</v>
      </c>
      <c r="D276" s="172" t="s">
        <v>315</v>
      </c>
      <c r="E276" s="173">
        <v>31.44</v>
      </c>
      <c r="F276" s="174"/>
      <c r="G276" s="175">
        <f>ROUND(E276*F276,2)</f>
        <v>0</v>
      </c>
      <c r="H276" s="174"/>
      <c r="I276" s="175">
        <f>ROUND(E276*H276,2)</f>
        <v>0</v>
      </c>
      <c r="J276" s="174"/>
      <c r="K276" s="175">
        <f>ROUND(E276*J276,2)</f>
        <v>0</v>
      </c>
      <c r="L276" s="175">
        <v>21</v>
      </c>
      <c r="M276" s="175">
        <f>G276*(1+L276/100)</f>
        <v>0</v>
      </c>
      <c r="N276" s="175">
        <v>2.9E-4</v>
      </c>
      <c r="O276" s="175">
        <f>ROUND(E276*N276,2)</f>
        <v>0.01</v>
      </c>
      <c r="P276" s="175">
        <v>0</v>
      </c>
      <c r="Q276" s="175">
        <f>ROUND(E276*P276,2)</f>
        <v>0</v>
      </c>
      <c r="R276" s="175" t="s">
        <v>346</v>
      </c>
      <c r="S276" s="175" t="s">
        <v>157</v>
      </c>
      <c r="T276" s="176" t="s">
        <v>157</v>
      </c>
      <c r="U276" s="159">
        <v>0.11</v>
      </c>
      <c r="V276" s="159">
        <f>ROUND(E276*U276,2)</f>
        <v>3.46</v>
      </c>
      <c r="W276" s="159"/>
      <c r="X276" s="159" t="s">
        <v>184</v>
      </c>
      <c r="Y276" s="149"/>
      <c r="Z276" s="149"/>
      <c r="AA276" s="149"/>
      <c r="AB276" s="149"/>
      <c r="AC276" s="149"/>
      <c r="AD276" s="149"/>
      <c r="AE276" s="149"/>
      <c r="AF276" s="149"/>
      <c r="AG276" s="149" t="s">
        <v>347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81" t="s">
        <v>348</v>
      </c>
      <c r="D277" s="161"/>
      <c r="E277" s="162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162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81" t="s">
        <v>214</v>
      </c>
      <c r="D278" s="161"/>
      <c r="E278" s="162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162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81" t="s">
        <v>189</v>
      </c>
      <c r="D279" s="161"/>
      <c r="E279" s="162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162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56"/>
      <c r="B280" s="157"/>
      <c r="C280" s="181" t="s">
        <v>354</v>
      </c>
      <c r="D280" s="161"/>
      <c r="E280" s="162">
        <v>12.5</v>
      </c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49"/>
      <c r="Z280" s="149"/>
      <c r="AA280" s="149"/>
      <c r="AB280" s="149"/>
      <c r="AC280" s="149"/>
      <c r="AD280" s="149"/>
      <c r="AE280" s="149"/>
      <c r="AF280" s="149"/>
      <c r="AG280" s="149" t="s">
        <v>162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1" x14ac:dyDescent="0.2">
      <c r="A281" s="156"/>
      <c r="B281" s="157"/>
      <c r="C281" s="181" t="s">
        <v>355</v>
      </c>
      <c r="D281" s="161"/>
      <c r="E281" s="162">
        <v>1.6</v>
      </c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49"/>
      <c r="Z281" s="149"/>
      <c r="AA281" s="149"/>
      <c r="AB281" s="149"/>
      <c r="AC281" s="149"/>
      <c r="AD281" s="149"/>
      <c r="AE281" s="149"/>
      <c r="AF281" s="149"/>
      <c r="AG281" s="149" t="s">
        <v>162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1" x14ac:dyDescent="0.2">
      <c r="A282" s="156"/>
      <c r="B282" s="157"/>
      <c r="C282" s="181" t="s">
        <v>191</v>
      </c>
      <c r="D282" s="161"/>
      <c r="E282" s="162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49"/>
      <c r="Z282" s="149"/>
      <c r="AA282" s="149"/>
      <c r="AB282" s="149"/>
      <c r="AC282" s="149"/>
      <c r="AD282" s="149"/>
      <c r="AE282" s="149"/>
      <c r="AF282" s="149"/>
      <c r="AG282" s="149" t="s">
        <v>162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81" t="s">
        <v>356</v>
      </c>
      <c r="D283" s="161"/>
      <c r="E283" s="162">
        <v>7.52</v>
      </c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162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1" x14ac:dyDescent="0.2">
      <c r="A284" s="156"/>
      <c r="B284" s="157"/>
      <c r="C284" s="181" t="s">
        <v>357</v>
      </c>
      <c r="D284" s="161"/>
      <c r="E284" s="162">
        <v>1.2</v>
      </c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162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81" t="s">
        <v>203</v>
      </c>
      <c r="D285" s="161"/>
      <c r="E285" s="162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162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1" x14ac:dyDescent="0.2">
      <c r="A286" s="156"/>
      <c r="B286" s="157"/>
      <c r="C286" s="181" t="s">
        <v>204</v>
      </c>
      <c r="D286" s="161"/>
      <c r="E286" s="162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162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56"/>
      <c r="B287" s="157"/>
      <c r="C287" s="181" t="s">
        <v>358</v>
      </c>
      <c r="D287" s="161"/>
      <c r="E287" s="162">
        <v>7.62</v>
      </c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49"/>
      <c r="Z287" s="149"/>
      <c r="AA287" s="149"/>
      <c r="AB287" s="149"/>
      <c r="AC287" s="149"/>
      <c r="AD287" s="149"/>
      <c r="AE287" s="149"/>
      <c r="AF287" s="149"/>
      <c r="AG287" s="149" t="s">
        <v>162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56"/>
      <c r="B288" s="157"/>
      <c r="C288" s="181" t="s">
        <v>359</v>
      </c>
      <c r="D288" s="161"/>
      <c r="E288" s="162">
        <v>1</v>
      </c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49"/>
      <c r="Z288" s="149"/>
      <c r="AA288" s="149"/>
      <c r="AB288" s="149"/>
      <c r="AC288" s="149"/>
      <c r="AD288" s="149"/>
      <c r="AE288" s="149"/>
      <c r="AF288" s="149"/>
      <c r="AG288" s="149" t="s">
        <v>162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22.5" outlineLevel="1" x14ac:dyDescent="0.2">
      <c r="A289" s="170">
        <v>24</v>
      </c>
      <c r="B289" s="171" t="s">
        <v>360</v>
      </c>
      <c r="C289" s="180" t="s">
        <v>361</v>
      </c>
      <c r="D289" s="172" t="s">
        <v>250</v>
      </c>
      <c r="E289" s="173">
        <v>28</v>
      </c>
      <c r="F289" s="174"/>
      <c r="G289" s="175">
        <f>ROUND(E289*F289,2)</f>
        <v>0</v>
      </c>
      <c r="H289" s="174"/>
      <c r="I289" s="175">
        <f>ROUND(E289*H289,2)</f>
        <v>0</v>
      </c>
      <c r="J289" s="174"/>
      <c r="K289" s="175">
        <f>ROUND(E289*J289,2)</f>
        <v>0</v>
      </c>
      <c r="L289" s="175">
        <v>21</v>
      </c>
      <c r="M289" s="175">
        <f>G289*(1+L289/100)</f>
        <v>0</v>
      </c>
      <c r="N289" s="175">
        <v>1.1E-4</v>
      </c>
      <c r="O289" s="175">
        <f>ROUND(E289*N289,2)</f>
        <v>0</v>
      </c>
      <c r="P289" s="175">
        <v>0</v>
      </c>
      <c r="Q289" s="175">
        <f>ROUND(E289*P289,2)</f>
        <v>0</v>
      </c>
      <c r="R289" s="175" t="s">
        <v>346</v>
      </c>
      <c r="S289" s="175" t="s">
        <v>157</v>
      </c>
      <c r="T289" s="176" t="s">
        <v>157</v>
      </c>
      <c r="U289" s="159">
        <v>6.7000000000000004E-2</v>
      </c>
      <c r="V289" s="159">
        <f>ROUND(E289*U289,2)</f>
        <v>1.88</v>
      </c>
      <c r="W289" s="159"/>
      <c r="X289" s="159" t="s">
        <v>184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347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56"/>
      <c r="B290" s="157"/>
      <c r="C290" s="181" t="s">
        <v>348</v>
      </c>
      <c r="D290" s="161"/>
      <c r="E290" s="162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49"/>
      <c r="Z290" s="149"/>
      <c r="AA290" s="149"/>
      <c r="AB290" s="149"/>
      <c r="AC290" s="149"/>
      <c r="AD290" s="149"/>
      <c r="AE290" s="149"/>
      <c r="AF290" s="149"/>
      <c r="AG290" s="149" t="s">
        <v>162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81" t="s">
        <v>214</v>
      </c>
      <c r="D291" s="161"/>
      <c r="E291" s="162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162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1" x14ac:dyDescent="0.2">
      <c r="A292" s="156"/>
      <c r="B292" s="157"/>
      <c r="C292" s="181" t="s">
        <v>189</v>
      </c>
      <c r="D292" s="161"/>
      <c r="E292" s="162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49"/>
      <c r="Z292" s="149"/>
      <c r="AA292" s="149"/>
      <c r="AB292" s="149"/>
      <c r="AC292" s="149"/>
      <c r="AD292" s="149"/>
      <c r="AE292" s="149"/>
      <c r="AF292" s="149"/>
      <c r="AG292" s="149" t="s">
        <v>162</v>
      </c>
      <c r="AH292" s="149">
        <v>0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56"/>
      <c r="B293" s="157"/>
      <c r="C293" s="181" t="s">
        <v>362</v>
      </c>
      <c r="D293" s="161"/>
      <c r="E293" s="162">
        <v>12</v>
      </c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49"/>
      <c r="Z293" s="149"/>
      <c r="AA293" s="149"/>
      <c r="AB293" s="149"/>
      <c r="AC293" s="149"/>
      <c r="AD293" s="149"/>
      <c r="AE293" s="149"/>
      <c r="AF293" s="149"/>
      <c r="AG293" s="149" t="s">
        <v>162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56"/>
      <c r="B294" s="157"/>
      <c r="C294" s="181" t="s">
        <v>191</v>
      </c>
      <c r="D294" s="161"/>
      <c r="E294" s="162"/>
      <c r="F294" s="159"/>
      <c r="G294" s="159"/>
      <c r="H294" s="159"/>
      <c r="I294" s="159"/>
      <c r="J294" s="159"/>
      <c r="K294" s="159"/>
      <c r="L294" s="159"/>
      <c r="M294" s="159"/>
      <c r="N294" s="159"/>
      <c r="O294" s="159"/>
      <c r="P294" s="159"/>
      <c r="Q294" s="159"/>
      <c r="R294" s="159"/>
      <c r="S294" s="159"/>
      <c r="T294" s="159"/>
      <c r="U294" s="159"/>
      <c r="V294" s="159"/>
      <c r="W294" s="159"/>
      <c r="X294" s="159"/>
      <c r="Y294" s="149"/>
      <c r="Z294" s="149"/>
      <c r="AA294" s="149"/>
      <c r="AB294" s="149"/>
      <c r="AC294" s="149"/>
      <c r="AD294" s="149"/>
      <c r="AE294" s="149"/>
      <c r="AF294" s="149"/>
      <c r="AG294" s="149" t="s">
        <v>162</v>
      </c>
      <c r="AH294" s="149">
        <v>0</v>
      </c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81" t="s">
        <v>363</v>
      </c>
      <c r="D295" s="161"/>
      <c r="E295" s="162">
        <v>8</v>
      </c>
      <c r="F295" s="159"/>
      <c r="G295" s="159"/>
      <c r="H295" s="159"/>
      <c r="I295" s="159"/>
      <c r="J295" s="159"/>
      <c r="K295" s="159"/>
      <c r="L295" s="159"/>
      <c r="M295" s="159"/>
      <c r="N295" s="159"/>
      <c r="O295" s="159"/>
      <c r="P295" s="159"/>
      <c r="Q295" s="159"/>
      <c r="R295" s="159"/>
      <c r="S295" s="159"/>
      <c r="T295" s="159"/>
      <c r="U295" s="159"/>
      <c r="V295" s="159"/>
      <c r="W295" s="159"/>
      <c r="X295" s="159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162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81" t="s">
        <v>203</v>
      </c>
      <c r="D296" s="161"/>
      <c r="E296" s="162"/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9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162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81" t="s">
        <v>204</v>
      </c>
      <c r="D297" s="161"/>
      <c r="E297" s="162"/>
      <c r="F297" s="159"/>
      <c r="G297" s="159"/>
      <c r="H297" s="159"/>
      <c r="I297" s="159"/>
      <c r="J297" s="159"/>
      <c r="K297" s="159"/>
      <c r="L297" s="159"/>
      <c r="M297" s="159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162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81" t="s">
        <v>363</v>
      </c>
      <c r="D298" s="161"/>
      <c r="E298" s="162">
        <v>8</v>
      </c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162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56">
        <v>25</v>
      </c>
      <c r="B299" s="157" t="s">
        <v>364</v>
      </c>
      <c r="C299" s="188" t="s">
        <v>365</v>
      </c>
      <c r="D299" s="158" t="s">
        <v>0</v>
      </c>
      <c r="E299" s="187"/>
      <c r="F299" s="160"/>
      <c r="G299" s="159">
        <f>ROUND(E299*F299,2)</f>
        <v>0</v>
      </c>
      <c r="H299" s="160"/>
      <c r="I299" s="159">
        <f>ROUND(E299*H299,2)</f>
        <v>0</v>
      </c>
      <c r="J299" s="160"/>
      <c r="K299" s="159">
        <f>ROUND(E299*J299,2)</f>
        <v>0</v>
      </c>
      <c r="L299" s="159">
        <v>21</v>
      </c>
      <c r="M299" s="159">
        <f>G299*(1+L299/100)</f>
        <v>0</v>
      </c>
      <c r="N299" s="159">
        <v>0</v>
      </c>
      <c r="O299" s="159">
        <f>ROUND(E299*N299,2)</f>
        <v>0</v>
      </c>
      <c r="P299" s="159">
        <v>0</v>
      </c>
      <c r="Q299" s="159">
        <f>ROUND(E299*P299,2)</f>
        <v>0</v>
      </c>
      <c r="R299" s="159" t="s">
        <v>346</v>
      </c>
      <c r="S299" s="159" t="s">
        <v>157</v>
      </c>
      <c r="T299" s="159" t="s">
        <v>157</v>
      </c>
      <c r="U299" s="159">
        <v>0</v>
      </c>
      <c r="V299" s="159">
        <f>ROUND(E299*U299,2)</f>
        <v>0</v>
      </c>
      <c r="W299" s="159"/>
      <c r="X299" s="159" t="s">
        <v>338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339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56"/>
      <c r="B300" s="157"/>
      <c r="C300" s="258" t="s">
        <v>366</v>
      </c>
      <c r="D300" s="259"/>
      <c r="E300" s="259"/>
      <c r="F300" s="259"/>
      <c r="G300" s="2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9"/>
      <c r="Y300" s="149"/>
      <c r="Z300" s="149"/>
      <c r="AA300" s="149"/>
      <c r="AB300" s="149"/>
      <c r="AC300" s="149"/>
      <c r="AD300" s="149"/>
      <c r="AE300" s="149"/>
      <c r="AF300" s="149"/>
      <c r="AG300" s="149" t="s">
        <v>200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x14ac:dyDescent="0.2">
      <c r="A301" s="164" t="s">
        <v>152</v>
      </c>
      <c r="B301" s="165" t="s">
        <v>92</v>
      </c>
      <c r="C301" s="179" t="s">
        <v>93</v>
      </c>
      <c r="D301" s="166"/>
      <c r="E301" s="167"/>
      <c r="F301" s="168"/>
      <c r="G301" s="168">
        <f>SUMIF(AG302:AG307,"&lt;&gt;NOR",G302:G307)</f>
        <v>0</v>
      </c>
      <c r="H301" s="168"/>
      <c r="I301" s="168">
        <f>SUM(I302:I307)</f>
        <v>0</v>
      </c>
      <c r="J301" s="168"/>
      <c r="K301" s="168">
        <f>SUM(K302:K307)</f>
        <v>0</v>
      </c>
      <c r="L301" s="168"/>
      <c r="M301" s="168">
        <f>SUM(M302:M307)</f>
        <v>0</v>
      </c>
      <c r="N301" s="168"/>
      <c r="O301" s="168">
        <f>SUM(O302:O307)</f>
        <v>0</v>
      </c>
      <c r="P301" s="168"/>
      <c r="Q301" s="168">
        <f>SUM(Q302:Q307)</f>
        <v>0</v>
      </c>
      <c r="R301" s="168"/>
      <c r="S301" s="168"/>
      <c r="T301" s="169"/>
      <c r="U301" s="163"/>
      <c r="V301" s="163">
        <f>SUM(V302:V307)</f>
        <v>0</v>
      </c>
      <c r="W301" s="163"/>
      <c r="X301" s="163"/>
      <c r="AG301" t="s">
        <v>153</v>
      </c>
    </row>
    <row r="302" spans="1:60" ht="22.5" outlineLevel="1" x14ac:dyDescent="0.2">
      <c r="A302" s="170">
        <v>26</v>
      </c>
      <c r="B302" s="171" t="s">
        <v>367</v>
      </c>
      <c r="C302" s="180" t="s">
        <v>368</v>
      </c>
      <c r="D302" s="172" t="s">
        <v>250</v>
      </c>
      <c r="E302" s="173">
        <v>4</v>
      </c>
      <c r="F302" s="174"/>
      <c r="G302" s="175">
        <f>ROUND(E302*F302,2)</f>
        <v>0</v>
      </c>
      <c r="H302" s="174"/>
      <c r="I302" s="175">
        <f>ROUND(E302*H302,2)</f>
        <v>0</v>
      </c>
      <c r="J302" s="174"/>
      <c r="K302" s="175">
        <f>ROUND(E302*J302,2)</f>
        <v>0</v>
      </c>
      <c r="L302" s="175">
        <v>21</v>
      </c>
      <c r="M302" s="175">
        <f>G302*(1+L302/100)</f>
        <v>0</v>
      </c>
      <c r="N302" s="175">
        <v>0</v>
      </c>
      <c r="O302" s="175">
        <f>ROUND(E302*N302,2)</f>
        <v>0</v>
      </c>
      <c r="P302" s="175">
        <v>0</v>
      </c>
      <c r="Q302" s="175">
        <f>ROUND(E302*P302,2)</f>
        <v>0</v>
      </c>
      <c r="R302" s="175"/>
      <c r="S302" s="175" t="s">
        <v>251</v>
      </c>
      <c r="T302" s="176" t="s">
        <v>158</v>
      </c>
      <c r="U302" s="159">
        <v>0</v>
      </c>
      <c r="V302" s="159">
        <f>ROUND(E302*U302,2)</f>
        <v>0</v>
      </c>
      <c r="W302" s="159"/>
      <c r="X302" s="159" t="s">
        <v>184</v>
      </c>
      <c r="Y302" s="149"/>
      <c r="Z302" s="149"/>
      <c r="AA302" s="149"/>
      <c r="AB302" s="149"/>
      <c r="AC302" s="149"/>
      <c r="AD302" s="149"/>
      <c r="AE302" s="149"/>
      <c r="AF302" s="149"/>
      <c r="AG302" s="149" t="s">
        <v>185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81" t="s">
        <v>229</v>
      </c>
      <c r="D303" s="161"/>
      <c r="E303" s="162"/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9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162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81" t="s">
        <v>188</v>
      </c>
      <c r="D304" s="161"/>
      <c r="E304" s="162"/>
      <c r="F304" s="159"/>
      <c r="G304" s="159"/>
      <c r="H304" s="159"/>
      <c r="I304" s="159"/>
      <c r="J304" s="159"/>
      <c r="K304" s="159"/>
      <c r="L304" s="159"/>
      <c r="M304" s="159"/>
      <c r="N304" s="159"/>
      <c r="O304" s="159"/>
      <c r="P304" s="159"/>
      <c r="Q304" s="159"/>
      <c r="R304" s="159"/>
      <c r="S304" s="159"/>
      <c r="T304" s="159"/>
      <c r="U304" s="159"/>
      <c r="V304" s="159"/>
      <c r="W304" s="159"/>
      <c r="X304" s="159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162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81" t="s">
        <v>242</v>
      </c>
      <c r="D305" s="161"/>
      <c r="E305" s="162">
        <v>4</v>
      </c>
      <c r="F305" s="159"/>
      <c r="G305" s="159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9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162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1" x14ac:dyDescent="0.2">
      <c r="A306" s="156">
        <v>27</v>
      </c>
      <c r="B306" s="157" t="s">
        <v>369</v>
      </c>
      <c r="C306" s="188" t="s">
        <v>370</v>
      </c>
      <c r="D306" s="158" t="s">
        <v>0</v>
      </c>
      <c r="E306" s="187"/>
      <c r="F306" s="160"/>
      <c r="G306" s="159">
        <f>ROUND(E306*F306,2)</f>
        <v>0</v>
      </c>
      <c r="H306" s="160"/>
      <c r="I306" s="159">
        <f>ROUND(E306*H306,2)</f>
        <v>0</v>
      </c>
      <c r="J306" s="160"/>
      <c r="K306" s="159">
        <f>ROUND(E306*J306,2)</f>
        <v>0</v>
      </c>
      <c r="L306" s="159">
        <v>21</v>
      </c>
      <c r="M306" s="159">
        <f>G306*(1+L306/100)</f>
        <v>0</v>
      </c>
      <c r="N306" s="159">
        <v>0</v>
      </c>
      <c r="O306" s="159">
        <f>ROUND(E306*N306,2)</f>
        <v>0</v>
      </c>
      <c r="P306" s="159">
        <v>0</v>
      </c>
      <c r="Q306" s="159">
        <f>ROUND(E306*P306,2)</f>
        <v>0</v>
      </c>
      <c r="R306" s="159" t="s">
        <v>371</v>
      </c>
      <c r="S306" s="159" t="s">
        <v>157</v>
      </c>
      <c r="T306" s="159" t="s">
        <v>157</v>
      </c>
      <c r="U306" s="159">
        <v>0</v>
      </c>
      <c r="V306" s="159">
        <f>ROUND(E306*U306,2)</f>
        <v>0</v>
      </c>
      <c r="W306" s="159"/>
      <c r="X306" s="159" t="s">
        <v>338</v>
      </c>
      <c r="Y306" s="149"/>
      <c r="Z306" s="149"/>
      <c r="AA306" s="149"/>
      <c r="AB306" s="149"/>
      <c r="AC306" s="149"/>
      <c r="AD306" s="149"/>
      <c r="AE306" s="149"/>
      <c r="AF306" s="149"/>
      <c r="AG306" s="149" t="s">
        <v>339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1" x14ac:dyDescent="0.2">
      <c r="A307" s="156"/>
      <c r="B307" s="157"/>
      <c r="C307" s="258" t="s">
        <v>372</v>
      </c>
      <c r="D307" s="259"/>
      <c r="E307" s="259"/>
      <c r="F307" s="259"/>
      <c r="G307" s="259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9"/>
      <c r="Y307" s="149"/>
      <c r="Z307" s="149"/>
      <c r="AA307" s="149"/>
      <c r="AB307" s="149"/>
      <c r="AC307" s="149"/>
      <c r="AD307" s="149"/>
      <c r="AE307" s="149"/>
      <c r="AF307" s="149"/>
      <c r="AG307" s="149" t="s">
        <v>200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x14ac:dyDescent="0.2">
      <c r="A308" s="164" t="s">
        <v>152</v>
      </c>
      <c r="B308" s="165" t="s">
        <v>96</v>
      </c>
      <c r="C308" s="179" t="s">
        <v>97</v>
      </c>
      <c r="D308" s="166"/>
      <c r="E308" s="167"/>
      <c r="F308" s="168"/>
      <c r="G308" s="168">
        <f>SUMIF(AG309:AG344,"&lt;&gt;NOR",G309:G344)</f>
        <v>0</v>
      </c>
      <c r="H308" s="168"/>
      <c r="I308" s="168">
        <f>SUM(I309:I344)</f>
        <v>0</v>
      </c>
      <c r="J308" s="168"/>
      <c r="K308" s="168">
        <f>SUM(K309:K344)</f>
        <v>0</v>
      </c>
      <c r="L308" s="168"/>
      <c r="M308" s="168">
        <f>SUM(M309:M344)</f>
        <v>0</v>
      </c>
      <c r="N308" s="168"/>
      <c r="O308" s="168">
        <f>SUM(O309:O344)</f>
        <v>0</v>
      </c>
      <c r="P308" s="168"/>
      <c r="Q308" s="168">
        <f>SUM(Q309:Q344)</f>
        <v>0</v>
      </c>
      <c r="R308" s="168"/>
      <c r="S308" s="168"/>
      <c r="T308" s="169"/>
      <c r="U308" s="163"/>
      <c r="V308" s="163">
        <f>SUM(V309:V344)</f>
        <v>0</v>
      </c>
      <c r="W308" s="163"/>
      <c r="X308" s="163"/>
      <c r="AG308" t="s">
        <v>153</v>
      </c>
    </row>
    <row r="309" spans="1:60" outlineLevel="1" x14ac:dyDescent="0.2">
      <c r="A309" s="170">
        <v>28</v>
      </c>
      <c r="B309" s="171" t="s">
        <v>373</v>
      </c>
      <c r="C309" s="180" t="s">
        <v>374</v>
      </c>
      <c r="D309" s="172" t="s">
        <v>250</v>
      </c>
      <c r="E309" s="173">
        <v>6</v>
      </c>
      <c r="F309" s="174"/>
      <c r="G309" s="175">
        <f>ROUND(E309*F309,2)</f>
        <v>0</v>
      </c>
      <c r="H309" s="174"/>
      <c r="I309" s="175">
        <f>ROUND(E309*H309,2)</f>
        <v>0</v>
      </c>
      <c r="J309" s="174"/>
      <c r="K309" s="175">
        <f>ROUND(E309*J309,2)</f>
        <v>0</v>
      </c>
      <c r="L309" s="175">
        <v>21</v>
      </c>
      <c r="M309" s="175">
        <f>G309*(1+L309/100)</f>
        <v>0</v>
      </c>
      <c r="N309" s="175">
        <v>0</v>
      </c>
      <c r="O309" s="175">
        <f>ROUND(E309*N309,2)</f>
        <v>0</v>
      </c>
      <c r="P309" s="175">
        <v>0</v>
      </c>
      <c r="Q309" s="175">
        <f>ROUND(E309*P309,2)</f>
        <v>0</v>
      </c>
      <c r="R309" s="175"/>
      <c r="S309" s="175" t="s">
        <v>251</v>
      </c>
      <c r="T309" s="176" t="s">
        <v>158</v>
      </c>
      <c r="U309" s="159">
        <v>0</v>
      </c>
      <c r="V309" s="159">
        <f>ROUND(E309*U309,2)</f>
        <v>0</v>
      </c>
      <c r="W309" s="159"/>
      <c r="X309" s="159" t="s">
        <v>184</v>
      </c>
      <c r="Y309" s="149"/>
      <c r="Z309" s="149"/>
      <c r="AA309" s="149"/>
      <c r="AB309" s="149"/>
      <c r="AC309" s="149"/>
      <c r="AD309" s="149"/>
      <c r="AE309" s="149"/>
      <c r="AF309" s="149"/>
      <c r="AG309" s="149" t="s">
        <v>185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1" x14ac:dyDescent="0.2">
      <c r="A310" s="156"/>
      <c r="B310" s="157"/>
      <c r="C310" s="181" t="s">
        <v>375</v>
      </c>
      <c r="D310" s="161"/>
      <c r="E310" s="162"/>
      <c r="F310" s="159"/>
      <c r="G310" s="159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49"/>
      <c r="Z310" s="149"/>
      <c r="AA310" s="149"/>
      <c r="AB310" s="149"/>
      <c r="AC310" s="149"/>
      <c r="AD310" s="149"/>
      <c r="AE310" s="149"/>
      <c r="AF310" s="149"/>
      <c r="AG310" s="149" t="s">
        <v>162</v>
      </c>
      <c r="AH310" s="149">
        <v>0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81" t="s">
        <v>376</v>
      </c>
      <c r="D311" s="161"/>
      <c r="E311" s="162"/>
      <c r="F311" s="159"/>
      <c r="G311" s="159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162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81" t="s">
        <v>189</v>
      </c>
      <c r="D312" s="161"/>
      <c r="E312" s="162"/>
      <c r="F312" s="159"/>
      <c r="G312" s="159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162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1" x14ac:dyDescent="0.2">
      <c r="A313" s="156"/>
      <c r="B313" s="157"/>
      <c r="C313" s="181" t="s">
        <v>308</v>
      </c>
      <c r="D313" s="161"/>
      <c r="E313" s="162">
        <v>2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49"/>
      <c r="Z313" s="149"/>
      <c r="AA313" s="149"/>
      <c r="AB313" s="149"/>
      <c r="AC313" s="149"/>
      <c r="AD313" s="149"/>
      <c r="AE313" s="149"/>
      <c r="AF313" s="149"/>
      <c r="AG313" s="149" t="s">
        <v>162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1" x14ac:dyDescent="0.2">
      <c r="A314" s="156"/>
      <c r="B314" s="157"/>
      <c r="C314" s="181" t="s">
        <v>191</v>
      </c>
      <c r="D314" s="161"/>
      <c r="E314" s="162"/>
      <c r="F314" s="159"/>
      <c r="G314" s="159"/>
      <c r="H314" s="159"/>
      <c r="I314" s="159"/>
      <c r="J314" s="159"/>
      <c r="K314" s="159"/>
      <c r="L314" s="159"/>
      <c r="M314" s="159"/>
      <c r="N314" s="159"/>
      <c r="O314" s="159"/>
      <c r="P314" s="159"/>
      <c r="Q314" s="159"/>
      <c r="R314" s="159"/>
      <c r="S314" s="159"/>
      <c r="T314" s="159"/>
      <c r="U314" s="159"/>
      <c r="V314" s="159"/>
      <c r="W314" s="159"/>
      <c r="X314" s="159"/>
      <c r="Y314" s="149"/>
      <c r="Z314" s="149"/>
      <c r="AA314" s="149"/>
      <c r="AB314" s="149"/>
      <c r="AC314" s="149"/>
      <c r="AD314" s="149"/>
      <c r="AE314" s="149"/>
      <c r="AF314" s="149"/>
      <c r="AG314" s="149" t="s">
        <v>162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81" t="s">
        <v>308</v>
      </c>
      <c r="D315" s="161"/>
      <c r="E315" s="162">
        <v>2</v>
      </c>
      <c r="F315" s="159"/>
      <c r="G315" s="159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9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162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1" x14ac:dyDescent="0.2">
      <c r="A316" s="156"/>
      <c r="B316" s="157"/>
      <c r="C316" s="181" t="s">
        <v>204</v>
      </c>
      <c r="D316" s="161"/>
      <c r="E316" s="162"/>
      <c r="F316" s="159"/>
      <c r="G316" s="159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9"/>
      <c r="Y316" s="149"/>
      <c r="Z316" s="149"/>
      <c r="AA316" s="149"/>
      <c r="AB316" s="149"/>
      <c r="AC316" s="149"/>
      <c r="AD316" s="149"/>
      <c r="AE316" s="149"/>
      <c r="AF316" s="149"/>
      <c r="AG316" s="149" t="s">
        <v>162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56"/>
      <c r="B317" s="157"/>
      <c r="C317" s="181" t="s">
        <v>308</v>
      </c>
      <c r="D317" s="161"/>
      <c r="E317" s="162">
        <v>2</v>
      </c>
      <c r="F317" s="159"/>
      <c r="G317" s="159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9"/>
      <c r="Y317" s="149"/>
      <c r="Z317" s="149"/>
      <c r="AA317" s="149"/>
      <c r="AB317" s="149"/>
      <c r="AC317" s="149"/>
      <c r="AD317" s="149"/>
      <c r="AE317" s="149"/>
      <c r="AF317" s="149"/>
      <c r="AG317" s="149" t="s">
        <v>162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70">
        <v>29</v>
      </c>
      <c r="B318" s="171" t="s">
        <v>377</v>
      </c>
      <c r="C318" s="180" t="s">
        <v>378</v>
      </c>
      <c r="D318" s="172" t="s">
        <v>250</v>
      </c>
      <c r="E318" s="173">
        <v>3</v>
      </c>
      <c r="F318" s="174"/>
      <c r="G318" s="175">
        <f>ROUND(E318*F318,2)</f>
        <v>0</v>
      </c>
      <c r="H318" s="174"/>
      <c r="I318" s="175">
        <f>ROUND(E318*H318,2)</f>
        <v>0</v>
      </c>
      <c r="J318" s="174"/>
      <c r="K318" s="175">
        <f>ROUND(E318*J318,2)</f>
        <v>0</v>
      </c>
      <c r="L318" s="175">
        <v>21</v>
      </c>
      <c r="M318" s="175">
        <f>G318*(1+L318/100)</f>
        <v>0</v>
      </c>
      <c r="N318" s="175">
        <v>0</v>
      </c>
      <c r="O318" s="175">
        <f>ROUND(E318*N318,2)</f>
        <v>0</v>
      </c>
      <c r="P318" s="175">
        <v>0</v>
      </c>
      <c r="Q318" s="175">
        <f>ROUND(E318*P318,2)</f>
        <v>0</v>
      </c>
      <c r="R318" s="175"/>
      <c r="S318" s="175" t="s">
        <v>251</v>
      </c>
      <c r="T318" s="176" t="s">
        <v>158</v>
      </c>
      <c r="U318" s="159">
        <v>0</v>
      </c>
      <c r="V318" s="159">
        <f>ROUND(E318*U318,2)</f>
        <v>0</v>
      </c>
      <c r="W318" s="159"/>
      <c r="X318" s="159" t="s">
        <v>184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185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56"/>
      <c r="B319" s="157"/>
      <c r="C319" s="181" t="s">
        <v>375</v>
      </c>
      <c r="D319" s="161"/>
      <c r="E319" s="162"/>
      <c r="F319" s="159"/>
      <c r="G319" s="159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9"/>
      <c r="Y319" s="149"/>
      <c r="Z319" s="149"/>
      <c r="AA319" s="149"/>
      <c r="AB319" s="149"/>
      <c r="AC319" s="149"/>
      <c r="AD319" s="149"/>
      <c r="AE319" s="149"/>
      <c r="AF319" s="149"/>
      <c r="AG319" s="149" t="s">
        <v>162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56"/>
      <c r="B320" s="157"/>
      <c r="C320" s="181" t="s">
        <v>376</v>
      </c>
      <c r="D320" s="161"/>
      <c r="E320" s="162"/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9"/>
      <c r="Y320" s="149"/>
      <c r="Z320" s="149"/>
      <c r="AA320" s="149"/>
      <c r="AB320" s="149"/>
      <c r="AC320" s="149"/>
      <c r="AD320" s="149"/>
      <c r="AE320" s="149"/>
      <c r="AF320" s="149"/>
      <c r="AG320" s="149" t="s">
        <v>162</v>
      </c>
      <c r="AH320" s="149">
        <v>0</v>
      </c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56"/>
      <c r="B321" s="157"/>
      <c r="C321" s="181" t="s">
        <v>189</v>
      </c>
      <c r="D321" s="161"/>
      <c r="E321" s="162"/>
      <c r="F321" s="159"/>
      <c r="G321" s="159"/>
      <c r="H321" s="159"/>
      <c r="I321" s="159"/>
      <c r="J321" s="159"/>
      <c r="K321" s="159"/>
      <c r="L321" s="159"/>
      <c r="M321" s="159"/>
      <c r="N321" s="159"/>
      <c r="O321" s="159"/>
      <c r="P321" s="159"/>
      <c r="Q321" s="159"/>
      <c r="R321" s="159"/>
      <c r="S321" s="159"/>
      <c r="T321" s="159"/>
      <c r="U321" s="159"/>
      <c r="V321" s="159"/>
      <c r="W321" s="159"/>
      <c r="X321" s="159"/>
      <c r="Y321" s="149"/>
      <c r="Z321" s="149"/>
      <c r="AA321" s="149"/>
      <c r="AB321" s="149"/>
      <c r="AC321" s="149"/>
      <c r="AD321" s="149"/>
      <c r="AE321" s="149"/>
      <c r="AF321" s="149"/>
      <c r="AG321" s="149" t="s">
        <v>162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56"/>
      <c r="B322" s="157"/>
      <c r="C322" s="181" t="s">
        <v>164</v>
      </c>
      <c r="D322" s="161"/>
      <c r="E322" s="162">
        <v>1</v>
      </c>
      <c r="F322" s="159"/>
      <c r="G322" s="159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9"/>
      <c r="Y322" s="149"/>
      <c r="Z322" s="149"/>
      <c r="AA322" s="149"/>
      <c r="AB322" s="149"/>
      <c r="AC322" s="149"/>
      <c r="AD322" s="149"/>
      <c r="AE322" s="149"/>
      <c r="AF322" s="149"/>
      <c r="AG322" s="149" t="s">
        <v>162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56"/>
      <c r="B323" s="157"/>
      <c r="C323" s="181" t="s">
        <v>191</v>
      </c>
      <c r="D323" s="161"/>
      <c r="E323" s="162"/>
      <c r="F323" s="159"/>
      <c r="G323" s="159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9"/>
      <c r="Y323" s="149"/>
      <c r="Z323" s="149"/>
      <c r="AA323" s="149"/>
      <c r="AB323" s="149"/>
      <c r="AC323" s="149"/>
      <c r="AD323" s="149"/>
      <c r="AE323" s="149"/>
      <c r="AF323" s="149"/>
      <c r="AG323" s="149" t="s">
        <v>162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56"/>
      <c r="B324" s="157"/>
      <c r="C324" s="181" t="s">
        <v>164</v>
      </c>
      <c r="D324" s="161"/>
      <c r="E324" s="162">
        <v>1</v>
      </c>
      <c r="F324" s="159"/>
      <c r="G324" s="159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9"/>
      <c r="Y324" s="149"/>
      <c r="Z324" s="149"/>
      <c r="AA324" s="149"/>
      <c r="AB324" s="149"/>
      <c r="AC324" s="149"/>
      <c r="AD324" s="149"/>
      <c r="AE324" s="149"/>
      <c r="AF324" s="149"/>
      <c r="AG324" s="149" t="s">
        <v>162</v>
      </c>
      <c r="AH324" s="149">
        <v>0</v>
      </c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56"/>
      <c r="B325" s="157"/>
      <c r="C325" s="181" t="s">
        <v>204</v>
      </c>
      <c r="D325" s="161"/>
      <c r="E325" s="162"/>
      <c r="F325" s="159"/>
      <c r="G325" s="159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9"/>
      <c r="Y325" s="149"/>
      <c r="Z325" s="149"/>
      <c r="AA325" s="149"/>
      <c r="AB325" s="149"/>
      <c r="AC325" s="149"/>
      <c r="AD325" s="149"/>
      <c r="AE325" s="149"/>
      <c r="AF325" s="149"/>
      <c r="AG325" s="149" t="s">
        <v>162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56"/>
      <c r="B326" s="157"/>
      <c r="C326" s="181" t="s">
        <v>164</v>
      </c>
      <c r="D326" s="161"/>
      <c r="E326" s="162">
        <v>1</v>
      </c>
      <c r="F326" s="159"/>
      <c r="G326" s="159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9"/>
      <c r="Y326" s="149"/>
      <c r="Z326" s="149"/>
      <c r="AA326" s="149"/>
      <c r="AB326" s="149"/>
      <c r="AC326" s="149"/>
      <c r="AD326" s="149"/>
      <c r="AE326" s="149"/>
      <c r="AF326" s="149"/>
      <c r="AG326" s="149" t="s">
        <v>162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70">
        <v>30</v>
      </c>
      <c r="B327" s="171" t="s">
        <v>379</v>
      </c>
      <c r="C327" s="180" t="s">
        <v>380</v>
      </c>
      <c r="D327" s="172" t="s">
        <v>250</v>
      </c>
      <c r="E327" s="173">
        <v>3</v>
      </c>
      <c r="F327" s="174"/>
      <c r="G327" s="175">
        <f>ROUND(E327*F327,2)</f>
        <v>0</v>
      </c>
      <c r="H327" s="174"/>
      <c r="I327" s="175">
        <f>ROUND(E327*H327,2)</f>
        <v>0</v>
      </c>
      <c r="J327" s="174"/>
      <c r="K327" s="175">
        <f>ROUND(E327*J327,2)</f>
        <v>0</v>
      </c>
      <c r="L327" s="175">
        <v>21</v>
      </c>
      <c r="M327" s="175">
        <f>G327*(1+L327/100)</f>
        <v>0</v>
      </c>
      <c r="N327" s="175">
        <v>0</v>
      </c>
      <c r="O327" s="175">
        <f>ROUND(E327*N327,2)</f>
        <v>0</v>
      </c>
      <c r="P327" s="175">
        <v>0</v>
      </c>
      <c r="Q327" s="175">
        <f>ROUND(E327*P327,2)</f>
        <v>0</v>
      </c>
      <c r="R327" s="175"/>
      <c r="S327" s="175" t="s">
        <v>251</v>
      </c>
      <c r="T327" s="176" t="s">
        <v>158</v>
      </c>
      <c r="U327" s="159">
        <v>0</v>
      </c>
      <c r="V327" s="159">
        <f>ROUND(E327*U327,2)</f>
        <v>0</v>
      </c>
      <c r="W327" s="159"/>
      <c r="X327" s="159" t="s">
        <v>184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185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56"/>
      <c r="B328" s="157"/>
      <c r="C328" s="181" t="s">
        <v>375</v>
      </c>
      <c r="D328" s="161"/>
      <c r="E328" s="162"/>
      <c r="F328" s="159"/>
      <c r="G328" s="159"/>
      <c r="H328" s="159"/>
      <c r="I328" s="159"/>
      <c r="J328" s="159"/>
      <c r="K328" s="159"/>
      <c r="L328" s="159"/>
      <c r="M328" s="159"/>
      <c r="N328" s="159"/>
      <c r="O328" s="159"/>
      <c r="P328" s="159"/>
      <c r="Q328" s="159"/>
      <c r="R328" s="159"/>
      <c r="S328" s="159"/>
      <c r="T328" s="159"/>
      <c r="U328" s="159"/>
      <c r="V328" s="159"/>
      <c r="W328" s="159"/>
      <c r="X328" s="159"/>
      <c r="Y328" s="149"/>
      <c r="Z328" s="149"/>
      <c r="AA328" s="149"/>
      <c r="AB328" s="149"/>
      <c r="AC328" s="149"/>
      <c r="AD328" s="149"/>
      <c r="AE328" s="149"/>
      <c r="AF328" s="149"/>
      <c r="AG328" s="149" t="s">
        <v>162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1" x14ac:dyDescent="0.2">
      <c r="A329" s="156"/>
      <c r="B329" s="157"/>
      <c r="C329" s="181" t="s">
        <v>376</v>
      </c>
      <c r="D329" s="161"/>
      <c r="E329" s="162"/>
      <c r="F329" s="159"/>
      <c r="G329" s="159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9"/>
      <c r="Y329" s="149"/>
      <c r="Z329" s="149"/>
      <c r="AA329" s="149"/>
      <c r="AB329" s="149"/>
      <c r="AC329" s="149"/>
      <c r="AD329" s="149"/>
      <c r="AE329" s="149"/>
      <c r="AF329" s="149"/>
      <c r="AG329" s="149" t="s">
        <v>162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56"/>
      <c r="B330" s="157"/>
      <c r="C330" s="181" t="s">
        <v>189</v>
      </c>
      <c r="D330" s="161"/>
      <c r="E330" s="162"/>
      <c r="F330" s="159"/>
      <c r="G330" s="159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9"/>
      <c r="Y330" s="149"/>
      <c r="Z330" s="149"/>
      <c r="AA330" s="149"/>
      <c r="AB330" s="149"/>
      <c r="AC330" s="149"/>
      <c r="AD330" s="149"/>
      <c r="AE330" s="149"/>
      <c r="AF330" s="149"/>
      <c r="AG330" s="149" t="s">
        <v>162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1" x14ac:dyDescent="0.2">
      <c r="A331" s="156"/>
      <c r="B331" s="157"/>
      <c r="C331" s="181" t="s">
        <v>164</v>
      </c>
      <c r="D331" s="161"/>
      <c r="E331" s="162">
        <v>1</v>
      </c>
      <c r="F331" s="159"/>
      <c r="G331" s="159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9"/>
      <c r="Y331" s="149"/>
      <c r="Z331" s="149"/>
      <c r="AA331" s="149"/>
      <c r="AB331" s="149"/>
      <c r="AC331" s="149"/>
      <c r="AD331" s="149"/>
      <c r="AE331" s="149"/>
      <c r="AF331" s="149"/>
      <c r="AG331" s="149" t="s">
        <v>162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1" x14ac:dyDescent="0.2">
      <c r="A332" s="156"/>
      <c r="B332" s="157"/>
      <c r="C332" s="181" t="s">
        <v>191</v>
      </c>
      <c r="D332" s="161"/>
      <c r="E332" s="162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49"/>
      <c r="Z332" s="149"/>
      <c r="AA332" s="149"/>
      <c r="AB332" s="149"/>
      <c r="AC332" s="149"/>
      <c r="AD332" s="149"/>
      <c r="AE332" s="149"/>
      <c r="AF332" s="149"/>
      <c r="AG332" s="149" t="s">
        <v>162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1" x14ac:dyDescent="0.2">
      <c r="A333" s="156"/>
      <c r="B333" s="157"/>
      <c r="C333" s="181" t="s">
        <v>164</v>
      </c>
      <c r="D333" s="161"/>
      <c r="E333" s="162">
        <v>1</v>
      </c>
      <c r="F333" s="159"/>
      <c r="G333" s="159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9"/>
      <c r="Y333" s="149"/>
      <c r="Z333" s="149"/>
      <c r="AA333" s="149"/>
      <c r="AB333" s="149"/>
      <c r="AC333" s="149"/>
      <c r="AD333" s="149"/>
      <c r="AE333" s="149"/>
      <c r="AF333" s="149"/>
      <c r="AG333" s="149" t="s">
        <v>162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1" x14ac:dyDescent="0.2">
      <c r="A334" s="156"/>
      <c r="B334" s="157"/>
      <c r="C334" s="181" t="s">
        <v>204</v>
      </c>
      <c r="D334" s="161"/>
      <c r="E334" s="162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9"/>
      <c r="Y334" s="149"/>
      <c r="Z334" s="149"/>
      <c r="AA334" s="149"/>
      <c r="AB334" s="149"/>
      <c r="AC334" s="149"/>
      <c r="AD334" s="149"/>
      <c r="AE334" s="149"/>
      <c r="AF334" s="149"/>
      <c r="AG334" s="149" t="s">
        <v>162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1" x14ac:dyDescent="0.2">
      <c r="A335" s="156"/>
      <c r="B335" s="157"/>
      <c r="C335" s="181" t="s">
        <v>164</v>
      </c>
      <c r="D335" s="161"/>
      <c r="E335" s="162">
        <v>1</v>
      </c>
      <c r="F335" s="159"/>
      <c r="G335" s="159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9"/>
      <c r="Y335" s="149"/>
      <c r="Z335" s="149"/>
      <c r="AA335" s="149"/>
      <c r="AB335" s="149"/>
      <c r="AC335" s="149"/>
      <c r="AD335" s="149"/>
      <c r="AE335" s="149"/>
      <c r="AF335" s="149"/>
      <c r="AG335" s="149" t="s">
        <v>162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1" x14ac:dyDescent="0.2">
      <c r="A336" s="170">
        <v>31</v>
      </c>
      <c r="B336" s="171" t="s">
        <v>381</v>
      </c>
      <c r="C336" s="180" t="s">
        <v>382</v>
      </c>
      <c r="D336" s="172" t="s">
        <v>250</v>
      </c>
      <c r="E336" s="173">
        <v>3</v>
      </c>
      <c r="F336" s="174"/>
      <c r="G336" s="175">
        <f>ROUND(E336*F336,2)</f>
        <v>0</v>
      </c>
      <c r="H336" s="174"/>
      <c r="I336" s="175">
        <f>ROUND(E336*H336,2)</f>
        <v>0</v>
      </c>
      <c r="J336" s="174"/>
      <c r="K336" s="175">
        <f>ROUND(E336*J336,2)</f>
        <v>0</v>
      </c>
      <c r="L336" s="175">
        <v>21</v>
      </c>
      <c r="M336" s="175">
        <f>G336*(1+L336/100)</f>
        <v>0</v>
      </c>
      <c r="N336" s="175">
        <v>0</v>
      </c>
      <c r="O336" s="175">
        <f>ROUND(E336*N336,2)</f>
        <v>0</v>
      </c>
      <c r="P336" s="175">
        <v>0</v>
      </c>
      <c r="Q336" s="175">
        <f>ROUND(E336*P336,2)</f>
        <v>0</v>
      </c>
      <c r="R336" s="175"/>
      <c r="S336" s="175" t="s">
        <v>251</v>
      </c>
      <c r="T336" s="176" t="s">
        <v>158</v>
      </c>
      <c r="U336" s="159">
        <v>0</v>
      </c>
      <c r="V336" s="159">
        <f>ROUND(E336*U336,2)</f>
        <v>0</v>
      </c>
      <c r="W336" s="159"/>
      <c r="X336" s="159" t="s">
        <v>184</v>
      </c>
      <c r="Y336" s="149"/>
      <c r="Z336" s="149"/>
      <c r="AA336" s="149"/>
      <c r="AB336" s="149"/>
      <c r="AC336" s="149"/>
      <c r="AD336" s="149"/>
      <c r="AE336" s="149"/>
      <c r="AF336" s="149"/>
      <c r="AG336" s="149" t="s">
        <v>185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56"/>
      <c r="B337" s="157"/>
      <c r="C337" s="181" t="s">
        <v>375</v>
      </c>
      <c r="D337" s="161"/>
      <c r="E337" s="162"/>
      <c r="F337" s="159"/>
      <c r="G337" s="159"/>
      <c r="H337" s="159"/>
      <c r="I337" s="159"/>
      <c r="J337" s="159"/>
      <c r="K337" s="159"/>
      <c r="L337" s="159"/>
      <c r="M337" s="159"/>
      <c r="N337" s="159"/>
      <c r="O337" s="159"/>
      <c r="P337" s="159"/>
      <c r="Q337" s="159"/>
      <c r="R337" s="159"/>
      <c r="S337" s="159"/>
      <c r="T337" s="159"/>
      <c r="U337" s="159"/>
      <c r="V337" s="159"/>
      <c r="W337" s="159"/>
      <c r="X337" s="159"/>
      <c r="Y337" s="149"/>
      <c r="Z337" s="149"/>
      <c r="AA337" s="149"/>
      <c r="AB337" s="149"/>
      <c r="AC337" s="149"/>
      <c r="AD337" s="149"/>
      <c r="AE337" s="149"/>
      <c r="AF337" s="149"/>
      <c r="AG337" s="149" t="s">
        <v>162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1" x14ac:dyDescent="0.2">
      <c r="A338" s="156"/>
      <c r="B338" s="157"/>
      <c r="C338" s="181" t="s">
        <v>376</v>
      </c>
      <c r="D338" s="161"/>
      <c r="E338" s="162"/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9"/>
      <c r="Y338" s="149"/>
      <c r="Z338" s="149"/>
      <c r="AA338" s="149"/>
      <c r="AB338" s="149"/>
      <c r="AC338" s="149"/>
      <c r="AD338" s="149"/>
      <c r="AE338" s="149"/>
      <c r="AF338" s="149"/>
      <c r="AG338" s="149" t="s">
        <v>162</v>
      </c>
      <c r="AH338" s="149">
        <v>0</v>
      </c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1" x14ac:dyDescent="0.2">
      <c r="A339" s="156"/>
      <c r="B339" s="157"/>
      <c r="C339" s="181" t="s">
        <v>189</v>
      </c>
      <c r="D339" s="161"/>
      <c r="E339" s="162"/>
      <c r="F339" s="159"/>
      <c r="G339" s="159"/>
      <c r="H339" s="159"/>
      <c r="I339" s="159"/>
      <c r="J339" s="159"/>
      <c r="K339" s="159"/>
      <c r="L339" s="159"/>
      <c r="M339" s="159"/>
      <c r="N339" s="159"/>
      <c r="O339" s="159"/>
      <c r="P339" s="159"/>
      <c r="Q339" s="159"/>
      <c r="R339" s="159"/>
      <c r="S339" s="159"/>
      <c r="T339" s="159"/>
      <c r="U339" s="159"/>
      <c r="V339" s="159"/>
      <c r="W339" s="159"/>
      <c r="X339" s="159"/>
      <c r="Y339" s="149"/>
      <c r="Z339" s="149"/>
      <c r="AA339" s="149"/>
      <c r="AB339" s="149"/>
      <c r="AC339" s="149"/>
      <c r="AD339" s="149"/>
      <c r="AE339" s="149"/>
      <c r="AF339" s="149"/>
      <c r="AG339" s="149" t="s">
        <v>162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56"/>
      <c r="B340" s="157"/>
      <c r="C340" s="181" t="s">
        <v>164</v>
      </c>
      <c r="D340" s="161"/>
      <c r="E340" s="162">
        <v>1</v>
      </c>
      <c r="F340" s="159"/>
      <c r="G340" s="159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9"/>
      <c r="Y340" s="149"/>
      <c r="Z340" s="149"/>
      <c r="AA340" s="149"/>
      <c r="AB340" s="149"/>
      <c r="AC340" s="149"/>
      <c r="AD340" s="149"/>
      <c r="AE340" s="149"/>
      <c r="AF340" s="149"/>
      <c r="AG340" s="149" t="s">
        <v>162</v>
      </c>
      <c r="AH340" s="149">
        <v>0</v>
      </c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1" x14ac:dyDescent="0.2">
      <c r="A341" s="156"/>
      <c r="B341" s="157"/>
      <c r="C341" s="181" t="s">
        <v>191</v>
      </c>
      <c r="D341" s="161"/>
      <c r="E341" s="162"/>
      <c r="F341" s="159"/>
      <c r="G341" s="159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9"/>
      <c r="Y341" s="149"/>
      <c r="Z341" s="149"/>
      <c r="AA341" s="149"/>
      <c r="AB341" s="149"/>
      <c r="AC341" s="149"/>
      <c r="AD341" s="149"/>
      <c r="AE341" s="149"/>
      <c r="AF341" s="149"/>
      <c r="AG341" s="149" t="s">
        <v>162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outlineLevel="1" x14ac:dyDescent="0.2">
      <c r="A342" s="156"/>
      <c r="B342" s="157"/>
      <c r="C342" s="181" t="s">
        <v>164</v>
      </c>
      <c r="D342" s="161"/>
      <c r="E342" s="162">
        <v>1</v>
      </c>
      <c r="F342" s="159"/>
      <c r="G342" s="159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9"/>
      <c r="Y342" s="149"/>
      <c r="Z342" s="149"/>
      <c r="AA342" s="149"/>
      <c r="AB342" s="149"/>
      <c r="AC342" s="149"/>
      <c r="AD342" s="149"/>
      <c r="AE342" s="149"/>
      <c r="AF342" s="149"/>
      <c r="AG342" s="149" t="s">
        <v>162</v>
      </c>
      <c r="AH342" s="149">
        <v>0</v>
      </c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1" x14ac:dyDescent="0.2">
      <c r="A343" s="156"/>
      <c r="B343" s="157"/>
      <c r="C343" s="181" t="s">
        <v>204</v>
      </c>
      <c r="D343" s="161"/>
      <c r="E343" s="162"/>
      <c r="F343" s="159"/>
      <c r="G343" s="159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9"/>
      <c r="Y343" s="149"/>
      <c r="Z343" s="149"/>
      <c r="AA343" s="149"/>
      <c r="AB343" s="149"/>
      <c r="AC343" s="149"/>
      <c r="AD343" s="149"/>
      <c r="AE343" s="149"/>
      <c r="AF343" s="149"/>
      <c r="AG343" s="149" t="s">
        <v>162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56"/>
      <c r="B344" s="157"/>
      <c r="C344" s="181" t="s">
        <v>164</v>
      </c>
      <c r="D344" s="161"/>
      <c r="E344" s="162">
        <v>1</v>
      </c>
      <c r="F344" s="159"/>
      <c r="G344" s="159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9"/>
      <c r="Y344" s="149"/>
      <c r="Z344" s="149"/>
      <c r="AA344" s="149"/>
      <c r="AB344" s="149"/>
      <c r="AC344" s="149"/>
      <c r="AD344" s="149"/>
      <c r="AE344" s="149"/>
      <c r="AF344" s="149"/>
      <c r="AG344" s="149" t="s">
        <v>162</v>
      </c>
      <c r="AH344" s="149">
        <v>0</v>
      </c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x14ac:dyDescent="0.2">
      <c r="A345" s="164" t="s">
        <v>152</v>
      </c>
      <c r="B345" s="165" t="s">
        <v>100</v>
      </c>
      <c r="C345" s="179" t="s">
        <v>101</v>
      </c>
      <c r="D345" s="166"/>
      <c r="E345" s="167"/>
      <c r="F345" s="168"/>
      <c r="G345" s="168">
        <f>SUMIF(AG346:AG357,"&lt;&gt;NOR",G346:G357)</f>
        <v>0</v>
      </c>
      <c r="H345" s="168"/>
      <c r="I345" s="168">
        <f>SUM(I346:I357)</f>
        <v>0</v>
      </c>
      <c r="J345" s="168"/>
      <c r="K345" s="168">
        <f>SUM(K346:K357)</f>
        <v>0</v>
      </c>
      <c r="L345" s="168"/>
      <c r="M345" s="168">
        <f>SUM(M346:M357)</f>
        <v>0</v>
      </c>
      <c r="N345" s="168"/>
      <c r="O345" s="168">
        <f>SUM(O346:O357)</f>
        <v>0</v>
      </c>
      <c r="P345" s="168"/>
      <c r="Q345" s="168">
        <f>SUM(Q346:Q357)</f>
        <v>0</v>
      </c>
      <c r="R345" s="168"/>
      <c r="S345" s="168"/>
      <c r="T345" s="169"/>
      <c r="U345" s="163"/>
      <c r="V345" s="163">
        <f>SUM(V346:V357)</f>
        <v>0</v>
      </c>
      <c r="W345" s="163"/>
      <c r="X345" s="163"/>
      <c r="AG345" t="s">
        <v>153</v>
      </c>
    </row>
    <row r="346" spans="1:60" outlineLevel="1" x14ac:dyDescent="0.2">
      <c r="A346" s="170">
        <v>32</v>
      </c>
      <c r="B346" s="171" t="s">
        <v>383</v>
      </c>
      <c r="C346" s="180" t="s">
        <v>384</v>
      </c>
      <c r="D346" s="172" t="s">
        <v>250</v>
      </c>
      <c r="E346" s="173">
        <v>2</v>
      </c>
      <c r="F346" s="174"/>
      <c r="G346" s="175">
        <f>ROUND(E346*F346,2)</f>
        <v>0</v>
      </c>
      <c r="H346" s="174"/>
      <c r="I346" s="175">
        <f>ROUND(E346*H346,2)</f>
        <v>0</v>
      </c>
      <c r="J346" s="174"/>
      <c r="K346" s="175">
        <f>ROUND(E346*J346,2)</f>
        <v>0</v>
      </c>
      <c r="L346" s="175">
        <v>21</v>
      </c>
      <c r="M346" s="175">
        <f>G346*(1+L346/100)</f>
        <v>0</v>
      </c>
      <c r="N346" s="175">
        <v>0</v>
      </c>
      <c r="O346" s="175">
        <f>ROUND(E346*N346,2)</f>
        <v>0</v>
      </c>
      <c r="P346" s="175">
        <v>0</v>
      </c>
      <c r="Q346" s="175">
        <f>ROUND(E346*P346,2)</f>
        <v>0</v>
      </c>
      <c r="R346" s="175"/>
      <c r="S346" s="175" t="s">
        <v>251</v>
      </c>
      <c r="T346" s="176" t="s">
        <v>158</v>
      </c>
      <c r="U346" s="159">
        <v>0</v>
      </c>
      <c r="V346" s="159">
        <f>ROUND(E346*U346,2)</f>
        <v>0</v>
      </c>
      <c r="W346" s="159"/>
      <c r="X346" s="159" t="s">
        <v>184</v>
      </c>
      <c r="Y346" s="149"/>
      <c r="Z346" s="149"/>
      <c r="AA346" s="149"/>
      <c r="AB346" s="149"/>
      <c r="AC346" s="149"/>
      <c r="AD346" s="149"/>
      <c r="AE346" s="149"/>
      <c r="AF346" s="149"/>
      <c r="AG346" s="149" t="s">
        <v>185</v>
      </c>
      <c r="AH346" s="149"/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outlineLevel="1" x14ac:dyDescent="0.2">
      <c r="A347" s="156"/>
      <c r="B347" s="157"/>
      <c r="C347" s="181" t="s">
        <v>385</v>
      </c>
      <c r="D347" s="161"/>
      <c r="E347" s="162"/>
      <c r="F347" s="159"/>
      <c r="G347" s="159"/>
      <c r="H347" s="159"/>
      <c r="I347" s="159"/>
      <c r="J347" s="159"/>
      <c r="K347" s="159"/>
      <c r="L347" s="159"/>
      <c r="M347" s="159"/>
      <c r="N347" s="159"/>
      <c r="O347" s="159"/>
      <c r="P347" s="159"/>
      <c r="Q347" s="159"/>
      <c r="R347" s="159"/>
      <c r="S347" s="159"/>
      <c r="T347" s="159"/>
      <c r="U347" s="159"/>
      <c r="V347" s="159"/>
      <c r="W347" s="159"/>
      <c r="X347" s="159"/>
      <c r="Y347" s="149"/>
      <c r="Z347" s="149"/>
      <c r="AA347" s="149"/>
      <c r="AB347" s="149"/>
      <c r="AC347" s="149"/>
      <c r="AD347" s="149"/>
      <c r="AE347" s="149"/>
      <c r="AF347" s="149"/>
      <c r="AG347" s="149" t="s">
        <v>162</v>
      </c>
      <c r="AH347" s="149">
        <v>0</v>
      </c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1" x14ac:dyDescent="0.2">
      <c r="A348" s="156"/>
      <c r="B348" s="157"/>
      <c r="C348" s="181" t="s">
        <v>386</v>
      </c>
      <c r="D348" s="161"/>
      <c r="E348" s="162"/>
      <c r="F348" s="159"/>
      <c r="G348" s="159"/>
      <c r="H348" s="159"/>
      <c r="I348" s="159"/>
      <c r="J348" s="159"/>
      <c r="K348" s="159"/>
      <c r="L348" s="159"/>
      <c r="M348" s="159"/>
      <c r="N348" s="159"/>
      <c r="O348" s="159"/>
      <c r="P348" s="159"/>
      <c r="Q348" s="159"/>
      <c r="R348" s="159"/>
      <c r="S348" s="159"/>
      <c r="T348" s="159"/>
      <c r="U348" s="159"/>
      <c r="V348" s="159"/>
      <c r="W348" s="159"/>
      <c r="X348" s="159"/>
      <c r="Y348" s="149"/>
      <c r="Z348" s="149"/>
      <c r="AA348" s="149"/>
      <c r="AB348" s="149"/>
      <c r="AC348" s="149"/>
      <c r="AD348" s="149"/>
      <c r="AE348" s="149"/>
      <c r="AF348" s="149"/>
      <c r="AG348" s="149" t="s">
        <v>162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1" x14ac:dyDescent="0.2">
      <c r="A349" s="156"/>
      <c r="B349" s="157"/>
      <c r="C349" s="181" t="s">
        <v>387</v>
      </c>
      <c r="D349" s="161"/>
      <c r="E349" s="162"/>
      <c r="F349" s="159"/>
      <c r="G349" s="159"/>
      <c r="H349" s="159"/>
      <c r="I349" s="159"/>
      <c r="J349" s="159"/>
      <c r="K349" s="159"/>
      <c r="L349" s="159"/>
      <c r="M349" s="159"/>
      <c r="N349" s="159"/>
      <c r="O349" s="159"/>
      <c r="P349" s="159"/>
      <c r="Q349" s="159"/>
      <c r="R349" s="159"/>
      <c r="S349" s="159"/>
      <c r="T349" s="159"/>
      <c r="U349" s="159"/>
      <c r="V349" s="159"/>
      <c r="W349" s="159"/>
      <c r="X349" s="159"/>
      <c r="Y349" s="149"/>
      <c r="Z349" s="149"/>
      <c r="AA349" s="149"/>
      <c r="AB349" s="149"/>
      <c r="AC349" s="149"/>
      <c r="AD349" s="149"/>
      <c r="AE349" s="149"/>
      <c r="AF349" s="149"/>
      <c r="AG349" s="149" t="s">
        <v>162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1" x14ac:dyDescent="0.2">
      <c r="A350" s="156"/>
      <c r="B350" s="157"/>
      <c r="C350" s="181" t="s">
        <v>164</v>
      </c>
      <c r="D350" s="161"/>
      <c r="E350" s="162">
        <v>1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9"/>
      <c r="Y350" s="149"/>
      <c r="Z350" s="149"/>
      <c r="AA350" s="149"/>
      <c r="AB350" s="149"/>
      <c r="AC350" s="149"/>
      <c r="AD350" s="149"/>
      <c r="AE350" s="149"/>
      <c r="AF350" s="149"/>
      <c r="AG350" s="149" t="s">
        <v>162</v>
      </c>
      <c r="AH350" s="149">
        <v>0</v>
      </c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1" x14ac:dyDescent="0.2">
      <c r="A351" s="156"/>
      <c r="B351" s="157"/>
      <c r="C351" s="181" t="s">
        <v>388</v>
      </c>
      <c r="D351" s="161"/>
      <c r="E351" s="162"/>
      <c r="F351" s="159"/>
      <c r="G351" s="159"/>
      <c r="H351" s="159"/>
      <c r="I351" s="159"/>
      <c r="J351" s="159"/>
      <c r="K351" s="159"/>
      <c r="L351" s="159"/>
      <c r="M351" s="159"/>
      <c r="N351" s="159"/>
      <c r="O351" s="159"/>
      <c r="P351" s="159"/>
      <c r="Q351" s="159"/>
      <c r="R351" s="159"/>
      <c r="S351" s="159"/>
      <c r="T351" s="159"/>
      <c r="U351" s="159"/>
      <c r="V351" s="159"/>
      <c r="W351" s="159"/>
      <c r="X351" s="159"/>
      <c r="Y351" s="149"/>
      <c r="Z351" s="149"/>
      <c r="AA351" s="149"/>
      <c r="AB351" s="149"/>
      <c r="AC351" s="149"/>
      <c r="AD351" s="149"/>
      <c r="AE351" s="149"/>
      <c r="AF351" s="149"/>
      <c r="AG351" s="149" t="s">
        <v>162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1" x14ac:dyDescent="0.2">
      <c r="A352" s="156"/>
      <c r="B352" s="157"/>
      <c r="C352" s="181" t="s">
        <v>164</v>
      </c>
      <c r="D352" s="161"/>
      <c r="E352" s="162">
        <v>1</v>
      </c>
      <c r="F352" s="159"/>
      <c r="G352" s="159"/>
      <c r="H352" s="159"/>
      <c r="I352" s="159"/>
      <c r="J352" s="159"/>
      <c r="K352" s="159"/>
      <c r="L352" s="159"/>
      <c r="M352" s="159"/>
      <c r="N352" s="159"/>
      <c r="O352" s="159"/>
      <c r="P352" s="159"/>
      <c r="Q352" s="159"/>
      <c r="R352" s="159"/>
      <c r="S352" s="159"/>
      <c r="T352" s="159"/>
      <c r="U352" s="159"/>
      <c r="V352" s="159"/>
      <c r="W352" s="159"/>
      <c r="X352" s="159"/>
      <c r="Y352" s="149"/>
      <c r="Z352" s="149"/>
      <c r="AA352" s="149"/>
      <c r="AB352" s="149"/>
      <c r="AC352" s="149"/>
      <c r="AD352" s="149"/>
      <c r="AE352" s="149"/>
      <c r="AF352" s="149"/>
      <c r="AG352" s="149" t="s">
        <v>162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1" x14ac:dyDescent="0.2">
      <c r="A353" s="170">
        <v>33</v>
      </c>
      <c r="B353" s="171" t="s">
        <v>389</v>
      </c>
      <c r="C353" s="180" t="s">
        <v>390</v>
      </c>
      <c r="D353" s="172" t="s">
        <v>250</v>
      </c>
      <c r="E353" s="173">
        <v>1</v>
      </c>
      <c r="F353" s="174"/>
      <c r="G353" s="175">
        <f>ROUND(E353*F353,2)</f>
        <v>0</v>
      </c>
      <c r="H353" s="174"/>
      <c r="I353" s="175">
        <f>ROUND(E353*H353,2)</f>
        <v>0</v>
      </c>
      <c r="J353" s="174"/>
      <c r="K353" s="175">
        <f>ROUND(E353*J353,2)</f>
        <v>0</v>
      </c>
      <c r="L353" s="175">
        <v>21</v>
      </c>
      <c r="M353" s="175">
        <f>G353*(1+L353/100)</f>
        <v>0</v>
      </c>
      <c r="N353" s="175">
        <v>0</v>
      </c>
      <c r="O353" s="175">
        <f>ROUND(E353*N353,2)</f>
        <v>0</v>
      </c>
      <c r="P353" s="175">
        <v>0</v>
      </c>
      <c r="Q353" s="175">
        <f>ROUND(E353*P353,2)</f>
        <v>0</v>
      </c>
      <c r="R353" s="175"/>
      <c r="S353" s="175" t="s">
        <v>251</v>
      </c>
      <c r="T353" s="176" t="s">
        <v>158</v>
      </c>
      <c r="U353" s="159">
        <v>0</v>
      </c>
      <c r="V353" s="159">
        <f>ROUND(E353*U353,2)</f>
        <v>0</v>
      </c>
      <c r="W353" s="159"/>
      <c r="X353" s="159" t="s">
        <v>184</v>
      </c>
      <c r="Y353" s="149"/>
      <c r="Z353" s="149"/>
      <c r="AA353" s="149"/>
      <c r="AB353" s="149"/>
      <c r="AC353" s="149"/>
      <c r="AD353" s="149"/>
      <c r="AE353" s="149"/>
      <c r="AF353" s="149"/>
      <c r="AG353" s="149" t="s">
        <v>185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1" x14ac:dyDescent="0.2">
      <c r="A354" s="156"/>
      <c r="B354" s="157"/>
      <c r="C354" s="181" t="s">
        <v>385</v>
      </c>
      <c r="D354" s="161"/>
      <c r="E354" s="162"/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9"/>
      <c r="Y354" s="149"/>
      <c r="Z354" s="149"/>
      <c r="AA354" s="149"/>
      <c r="AB354" s="149"/>
      <c r="AC354" s="149"/>
      <c r="AD354" s="149"/>
      <c r="AE354" s="149"/>
      <c r="AF354" s="149"/>
      <c r="AG354" s="149" t="s">
        <v>162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56"/>
      <c r="B355" s="157"/>
      <c r="C355" s="181" t="s">
        <v>386</v>
      </c>
      <c r="D355" s="161"/>
      <c r="E355" s="162"/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9"/>
      <c r="Y355" s="149"/>
      <c r="Z355" s="149"/>
      <c r="AA355" s="149"/>
      <c r="AB355" s="149"/>
      <c r="AC355" s="149"/>
      <c r="AD355" s="149"/>
      <c r="AE355" s="149"/>
      <c r="AF355" s="149"/>
      <c r="AG355" s="149" t="s">
        <v>162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1" x14ac:dyDescent="0.2">
      <c r="A356" s="156"/>
      <c r="B356" s="157"/>
      <c r="C356" s="181" t="s">
        <v>391</v>
      </c>
      <c r="D356" s="161"/>
      <c r="E356" s="162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9"/>
      <c r="Y356" s="149"/>
      <c r="Z356" s="149"/>
      <c r="AA356" s="149"/>
      <c r="AB356" s="149"/>
      <c r="AC356" s="149"/>
      <c r="AD356" s="149"/>
      <c r="AE356" s="149"/>
      <c r="AF356" s="149"/>
      <c r="AG356" s="149" t="s">
        <v>162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1" x14ac:dyDescent="0.2">
      <c r="A357" s="156"/>
      <c r="B357" s="157"/>
      <c r="C357" s="181" t="s">
        <v>164</v>
      </c>
      <c r="D357" s="161"/>
      <c r="E357" s="162">
        <v>1</v>
      </c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9"/>
      <c r="Y357" s="149"/>
      <c r="Z357" s="149"/>
      <c r="AA357" s="149"/>
      <c r="AB357" s="149"/>
      <c r="AC357" s="149"/>
      <c r="AD357" s="149"/>
      <c r="AE357" s="149"/>
      <c r="AF357" s="149"/>
      <c r="AG357" s="149" t="s">
        <v>162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x14ac:dyDescent="0.2">
      <c r="A358" s="164" t="s">
        <v>152</v>
      </c>
      <c r="B358" s="165" t="s">
        <v>102</v>
      </c>
      <c r="C358" s="179" t="s">
        <v>103</v>
      </c>
      <c r="D358" s="166"/>
      <c r="E358" s="167"/>
      <c r="F358" s="168"/>
      <c r="G358" s="168">
        <f>SUMIF(AG359:AG370,"&lt;&gt;NOR",G359:G370)</f>
        <v>0</v>
      </c>
      <c r="H358" s="168"/>
      <c r="I358" s="168">
        <f>SUM(I359:I370)</f>
        <v>0</v>
      </c>
      <c r="J358" s="168"/>
      <c r="K358" s="168">
        <f>SUM(K359:K370)</f>
        <v>0</v>
      </c>
      <c r="L358" s="168"/>
      <c r="M358" s="168">
        <f>SUM(M359:M370)</f>
        <v>0</v>
      </c>
      <c r="N358" s="168"/>
      <c r="O358" s="168">
        <f>SUM(O359:O370)</f>
        <v>0</v>
      </c>
      <c r="P358" s="168"/>
      <c r="Q358" s="168">
        <f>SUM(Q359:Q370)</f>
        <v>0</v>
      </c>
      <c r="R358" s="168"/>
      <c r="S358" s="168"/>
      <c r="T358" s="169"/>
      <c r="U358" s="163"/>
      <c r="V358" s="163">
        <f>SUM(V359:V370)</f>
        <v>0</v>
      </c>
      <c r="W358" s="163"/>
      <c r="X358" s="163"/>
      <c r="AG358" t="s">
        <v>153</v>
      </c>
    </row>
    <row r="359" spans="1:60" outlineLevel="1" x14ac:dyDescent="0.2">
      <c r="A359" s="170">
        <v>34</v>
      </c>
      <c r="B359" s="171" t="s">
        <v>392</v>
      </c>
      <c r="C359" s="180" t="s">
        <v>393</v>
      </c>
      <c r="D359" s="172" t="s">
        <v>250</v>
      </c>
      <c r="E359" s="173">
        <v>2</v>
      </c>
      <c r="F359" s="174"/>
      <c r="G359" s="175">
        <f>ROUND(E359*F359,2)</f>
        <v>0</v>
      </c>
      <c r="H359" s="174"/>
      <c r="I359" s="175">
        <f>ROUND(E359*H359,2)</f>
        <v>0</v>
      </c>
      <c r="J359" s="174"/>
      <c r="K359" s="175">
        <f>ROUND(E359*J359,2)</f>
        <v>0</v>
      </c>
      <c r="L359" s="175">
        <v>21</v>
      </c>
      <c r="M359" s="175">
        <f>G359*(1+L359/100)</f>
        <v>0</v>
      </c>
      <c r="N359" s="175">
        <v>0</v>
      </c>
      <c r="O359" s="175">
        <f>ROUND(E359*N359,2)</f>
        <v>0</v>
      </c>
      <c r="P359" s="175">
        <v>0</v>
      </c>
      <c r="Q359" s="175">
        <f>ROUND(E359*P359,2)</f>
        <v>0</v>
      </c>
      <c r="R359" s="175"/>
      <c r="S359" s="175" t="s">
        <v>251</v>
      </c>
      <c r="T359" s="176" t="s">
        <v>158</v>
      </c>
      <c r="U359" s="159">
        <v>0</v>
      </c>
      <c r="V359" s="159">
        <f>ROUND(E359*U359,2)</f>
        <v>0</v>
      </c>
      <c r="W359" s="159"/>
      <c r="X359" s="159" t="s">
        <v>184</v>
      </c>
      <c r="Y359" s="149"/>
      <c r="Z359" s="149"/>
      <c r="AA359" s="149"/>
      <c r="AB359" s="149"/>
      <c r="AC359" s="149"/>
      <c r="AD359" s="149"/>
      <c r="AE359" s="149"/>
      <c r="AF359" s="149"/>
      <c r="AG359" s="149" t="s">
        <v>185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1" x14ac:dyDescent="0.2">
      <c r="A360" s="156"/>
      <c r="B360" s="157"/>
      <c r="C360" s="181" t="s">
        <v>385</v>
      </c>
      <c r="D360" s="161"/>
      <c r="E360" s="162"/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9"/>
      <c r="Y360" s="149"/>
      <c r="Z360" s="149"/>
      <c r="AA360" s="149"/>
      <c r="AB360" s="149"/>
      <c r="AC360" s="149"/>
      <c r="AD360" s="149"/>
      <c r="AE360" s="149"/>
      <c r="AF360" s="149"/>
      <c r="AG360" s="149" t="s">
        <v>162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outlineLevel="1" x14ac:dyDescent="0.2">
      <c r="A361" s="156"/>
      <c r="B361" s="157"/>
      <c r="C361" s="181" t="s">
        <v>386</v>
      </c>
      <c r="D361" s="161"/>
      <c r="E361" s="162"/>
      <c r="F361" s="159"/>
      <c r="G361" s="159"/>
      <c r="H361" s="159"/>
      <c r="I361" s="159"/>
      <c r="J361" s="159"/>
      <c r="K361" s="159"/>
      <c r="L361" s="159"/>
      <c r="M361" s="159"/>
      <c r="N361" s="159"/>
      <c r="O361" s="159"/>
      <c r="P361" s="159"/>
      <c r="Q361" s="159"/>
      <c r="R361" s="159"/>
      <c r="S361" s="159"/>
      <c r="T361" s="159"/>
      <c r="U361" s="159"/>
      <c r="V361" s="159"/>
      <c r="W361" s="159"/>
      <c r="X361" s="159"/>
      <c r="Y361" s="149"/>
      <c r="Z361" s="149"/>
      <c r="AA361" s="149"/>
      <c r="AB361" s="149"/>
      <c r="AC361" s="149"/>
      <c r="AD361" s="149"/>
      <c r="AE361" s="149"/>
      <c r="AF361" s="149"/>
      <c r="AG361" s="149" t="s">
        <v>162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outlineLevel="1" x14ac:dyDescent="0.2">
      <c r="A362" s="156"/>
      <c r="B362" s="157"/>
      <c r="C362" s="181" t="s">
        <v>189</v>
      </c>
      <c r="D362" s="161"/>
      <c r="E362" s="162"/>
      <c r="F362" s="159"/>
      <c r="G362" s="159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9"/>
      <c r="Y362" s="149"/>
      <c r="Z362" s="149"/>
      <c r="AA362" s="149"/>
      <c r="AB362" s="149"/>
      <c r="AC362" s="149"/>
      <c r="AD362" s="149"/>
      <c r="AE362" s="149"/>
      <c r="AF362" s="149"/>
      <c r="AG362" s="149" t="s">
        <v>162</v>
      </c>
      <c r="AH362" s="149">
        <v>0</v>
      </c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1" x14ac:dyDescent="0.2">
      <c r="A363" s="156"/>
      <c r="B363" s="157"/>
      <c r="C363" s="181" t="s">
        <v>164</v>
      </c>
      <c r="D363" s="161"/>
      <c r="E363" s="162">
        <v>1</v>
      </c>
      <c r="F363" s="159"/>
      <c r="G363" s="159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9"/>
      <c r="Y363" s="149"/>
      <c r="Z363" s="149"/>
      <c r="AA363" s="149"/>
      <c r="AB363" s="149"/>
      <c r="AC363" s="149"/>
      <c r="AD363" s="149"/>
      <c r="AE363" s="149"/>
      <c r="AF363" s="149"/>
      <c r="AG363" s="149" t="s">
        <v>162</v>
      </c>
      <c r="AH363" s="149">
        <v>0</v>
      </c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1" x14ac:dyDescent="0.2">
      <c r="A364" s="156"/>
      <c r="B364" s="157"/>
      <c r="C364" s="181" t="s">
        <v>191</v>
      </c>
      <c r="D364" s="161"/>
      <c r="E364" s="162"/>
      <c r="F364" s="159"/>
      <c r="G364" s="159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9"/>
      <c r="Y364" s="149"/>
      <c r="Z364" s="149"/>
      <c r="AA364" s="149"/>
      <c r="AB364" s="149"/>
      <c r="AC364" s="149"/>
      <c r="AD364" s="149"/>
      <c r="AE364" s="149"/>
      <c r="AF364" s="149"/>
      <c r="AG364" s="149" t="s">
        <v>162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1" x14ac:dyDescent="0.2">
      <c r="A365" s="156"/>
      <c r="B365" s="157"/>
      <c r="C365" s="181" t="s">
        <v>164</v>
      </c>
      <c r="D365" s="161"/>
      <c r="E365" s="162">
        <v>1</v>
      </c>
      <c r="F365" s="159"/>
      <c r="G365" s="159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9"/>
      <c r="Y365" s="149"/>
      <c r="Z365" s="149"/>
      <c r="AA365" s="149"/>
      <c r="AB365" s="149"/>
      <c r="AC365" s="149"/>
      <c r="AD365" s="149"/>
      <c r="AE365" s="149"/>
      <c r="AF365" s="149"/>
      <c r="AG365" s="149" t="s">
        <v>162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outlineLevel="1" x14ac:dyDescent="0.2">
      <c r="A366" s="170">
        <v>35</v>
      </c>
      <c r="B366" s="171" t="s">
        <v>394</v>
      </c>
      <c r="C366" s="180" t="s">
        <v>395</v>
      </c>
      <c r="D366" s="172" t="s">
        <v>250</v>
      </c>
      <c r="E366" s="173">
        <v>1</v>
      </c>
      <c r="F366" s="174"/>
      <c r="G366" s="175">
        <f>ROUND(E366*F366,2)</f>
        <v>0</v>
      </c>
      <c r="H366" s="174"/>
      <c r="I366" s="175">
        <f>ROUND(E366*H366,2)</f>
        <v>0</v>
      </c>
      <c r="J366" s="174"/>
      <c r="K366" s="175">
        <f>ROUND(E366*J366,2)</f>
        <v>0</v>
      </c>
      <c r="L366" s="175">
        <v>21</v>
      </c>
      <c r="M366" s="175">
        <f>G366*(1+L366/100)</f>
        <v>0</v>
      </c>
      <c r="N366" s="175">
        <v>0</v>
      </c>
      <c r="O366" s="175">
        <f>ROUND(E366*N366,2)</f>
        <v>0</v>
      </c>
      <c r="P366" s="175">
        <v>0</v>
      </c>
      <c r="Q366" s="175">
        <f>ROUND(E366*P366,2)</f>
        <v>0</v>
      </c>
      <c r="R366" s="175"/>
      <c r="S366" s="175" t="s">
        <v>251</v>
      </c>
      <c r="T366" s="176" t="s">
        <v>158</v>
      </c>
      <c r="U366" s="159">
        <v>0</v>
      </c>
      <c r="V366" s="159">
        <f>ROUND(E366*U366,2)</f>
        <v>0</v>
      </c>
      <c r="W366" s="159"/>
      <c r="X366" s="159" t="s">
        <v>184</v>
      </c>
      <c r="Y366" s="149"/>
      <c r="Z366" s="149"/>
      <c r="AA366" s="149"/>
      <c r="AB366" s="149"/>
      <c r="AC366" s="149"/>
      <c r="AD366" s="149"/>
      <c r="AE366" s="149"/>
      <c r="AF366" s="149"/>
      <c r="AG366" s="149" t="s">
        <v>185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1" x14ac:dyDescent="0.2">
      <c r="A367" s="156"/>
      <c r="B367" s="157"/>
      <c r="C367" s="181" t="s">
        <v>385</v>
      </c>
      <c r="D367" s="161"/>
      <c r="E367" s="162"/>
      <c r="F367" s="159"/>
      <c r="G367" s="159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9"/>
      <c r="Y367" s="149"/>
      <c r="Z367" s="149"/>
      <c r="AA367" s="149"/>
      <c r="AB367" s="149"/>
      <c r="AC367" s="149"/>
      <c r="AD367" s="149"/>
      <c r="AE367" s="149"/>
      <c r="AF367" s="149"/>
      <c r="AG367" s="149" t="s">
        <v>162</v>
      </c>
      <c r="AH367" s="149">
        <v>0</v>
      </c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1" x14ac:dyDescent="0.2">
      <c r="A368" s="156"/>
      <c r="B368" s="157"/>
      <c r="C368" s="181" t="s">
        <v>386</v>
      </c>
      <c r="D368" s="161"/>
      <c r="E368" s="162"/>
      <c r="F368" s="159"/>
      <c r="G368" s="159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9"/>
      <c r="Y368" s="149"/>
      <c r="Z368" s="149"/>
      <c r="AA368" s="149"/>
      <c r="AB368" s="149"/>
      <c r="AC368" s="149"/>
      <c r="AD368" s="149"/>
      <c r="AE368" s="149"/>
      <c r="AF368" s="149"/>
      <c r="AG368" s="149" t="s">
        <v>162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56"/>
      <c r="B369" s="157"/>
      <c r="C369" s="181" t="s">
        <v>189</v>
      </c>
      <c r="D369" s="161"/>
      <c r="E369" s="162"/>
      <c r="F369" s="159"/>
      <c r="G369" s="159"/>
      <c r="H369" s="159"/>
      <c r="I369" s="159"/>
      <c r="J369" s="159"/>
      <c r="K369" s="159"/>
      <c r="L369" s="159"/>
      <c r="M369" s="159"/>
      <c r="N369" s="159"/>
      <c r="O369" s="159"/>
      <c r="P369" s="159"/>
      <c r="Q369" s="159"/>
      <c r="R369" s="159"/>
      <c r="S369" s="159"/>
      <c r="T369" s="159"/>
      <c r="U369" s="159"/>
      <c r="V369" s="159"/>
      <c r="W369" s="159"/>
      <c r="X369" s="159"/>
      <c r="Y369" s="149"/>
      <c r="Z369" s="149"/>
      <c r="AA369" s="149"/>
      <c r="AB369" s="149"/>
      <c r="AC369" s="149"/>
      <c r="AD369" s="149"/>
      <c r="AE369" s="149"/>
      <c r="AF369" s="149"/>
      <c r="AG369" s="149" t="s">
        <v>162</v>
      </c>
      <c r="AH369" s="149">
        <v>0</v>
      </c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1" x14ac:dyDescent="0.2">
      <c r="A370" s="156"/>
      <c r="B370" s="157"/>
      <c r="C370" s="181" t="s">
        <v>164</v>
      </c>
      <c r="D370" s="161"/>
      <c r="E370" s="162">
        <v>1</v>
      </c>
      <c r="F370" s="159"/>
      <c r="G370" s="159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9"/>
      <c r="Y370" s="149"/>
      <c r="Z370" s="149"/>
      <c r="AA370" s="149"/>
      <c r="AB370" s="149"/>
      <c r="AC370" s="149"/>
      <c r="AD370" s="149"/>
      <c r="AE370" s="149"/>
      <c r="AF370" s="149"/>
      <c r="AG370" s="149" t="s">
        <v>162</v>
      </c>
      <c r="AH370" s="149">
        <v>0</v>
      </c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x14ac:dyDescent="0.2">
      <c r="A371" s="164" t="s">
        <v>152</v>
      </c>
      <c r="B371" s="165" t="s">
        <v>104</v>
      </c>
      <c r="C371" s="179" t="s">
        <v>105</v>
      </c>
      <c r="D371" s="166"/>
      <c r="E371" s="167"/>
      <c r="F371" s="168"/>
      <c r="G371" s="168">
        <f>SUMIF(AG372:AG419,"&lt;&gt;NOR",G372:G419)</f>
        <v>0</v>
      </c>
      <c r="H371" s="168"/>
      <c r="I371" s="168">
        <f>SUM(I372:I419)</f>
        <v>0</v>
      </c>
      <c r="J371" s="168"/>
      <c r="K371" s="168">
        <f>SUM(K372:K419)</f>
        <v>0</v>
      </c>
      <c r="L371" s="168"/>
      <c r="M371" s="168">
        <f>SUM(M372:M419)</f>
        <v>0</v>
      </c>
      <c r="N371" s="168"/>
      <c r="O371" s="168">
        <f>SUM(O372:O419)</f>
        <v>0.03</v>
      </c>
      <c r="P371" s="168"/>
      <c r="Q371" s="168">
        <f>SUM(Q372:Q419)</f>
        <v>0.04</v>
      </c>
      <c r="R371" s="168"/>
      <c r="S371" s="168"/>
      <c r="T371" s="169"/>
      <c r="U371" s="163"/>
      <c r="V371" s="163">
        <f>SUM(V372:V419)</f>
        <v>5.370000000000001</v>
      </c>
      <c r="W371" s="163"/>
      <c r="X371" s="163"/>
      <c r="AG371" t="s">
        <v>153</v>
      </c>
    </row>
    <row r="372" spans="1:60" ht="22.5" outlineLevel="1" x14ac:dyDescent="0.2">
      <c r="A372" s="170">
        <v>36</v>
      </c>
      <c r="B372" s="171" t="s">
        <v>396</v>
      </c>
      <c r="C372" s="180" t="s">
        <v>397</v>
      </c>
      <c r="D372" s="172" t="s">
        <v>182</v>
      </c>
      <c r="E372" s="173">
        <v>4.4550000000000001</v>
      </c>
      <c r="F372" s="174"/>
      <c r="G372" s="175">
        <f>ROUND(E372*F372,2)</f>
        <v>0</v>
      </c>
      <c r="H372" s="174"/>
      <c r="I372" s="175">
        <f>ROUND(E372*H372,2)</f>
        <v>0</v>
      </c>
      <c r="J372" s="174"/>
      <c r="K372" s="175">
        <f>ROUND(E372*J372,2)</f>
        <v>0</v>
      </c>
      <c r="L372" s="175">
        <v>21</v>
      </c>
      <c r="M372" s="175">
        <f>G372*(1+L372/100)</f>
        <v>0</v>
      </c>
      <c r="N372" s="175">
        <v>5.4599999999999996E-3</v>
      </c>
      <c r="O372" s="175">
        <f>ROUND(E372*N372,2)</f>
        <v>0.02</v>
      </c>
      <c r="P372" s="175">
        <v>0</v>
      </c>
      <c r="Q372" s="175">
        <f>ROUND(E372*P372,2)</f>
        <v>0</v>
      </c>
      <c r="R372" s="175" t="s">
        <v>398</v>
      </c>
      <c r="S372" s="175" t="s">
        <v>157</v>
      </c>
      <c r="T372" s="176" t="s">
        <v>157</v>
      </c>
      <c r="U372" s="159">
        <v>0.42</v>
      </c>
      <c r="V372" s="159">
        <f>ROUND(E372*U372,2)</f>
        <v>1.87</v>
      </c>
      <c r="W372" s="159"/>
      <c r="X372" s="159" t="s">
        <v>184</v>
      </c>
      <c r="Y372" s="149"/>
      <c r="Z372" s="149"/>
      <c r="AA372" s="149"/>
      <c r="AB372" s="149"/>
      <c r="AC372" s="149"/>
      <c r="AD372" s="149"/>
      <c r="AE372" s="149"/>
      <c r="AF372" s="149"/>
      <c r="AG372" s="149" t="s">
        <v>347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1" x14ac:dyDescent="0.2">
      <c r="A373" s="156"/>
      <c r="B373" s="157"/>
      <c r="C373" s="181" t="s">
        <v>399</v>
      </c>
      <c r="D373" s="161"/>
      <c r="E373" s="162"/>
      <c r="F373" s="159"/>
      <c r="G373" s="159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9"/>
      <c r="Y373" s="149"/>
      <c r="Z373" s="149"/>
      <c r="AA373" s="149"/>
      <c r="AB373" s="149"/>
      <c r="AC373" s="149"/>
      <c r="AD373" s="149"/>
      <c r="AE373" s="149"/>
      <c r="AF373" s="149"/>
      <c r="AG373" s="149" t="s">
        <v>162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56"/>
      <c r="B374" s="157"/>
      <c r="C374" s="181" t="s">
        <v>400</v>
      </c>
      <c r="D374" s="161"/>
      <c r="E374" s="162"/>
      <c r="F374" s="159"/>
      <c r="G374" s="159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9"/>
      <c r="Y374" s="149"/>
      <c r="Z374" s="149"/>
      <c r="AA374" s="149"/>
      <c r="AB374" s="149"/>
      <c r="AC374" s="149"/>
      <c r="AD374" s="149"/>
      <c r="AE374" s="149"/>
      <c r="AF374" s="149"/>
      <c r="AG374" s="149" t="s">
        <v>162</v>
      </c>
      <c r="AH374" s="149">
        <v>0</v>
      </c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1" x14ac:dyDescent="0.2">
      <c r="A375" s="156"/>
      <c r="B375" s="157"/>
      <c r="C375" s="181" t="s">
        <v>246</v>
      </c>
      <c r="D375" s="161"/>
      <c r="E375" s="162"/>
      <c r="F375" s="159"/>
      <c r="G375" s="159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9"/>
      <c r="Y375" s="149"/>
      <c r="Z375" s="149"/>
      <c r="AA375" s="149"/>
      <c r="AB375" s="149"/>
      <c r="AC375" s="149"/>
      <c r="AD375" s="149"/>
      <c r="AE375" s="149"/>
      <c r="AF375" s="149"/>
      <c r="AG375" s="149" t="s">
        <v>162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56"/>
      <c r="B376" s="157"/>
      <c r="C376" s="181" t="s">
        <v>267</v>
      </c>
      <c r="D376" s="161"/>
      <c r="E376" s="162"/>
      <c r="F376" s="159"/>
      <c r="G376" s="159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9"/>
      <c r="Y376" s="149"/>
      <c r="Z376" s="149"/>
      <c r="AA376" s="149"/>
      <c r="AB376" s="149"/>
      <c r="AC376" s="149"/>
      <c r="AD376" s="149"/>
      <c r="AE376" s="149"/>
      <c r="AF376" s="149"/>
      <c r="AG376" s="149" t="s">
        <v>162</v>
      </c>
      <c r="AH376" s="149">
        <v>0</v>
      </c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1" x14ac:dyDescent="0.2">
      <c r="A377" s="156"/>
      <c r="B377" s="157"/>
      <c r="C377" s="181" t="s">
        <v>401</v>
      </c>
      <c r="D377" s="161"/>
      <c r="E377" s="162">
        <v>4.46</v>
      </c>
      <c r="F377" s="159"/>
      <c r="G377" s="159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9"/>
      <c r="Y377" s="149"/>
      <c r="Z377" s="149"/>
      <c r="AA377" s="149"/>
      <c r="AB377" s="149"/>
      <c r="AC377" s="149"/>
      <c r="AD377" s="149"/>
      <c r="AE377" s="149"/>
      <c r="AF377" s="149"/>
      <c r="AG377" s="149" t="s">
        <v>162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70">
        <v>37</v>
      </c>
      <c r="B378" s="171" t="s">
        <v>402</v>
      </c>
      <c r="C378" s="180" t="s">
        <v>403</v>
      </c>
      <c r="D378" s="172" t="s">
        <v>182</v>
      </c>
      <c r="E378" s="173">
        <v>4.4550000000000001</v>
      </c>
      <c r="F378" s="174"/>
      <c r="G378" s="175">
        <f>ROUND(E378*F378,2)</f>
        <v>0</v>
      </c>
      <c r="H378" s="174"/>
      <c r="I378" s="175">
        <f>ROUND(E378*H378,2)</f>
        <v>0</v>
      </c>
      <c r="J378" s="174"/>
      <c r="K378" s="175">
        <f>ROUND(E378*J378,2)</f>
        <v>0</v>
      </c>
      <c r="L378" s="175">
        <v>21</v>
      </c>
      <c r="M378" s="175">
        <f>G378*(1+L378/100)</f>
        <v>0</v>
      </c>
      <c r="N378" s="175">
        <v>0</v>
      </c>
      <c r="O378" s="175">
        <f>ROUND(E378*N378,2)</f>
        <v>0</v>
      </c>
      <c r="P378" s="175">
        <v>5.0000000000000001E-3</v>
      </c>
      <c r="Q378" s="175">
        <f>ROUND(E378*P378,2)</f>
        <v>0.02</v>
      </c>
      <c r="R378" s="175" t="s">
        <v>398</v>
      </c>
      <c r="S378" s="175" t="s">
        <v>157</v>
      </c>
      <c r="T378" s="176" t="s">
        <v>157</v>
      </c>
      <c r="U378" s="159">
        <v>0.51</v>
      </c>
      <c r="V378" s="159">
        <f>ROUND(E378*U378,2)</f>
        <v>2.27</v>
      </c>
      <c r="W378" s="159"/>
      <c r="X378" s="159" t="s">
        <v>184</v>
      </c>
      <c r="Y378" s="149"/>
      <c r="Z378" s="149"/>
      <c r="AA378" s="149"/>
      <c r="AB378" s="149"/>
      <c r="AC378" s="149"/>
      <c r="AD378" s="149"/>
      <c r="AE378" s="149"/>
      <c r="AF378" s="149"/>
      <c r="AG378" s="149" t="s">
        <v>347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1" x14ac:dyDescent="0.2">
      <c r="A379" s="156"/>
      <c r="B379" s="157"/>
      <c r="C379" s="181" t="s">
        <v>399</v>
      </c>
      <c r="D379" s="161"/>
      <c r="E379" s="162"/>
      <c r="F379" s="159"/>
      <c r="G379" s="159"/>
      <c r="H379" s="159"/>
      <c r="I379" s="159"/>
      <c r="J379" s="159"/>
      <c r="K379" s="159"/>
      <c r="L379" s="159"/>
      <c r="M379" s="159"/>
      <c r="N379" s="159"/>
      <c r="O379" s="159"/>
      <c r="P379" s="159"/>
      <c r="Q379" s="159"/>
      <c r="R379" s="159"/>
      <c r="S379" s="159"/>
      <c r="T379" s="159"/>
      <c r="U379" s="159"/>
      <c r="V379" s="159"/>
      <c r="W379" s="159"/>
      <c r="X379" s="159"/>
      <c r="Y379" s="149"/>
      <c r="Z379" s="149"/>
      <c r="AA379" s="149"/>
      <c r="AB379" s="149"/>
      <c r="AC379" s="149"/>
      <c r="AD379" s="149"/>
      <c r="AE379" s="149"/>
      <c r="AF379" s="149"/>
      <c r="AG379" s="149" t="s">
        <v>162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56"/>
      <c r="B380" s="157"/>
      <c r="C380" s="181" t="s">
        <v>404</v>
      </c>
      <c r="D380" s="161"/>
      <c r="E380" s="162"/>
      <c r="F380" s="159"/>
      <c r="G380" s="159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9"/>
      <c r="Y380" s="149"/>
      <c r="Z380" s="149"/>
      <c r="AA380" s="149"/>
      <c r="AB380" s="149"/>
      <c r="AC380" s="149"/>
      <c r="AD380" s="149"/>
      <c r="AE380" s="149"/>
      <c r="AF380" s="149"/>
      <c r="AG380" s="149" t="s">
        <v>162</v>
      </c>
      <c r="AH380" s="149">
        <v>0</v>
      </c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1" x14ac:dyDescent="0.2">
      <c r="A381" s="156"/>
      <c r="B381" s="157"/>
      <c r="C381" s="181" t="s">
        <v>246</v>
      </c>
      <c r="D381" s="161"/>
      <c r="E381" s="162"/>
      <c r="F381" s="159"/>
      <c r="G381" s="159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9"/>
      <c r="Y381" s="149"/>
      <c r="Z381" s="149"/>
      <c r="AA381" s="149"/>
      <c r="AB381" s="149"/>
      <c r="AC381" s="149"/>
      <c r="AD381" s="149"/>
      <c r="AE381" s="149"/>
      <c r="AF381" s="149"/>
      <c r="AG381" s="149" t="s">
        <v>162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outlineLevel="1" x14ac:dyDescent="0.2">
      <c r="A382" s="156"/>
      <c r="B382" s="157"/>
      <c r="C382" s="181" t="s">
        <v>267</v>
      </c>
      <c r="D382" s="161"/>
      <c r="E382" s="162"/>
      <c r="F382" s="159"/>
      <c r="G382" s="159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9"/>
      <c r="Y382" s="149"/>
      <c r="Z382" s="149"/>
      <c r="AA382" s="149"/>
      <c r="AB382" s="149"/>
      <c r="AC382" s="149"/>
      <c r="AD382" s="149"/>
      <c r="AE382" s="149"/>
      <c r="AF382" s="149"/>
      <c r="AG382" s="149" t="s">
        <v>162</v>
      </c>
      <c r="AH382" s="149">
        <v>0</v>
      </c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56"/>
      <c r="B383" s="157"/>
      <c r="C383" s="181" t="s">
        <v>401</v>
      </c>
      <c r="D383" s="161"/>
      <c r="E383" s="162">
        <v>4.46</v>
      </c>
      <c r="F383" s="159"/>
      <c r="G383" s="159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9"/>
      <c r="Y383" s="149"/>
      <c r="Z383" s="149"/>
      <c r="AA383" s="149"/>
      <c r="AB383" s="149"/>
      <c r="AC383" s="149"/>
      <c r="AD383" s="149"/>
      <c r="AE383" s="149"/>
      <c r="AF383" s="149"/>
      <c r="AG383" s="149" t="s">
        <v>162</v>
      </c>
      <c r="AH383" s="149">
        <v>0</v>
      </c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1" x14ac:dyDescent="0.2">
      <c r="A384" s="170">
        <v>38</v>
      </c>
      <c r="B384" s="171" t="s">
        <v>405</v>
      </c>
      <c r="C384" s="180" t="s">
        <v>406</v>
      </c>
      <c r="D384" s="172" t="s">
        <v>182</v>
      </c>
      <c r="E384" s="173">
        <v>4.4550000000000001</v>
      </c>
      <c r="F384" s="174"/>
      <c r="G384" s="175">
        <f>ROUND(E384*F384,2)</f>
        <v>0</v>
      </c>
      <c r="H384" s="174"/>
      <c r="I384" s="175">
        <f>ROUND(E384*H384,2)</f>
        <v>0</v>
      </c>
      <c r="J384" s="174"/>
      <c r="K384" s="175">
        <f>ROUND(E384*J384,2)</f>
        <v>0</v>
      </c>
      <c r="L384" s="175">
        <v>21</v>
      </c>
      <c r="M384" s="175">
        <f>G384*(1+L384/100)</f>
        <v>0</v>
      </c>
      <c r="N384" s="175">
        <v>0</v>
      </c>
      <c r="O384" s="175">
        <f>ROUND(E384*N384,2)</f>
        <v>0</v>
      </c>
      <c r="P384" s="175">
        <v>2E-3</v>
      </c>
      <c r="Q384" s="175">
        <f>ROUND(E384*P384,2)</f>
        <v>0.01</v>
      </c>
      <c r="R384" s="175" t="s">
        <v>398</v>
      </c>
      <c r="S384" s="175" t="s">
        <v>157</v>
      </c>
      <c r="T384" s="176" t="s">
        <v>157</v>
      </c>
      <c r="U384" s="159">
        <v>0.1</v>
      </c>
      <c r="V384" s="159">
        <f>ROUND(E384*U384,2)</f>
        <v>0.45</v>
      </c>
      <c r="W384" s="159"/>
      <c r="X384" s="159" t="s">
        <v>184</v>
      </c>
      <c r="Y384" s="149"/>
      <c r="Z384" s="149"/>
      <c r="AA384" s="149"/>
      <c r="AB384" s="149"/>
      <c r="AC384" s="149"/>
      <c r="AD384" s="149"/>
      <c r="AE384" s="149"/>
      <c r="AF384" s="149"/>
      <c r="AG384" s="149" t="s">
        <v>347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56"/>
      <c r="B385" s="157"/>
      <c r="C385" s="181" t="s">
        <v>399</v>
      </c>
      <c r="D385" s="161"/>
      <c r="E385" s="162"/>
      <c r="F385" s="159"/>
      <c r="G385" s="159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9"/>
      <c r="Y385" s="149"/>
      <c r="Z385" s="149"/>
      <c r="AA385" s="149"/>
      <c r="AB385" s="149"/>
      <c r="AC385" s="149"/>
      <c r="AD385" s="149"/>
      <c r="AE385" s="149"/>
      <c r="AF385" s="149"/>
      <c r="AG385" s="149" t="s">
        <v>162</v>
      </c>
      <c r="AH385" s="149">
        <v>0</v>
      </c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56"/>
      <c r="B386" s="157"/>
      <c r="C386" s="181" t="s">
        <v>404</v>
      </c>
      <c r="D386" s="161"/>
      <c r="E386" s="162"/>
      <c r="F386" s="159"/>
      <c r="G386" s="159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9"/>
      <c r="Y386" s="149"/>
      <c r="Z386" s="149"/>
      <c r="AA386" s="149"/>
      <c r="AB386" s="149"/>
      <c r="AC386" s="149"/>
      <c r="AD386" s="149"/>
      <c r="AE386" s="149"/>
      <c r="AF386" s="149"/>
      <c r="AG386" s="149" t="s">
        <v>162</v>
      </c>
      <c r="AH386" s="149">
        <v>0</v>
      </c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outlineLevel="1" x14ac:dyDescent="0.2">
      <c r="A387" s="156"/>
      <c r="B387" s="157"/>
      <c r="C387" s="181" t="s">
        <v>246</v>
      </c>
      <c r="D387" s="161"/>
      <c r="E387" s="162"/>
      <c r="F387" s="159"/>
      <c r="G387" s="159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9"/>
      <c r="Y387" s="149"/>
      <c r="Z387" s="149"/>
      <c r="AA387" s="149"/>
      <c r="AB387" s="149"/>
      <c r="AC387" s="149"/>
      <c r="AD387" s="149"/>
      <c r="AE387" s="149"/>
      <c r="AF387" s="149"/>
      <c r="AG387" s="149" t="s">
        <v>162</v>
      </c>
      <c r="AH387" s="149">
        <v>0</v>
      </c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outlineLevel="1" x14ac:dyDescent="0.2">
      <c r="A388" s="156"/>
      <c r="B388" s="157"/>
      <c r="C388" s="181" t="s">
        <v>267</v>
      </c>
      <c r="D388" s="161"/>
      <c r="E388" s="162"/>
      <c r="F388" s="159"/>
      <c r="G388" s="159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9"/>
      <c r="Y388" s="149"/>
      <c r="Z388" s="149"/>
      <c r="AA388" s="149"/>
      <c r="AB388" s="149"/>
      <c r="AC388" s="149"/>
      <c r="AD388" s="149"/>
      <c r="AE388" s="149"/>
      <c r="AF388" s="149"/>
      <c r="AG388" s="149" t="s">
        <v>162</v>
      </c>
      <c r="AH388" s="149">
        <v>0</v>
      </c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56"/>
      <c r="B389" s="157"/>
      <c r="C389" s="181" t="s">
        <v>401</v>
      </c>
      <c r="D389" s="161"/>
      <c r="E389" s="162">
        <v>4.46</v>
      </c>
      <c r="F389" s="159"/>
      <c r="G389" s="159"/>
      <c r="H389" s="159"/>
      <c r="I389" s="159"/>
      <c r="J389" s="159"/>
      <c r="K389" s="159"/>
      <c r="L389" s="159"/>
      <c r="M389" s="159"/>
      <c r="N389" s="159"/>
      <c r="O389" s="159"/>
      <c r="P389" s="159"/>
      <c r="Q389" s="159"/>
      <c r="R389" s="159"/>
      <c r="S389" s="159"/>
      <c r="T389" s="159"/>
      <c r="U389" s="159"/>
      <c r="V389" s="159"/>
      <c r="W389" s="159"/>
      <c r="X389" s="159"/>
      <c r="Y389" s="149"/>
      <c r="Z389" s="149"/>
      <c r="AA389" s="149"/>
      <c r="AB389" s="149"/>
      <c r="AC389" s="149"/>
      <c r="AD389" s="149"/>
      <c r="AE389" s="149"/>
      <c r="AF389" s="149"/>
      <c r="AG389" s="149" t="s">
        <v>162</v>
      </c>
      <c r="AH389" s="149">
        <v>0</v>
      </c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ht="22.5" outlineLevel="1" x14ac:dyDescent="0.2">
      <c r="A390" s="170">
        <v>39</v>
      </c>
      <c r="B390" s="171" t="s">
        <v>407</v>
      </c>
      <c r="C390" s="180" t="s">
        <v>408</v>
      </c>
      <c r="D390" s="172" t="s">
        <v>409</v>
      </c>
      <c r="E390" s="173">
        <v>8</v>
      </c>
      <c r="F390" s="174"/>
      <c r="G390" s="175">
        <f>ROUND(E390*F390,2)</f>
        <v>0</v>
      </c>
      <c r="H390" s="174"/>
      <c r="I390" s="175">
        <f>ROUND(E390*H390,2)</f>
        <v>0</v>
      </c>
      <c r="J390" s="174"/>
      <c r="K390" s="175">
        <f>ROUND(E390*J390,2)</f>
        <v>0</v>
      </c>
      <c r="L390" s="175">
        <v>21</v>
      </c>
      <c r="M390" s="175">
        <f>G390*(1+L390/100)</f>
        <v>0</v>
      </c>
      <c r="N390" s="175">
        <v>5.0000000000000002E-5</v>
      </c>
      <c r="O390" s="175">
        <f>ROUND(E390*N390,2)</f>
        <v>0</v>
      </c>
      <c r="P390" s="175">
        <v>1E-3</v>
      </c>
      <c r="Q390" s="175">
        <f>ROUND(E390*P390,2)</f>
        <v>0.01</v>
      </c>
      <c r="R390" s="175" t="s">
        <v>398</v>
      </c>
      <c r="S390" s="175" t="s">
        <v>157</v>
      </c>
      <c r="T390" s="176" t="s">
        <v>157</v>
      </c>
      <c r="U390" s="159">
        <v>9.7000000000000003E-2</v>
      </c>
      <c r="V390" s="159">
        <f>ROUND(E390*U390,2)</f>
        <v>0.78</v>
      </c>
      <c r="W390" s="159"/>
      <c r="X390" s="159" t="s">
        <v>184</v>
      </c>
      <c r="Y390" s="149"/>
      <c r="Z390" s="149"/>
      <c r="AA390" s="149"/>
      <c r="AB390" s="149"/>
      <c r="AC390" s="149"/>
      <c r="AD390" s="149"/>
      <c r="AE390" s="149"/>
      <c r="AF390" s="149"/>
      <c r="AG390" s="149" t="s">
        <v>347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outlineLevel="1" x14ac:dyDescent="0.2">
      <c r="A391" s="156"/>
      <c r="B391" s="157"/>
      <c r="C391" s="181" t="s">
        <v>410</v>
      </c>
      <c r="D391" s="161"/>
      <c r="E391" s="162"/>
      <c r="F391" s="159"/>
      <c r="G391" s="159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9"/>
      <c r="Y391" s="149"/>
      <c r="Z391" s="149"/>
      <c r="AA391" s="149"/>
      <c r="AB391" s="149"/>
      <c r="AC391" s="149"/>
      <c r="AD391" s="149"/>
      <c r="AE391" s="149"/>
      <c r="AF391" s="149"/>
      <c r="AG391" s="149" t="s">
        <v>162</v>
      </c>
      <c r="AH391" s="149">
        <v>0</v>
      </c>
      <c r="AI391" s="149"/>
      <c r="AJ391" s="149"/>
      <c r="AK391" s="149"/>
      <c r="AL391" s="149"/>
      <c r="AM391" s="149"/>
      <c r="AN391" s="149"/>
      <c r="AO391" s="149"/>
      <c r="AP391" s="149"/>
      <c r="AQ391" s="149"/>
      <c r="AR391" s="149"/>
      <c r="AS391" s="149"/>
      <c r="AT391" s="149"/>
      <c r="AU391" s="149"/>
      <c r="AV391" s="149"/>
      <c r="AW391" s="149"/>
      <c r="AX391" s="149"/>
      <c r="AY391" s="149"/>
      <c r="AZ391" s="149"/>
      <c r="BA391" s="149"/>
      <c r="BB391" s="149"/>
      <c r="BC391" s="149"/>
      <c r="BD391" s="149"/>
      <c r="BE391" s="149"/>
      <c r="BF391" s="149"/>
      <c r="BG391" s="149"/>
      <c r="BH391" s="149"/>
    </row>
    <row r="392" spans="1:60" outlineLevel="1" x14ac:dyDescent="0.2">
      <c r="A392" s="156"/>
      <c r="B392" s="157"/>
      <c r="C392" s="181" t="s">
        <v>411</v>
      </c>
      <c r="D392" s="161"/>
      <c r="E392" s="162"/>
      <c r="F392" s="159"/>
      <c r="G392" s="159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9"/>
      <c r="Y392" s="149"/>
      <c r="Z392" s="149"/>
      <c r="AA392" s="149"/>
      <c r="AB392" s="149"/>
      <c r="AC392" s="149"/>
      <c r="AD392" s="149"/>
      <c r="AE392" s="149"/>
      <c r="AF392" s="149"/>
      <c r="AG392" s="149" t="s">
        <v>162</v>
      </c>
      <c r="AH392" s="149">
        <v>0</v>
      </c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1" x14ac:dyDescent="0.2">
      <c r="A393" s="156"/>
      <c r="B393" s="157"/>
      <c r="C393" s="181" t="s">
        <v>239</v>
      </c>
      <c r="D393" s="161"/>
      <c r="E393" s="162"/>
      <c r="F393" s="159"/>
      <c r="G393" s="159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9"/>
      <c r="Y393" s="149"/>
      <c r="Z393" s="149"/>
      <c r="AA393" s="149"/>
      <c r="AB393" s="149"/>
      <c r="AC393" s="149"/>
      <c r="AD393" s="149"/>
      <c r="AE393" s="149"/>
      <c r="AF393" s="149"/>
      <c r="AG393" s="149" t="s">
        <v>162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56"/>
      <c r="B394" s="157"/>
      <c r="C394" s="181" t="s">
        <v>412</v>
      </c>
      <c r="D394" s="161"/>
      <c r="E394" s="162">
        <v>8</v>
      </c>
      <c r="F394" s="159"/>
      <c r="G394" s="159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9"/>
      <c r="Y394" s="149"/>
      <c r="Z394" s="149"/>
      <c r="AA394" s="149"/>
      <c r="AB394" s="149"/>
      <c r="AC394" s="149"/>
      <c r="AD394" s="149"/>
      <c r="AE394" s="149"/>
      <c r="AF394" s="149"/>
      <c r="AG394" s="149" t="s">
        <v>162</v>
      </c>
      <c r="AH394" s="149">
        <v>0</v>
      </c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1" x14ac:dyDescent="0.2">
      <c r="A395" s="170">
        <v>40</v>
      </c>
      <c r="B395" s="171" t="s">
        <v>413</v>
      </c>
      <c r="C395" s="180" t="s">
        <v>414</v>
      </c>
      <c r="D395" s="172" t="s">
        <v>250</v>
      </c>
      <c r="E395" s="173">
        <v>3</v>
      </c>
      <c r="F395" s="174"/>
      <c r="G395" s="175">
        <f>ROUND(E395*F395,2)</f>
        <v>0</v>
      </c>
      <c r="H395" s="174"/>
      <c r="I395" s="175">
        <f>ROUND(E395*H395,2)</f>
        <v>0</v>
      </c>
      <c r="J395" s="174"/>
      <c r="K395" s="175">
        <f>ROUND(E395*J395,2)</f>
        <v>0</v>
      </c>
      <c r="L395" s="175">
        <v>21</v>
      </c>
      <c r="M395" s="175">
        <f>G395*(1+L395/100)</f>
        <v>0</v>
      </c>
      <c r="N395" s="175">
        <v>1E-3</v>
      </c>
      <c r="O395" s="175">
        <f>ROUND(E395*N395,2)</f>
        <v>0</v>
      </c>
      <c r="P395" s="175">
        <v>0</v>
      </c>
      <c r="Q395" s="175">
        <f>ROUND(E395*P395,2)</f>
        <v>0</v>
      </c>
      <c r="R395" s="175"/>
      <c r="S395" s="175" t="s">
        <v>251</v>
      </c>
      <c r="T395" s="176" t="s">
        <v>158</v>
      </c>
      <c r="U395" s="159">
        <v>0</v>
      </c>
      <c r="V395" s="159">
        <f>ROUND(E395*U395,2)</f>
        <v>0</v>
      </c>
      <c r="W395" s="159"/>
      <c r="X395" s="159" t="s">
        <v>184</v>
      </c>
      <c r="Y395" s="149"/>
      <c r="Z395" s="149"/>
      <c r="AA395" s="149"/>
      <c r="AB395" s="149"/>
      <c r="AC395" s="149"/>
      <c r="AD395" s="149"/>
      <c r="AE395" s="149"/>
      <c r="AF395" s="149"/>
      <c r="AG395" s="149" t="s">
        <v>185</v>
      </c>
      <c r="AH395" s="149"/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outlineLevel="1" x14ac:dyDescent="0.2">
      <c r="A396" s="156"/>
      <c r="B396" s="157"/>
      <c r="C396" s="181" t="s">
        <v>375</v>
      </c>
      <c r="D396" s="161"/>
      <c r="E396" s="162"/>
      <c r="F396" s="159"/>
      <c r="G396" s="159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9"/>
      <c r="Y396" s="149"/>
      <c r="Z396" s="149"/>
      <c r="AA396" s="149"/>
      <c r="AB396" s="149"/>
      <c r="AC396" s="149"/>
      <c r="AD396" s="149"/>
      <c r="AE396" s="149"/>
      <c r="AF396" s="149"/>
      <c r="AG396" s="149" t="s">
        <v>162</v>
      </c>
      <c r="AH396" s="149">
        <v>0</v>
      </c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1" x14ac:dyDescent="0.2">
      <c r="A397" s="156"/>
      <c r="B397" s="157"/>
      <c r="C397" s="181" t="s">
        <v>376</v>
      </c>
      <c r="D397" s="161"/>
      <c r="E397" s="162"/>
      <c r="F397" s="159"/>
      <c r="G397" s="159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9"/>
      <c r="Y397" s="149"/>
      <c r="Z397" s="149"/>
      <c r="AA397" s="149"/>
      <c r="AB397" s="149"/>
      <c r="AC397" s="149"/>
      <c r="AD397" s="149"/>
      <c r="AE397" s="149"/>
      <c r="AF397" s="149"/>
      <c r="AG397" s="149" t="s">
        <v>162</v>
      </c>
      <c r="AH397" s="149">
        <v>0</v>
      </c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1" x14ac:dyDescent="0.2">
      <c r="A398" s="156"/>
      <c r="B398" s="157"/>
      <c r="C398" s="181" t="s">
        <v>189</v>
      </c>
      <c r="D398" s="161"/>
      <c r="E398" s="162"/>
      <c r="F398" s="159"/>
      <c r="G398" s="159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9"/>
      <c r="Y398" s="149"/>
      <c r="Z398" s="149"/>
      <c r="AA398" s="149"/>
      <c r="AB398" s="149"/>
      <c r="AC398" s="149"/>
      <c r="AD398" s="149"/>
      <c r="AE398" s="149"/>
      <c r="AF398" s="149"/>
      <c r="AG398" s="149" t="s">
        <v>162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56"/>
      <c r="B399" s="157"/>
      <c r="C399" s="181" t="s">
        <v>164</v>
      </c>
      <c r="D399" s="161"/>
      <c r="E399" s="162">
        <v>1</v>
      </c>
      <c r="F399" s="159"/>
      <c r="G399" s="159"/>
      <c r="H399" s="159"/>
      <c r="I399" s="159"/>
      <c r="J399" s="159"/>
      <c r="K399" s="159"/>
      <c r="L399" s="159"/>
      <c r="M399" s="159"/>
      <c r="N399" s="159"/>
      <c r="O399" s="159"/>
      <c r="P399" s="159"/>
      <c r="Q399" s="159"/>
      <c r="R399" s="159"/>
      <c r="S399" s="159"/>
      <c r="T399" s="159"/>
      <c r="U399" s="159"/>
      <c r="V399" s="159"/>
      <c r="W399" s="159"/>
      <c r="X399" s="159"/>
      <c r="Y399" s="149"/>
      <c r="Z399" s="149"/>
      <c r="AA399" s="149"/>
      <c r="AB399" s="149"/>
      <c r="AC399" s="149"/>
      <c r="AD399" s="149"/>
      <c r="AE399" s="149"/>
      <c r="AF399" s="149"/>
      <c r="AG399" s="149" t="s">
        <v>162</v>
      </c>
      <c r="AH399" s="149">
        <v>0</v>
      </c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1" x14ac:dyDescent="0.2">
      <c r="A400" s="156"/>
      <c r="B400" s="157"/>
      <c r="C400" s="181" t="s">
        <v>191</v>
      </c>
      <c r="D400" s="161"/>
      <c r="E400" s="162"/>
      <c r="F400" s="159"/>
      <c r="G400" s="159"/>
      <c r="H400" s="159"/>
      <c r="I400" s="159"/>
      <c r="J400" s="159"/>
      <c r="K400" s="159"/>
      <c r="L400" s="159"/>
      <c r="M400" s="159"/>
      <c r="N400" s="159"/>
      <c r="O400" s="159"/>
      <c r="P400" s="159"/>
      <c r="Q400" s="159"/>
      <c r="R400" s="159"/>
      <c r="S400" s="159"/>
      <c r="T400" s="159"/>
      <c r="U400" s="159"/>
      <c r="V400" s="159"/>
      <c r="W400" s="159"/>
      <c r="X400" s="159"/>
      <c r="Y400" s="149"/>
      <c r="Z400" s="149"/>
      <c r="AA400" s="149"/>
      <c r="AB400" s="149"/>
      <c r="AC400" s="149"/>
      <c r="AD400" s="149"/>
      <c r="AE400" s="149"/>
      <c r="AF400" s="149"/>
      <c r="AG400" s="149" t="s">
        <v>162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56"/>
      <c r="B401" s="157"/>
      <c r="C401" s="181" t="s">
        <v>164</v>
      </c>
      <c r="D401" s="161"/>
      <c r="E401" s="162">
        <v>1</v>
      </c>
      <c r="F401" s="159"/>
      <c r="G401" s="159"/>
      <c r="H401" s="159"/>
      <c r="I401" s="159"/>
      <c r="J401" s="159"/>
      <c r="K401" s="159"/>
      <c r="L401" s="159"/>
      <c r="M401" s="159"/>
      <c r="N401" s="159"/>
      <c r="O401" s="159"/>
      <c r="P401" s="159"/>
      <c r="Q401" s="159"/>
      <c r="R401" s="159"/>
      <c r="S401" s="159"/>
      <c r="T401" s="159"/>
      <c r="U401" s="159"/>
      <c r="V401" s="159"/>
      <c r="W401" s="159"/>
      <c r="X401" s="159"/>
      <c r="Y401" s="149"/>
      <c r="Z401" s="149"/>
      <c r="AA401" s="149"/>
      <c r="AB401" s="149"/>
      <c r="AC401" s="149"/>
      <c r="AD401" s="149"/>
      <c r="AE401" s="149"/>
      <c r="AF401" s="149"/>
      <c r="AG401" s="149" t="s">
        <v>162</v>
      </c>
      <c r="AH401" s="149">
        <v>0</v>
      </c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1" x14ac:dyDescent="0.2">
      <c r="A402" s="156"/>
      <c r="B402" s="157"/>
      <c r="C402" s="181" t="s">
        <v>204</v>
      </c>
      <c r="D402" s="161"/>
      <c r="E402" s="162"/>
      <c r="F402" s="159"/>
      <c r="G402" s="159"/>
      <c r="H402" s="159"/>
      <c r="I402" s="159"/>
      <c r="J402" s="159"/>
      <c r="K402" s="159"/>
      <c r="L402" s="159"/>
      <c r="M402" s="159"/>
      <c r="N402" s="159"/>
      <c r="O402" s="159"/>
      <c r="P402" s="159"/>
      <c r="Q402" s="159"/>
      <c r="R402" s="159"/>
      <c r="S402" s="159"/>
      <c r="T402" s="159"/>
      <c r="U402" s="159"/>
      <c r="V402" s="159"/>
      <c r="W402" s="159"/>
      <c r="X402" s="159"/>
      <c r="Y402" s="149"/>
      <c r="Z402" s="149"/>
      <c r="AA402" s="149"/>
      <c r="AB402" s="149"/>
      <c r="AC402" s="149"/>
      <c r="AD402" s="149"/>
      <c r="AE402" s="149"/>
      <c r="AF402" s="149"/>
      <c r="AG402" s="149" t="s">
        <v>162</v>
      </c>
      <c r="AH402" s="149">
        <v>0</v>
      </c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outlineLevel="1" x14ac:dyDescent="0.2">
      <c r="A403" s="156"/>
      <c r="B403" s="157"/>
      <c r="C403" s="181" t="s">
        <v>164</v>
      </c>
      <c r="D403" s="161"/>
      <c r="E403" s="162">
        <v>1</v>
      </c>
      <c r="F403" s="159"/>
      <c r="G403" s="159"/>
      <c r="H403" s="159"/>
      <c r="I403" s="159"/>
      <c r="J403" s="159"/>
      <c r="K403" s="159"/>
      <c r="L403" s="159"/>
      <c r="M403" s="159"/>
      <c r="N403" s="159"/>
      <c r="O403" s="159"/>
      <c r="P403" s="159"/>
      <c r="Q403" s="159"/>
      <c r="R403" s="159"/>
      <c r="S403" s="159"/>
      <c r="T403" s="159"/>
      <c r="U403" s="159"/>
      <c r="V403" s="159"/>
      <c r="W403" s="159"/>
      <c r="X403" s="159"/>
      <c r="Y403" s="149"/>
      <c r="Z403" s="149"/>
      <c r="AA403" s="149"/>
      <c r="AB403" s="149"/>
      <c r="AC403" s="149"/>
      <c r="AD403" s="149"/>
      <c r="AE403" s="149"/>
      <c r="AF403" s="149"/>
      <c r="AG403" s="149" t="s">
        <v>162</v>
      </c>
      <c r="AH403" s="149">
        <v>0</v>
      </c>
      <c r="AI403" s="149"/>
      <c r="AJ403" s="149"/>
      <c r="AK403" s="149"/>
      <c r="AL403" s="149"/>
      <c r="AM403" s="149"/>
      <c r="AN403" s="149"/>
      <c r="AO403" s="149"/>
      <c r="AP403" s="149"/>
      <c r="AQ403" s="149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49"/>
      <c r="BB403" s="149"/>
      <c r="BC403" s="149"/>
      <c r="BD403" s="149"/>
      <c r="BE403" s="149"/>
      <c r="BF403" s="149"/>
      <c r="BG403" s="149"/>
      <c r="BH403" s="149"/>
    </row>
    <row r="404" spans="1:60" outlineLevel="1" x14ac:dyDescent="0.2">
      <c r="A404" s="170">
        <v>41</v>
      </c>
      <c r="B404" s="171" t="s">
        <v>415</v>
      </c>
      <c r="C404" s="180" t="s">
        <v>416</v>
      </c>
      <c r="D404" s="172" t="s">
        <v>250</v>
      </c>
      <c r="E404" s="173">
        <v>3</v>
      </c>
      <c r="F404" s="174"/>
      <c r="G404" s="175">
        <f>ROUND(E404*F404,2)</f>
        <v>0</v>
      </c>
      <c r="H404" s="174"/>
      <c r="I404" s="175">
        <f>ROUND(E404*H404,2)</f>
        <v>0</v>
      </c>
      <c r="J404" s="174"/>
      <c r="K404" s="175">
        <f>ROUND(E404*J404,2)</f>
        <v>0</v>
      </c>
      <c r="L404" s="175">
        <v>21</v>
      </c>
      <c r="M404" s="175">
        <f>G404*(1+L404/100)</f>
        <v>0</v>
      </c>
      <c r="N404" s="175">
        <v>2E-3</v>
      </c>
      <c r="O404" s="175">
        <f>ROUND(E404*N404,2)</f>
        <v>0.01</v>
      </c>
      <c r="P404" s="175">
        <v>0</v>
      </c>
      <c r="Q404" s="175">
        <f>ROUND(E404*P404,2)</f>
        <v>0</v>
      </c>
      <c r="R404" s="175"/>
      <c r="S404" s="175" t="s">
        <v>251</v>
      </c>
      <c r="T404" s="176" t="s">
        <v>158</v>
      </c>
      <c r="U404" s="159">
        <v>0</v>
      </c>
      <c r="V404" s="159">
        <f>ROUND(E404*U404,2)</f>
        <v>0</v>
      </c>
      <c r="W404" s="159"/>
      <c r="X404" s="159" t="s">
        <v>184</v>
      </c>
      <c r="Y404" s="149"/>
      <c r="Z404" s="149"/>
      <c r="AA404" s="149"/>
      <c r="AB404" s="149"/>
      <c r="AC404" s="149"/>
      <c r="AD404" s="149"/>
      <c r="AE404" s="149"/>
      <c r="AF404" s="149"/>
      <c r="AG404" s="149" t="s">
        <v>185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1" x14ac:dyDescent="0.2">
      <c r="A405" s="156"/>
      <c r="B405" s="157"/>
      <c r="C405" s="181" t="s">
        <v>375</v>
      </c>
      <c r="D405" s="161"/>
      <c r="E405" s="162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49"/>
      <c r="Z405" s="149"/>
      <c r="AA405" s="149"/>
      <c r="AB405" s="149"/>
      <c r="AC405" s="149"/>
      <c r="AD405" s="149"/>
      <c r="AE405" s="149"/>
      <c r="AF405" s="149"/>
      <c r="AG405" s="149" t="s">
        <v>162</v>
      </c>
      <c r="AH405" s="149">
        <v>0</v>
      </c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1" x14ac:dyDescent="0.2">
      <c r="A406" s="156"/>
      <c r="B406" s="157"/>
      <c r="C406" s="181" t="s">
        <v>376</v>
      </c>
      <c r="D406" s="161"/>
      <c r="E406" s="162"/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9"/>
      <c r="Y406" s="149"/>
      <c r="Z406" s="149"/>
      <c r="AA406" s="149"/>
      <c r="AB406" s="149"/>
      <c r="AC406" s="149"/>
      <c r="AD406" s="149"/>
      <c r="AE406" s="149"/>
      <c r="AF406" s="149"/>
      <c r="AG406" s="149" t="s">
        <v>162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56"/>
      <c r="B407" s="157"/>
      <c r="C407" s="181" t="s">
        <v>189</v>
      </c>
      <c r="D407" s="161"/>
      <c r="E407" s="162"/>
      <c r="F407" s="159"/>
      <c r="G407" s="159"/>
      <c r="H407" s="159"/>
      <c r="I407" s="159"/>
      <c r="J407" s="159"/>
      <c r="K407" s="159"/>
      <c r="L407" s="159"/>
      <c r="M407" s="159"/>
      <c r="N407" s="159"/>
      <c r="O407" s="159"/>
      <c r="P407" s="159"/>
      <c r="Q407" s="159"/>
      <c r="R407" s="159"/>
      <c r="S407" s="159"/>
      <c r="T407" s="159"/>
      <c r="U407" s="159"/>
      <c r="V407" s="159"/>
      <c r="W407" s="159"/>
      <c r="X407" s="159"/>
      <c r="Y407" s="149"/>
      <c r="Z407" s="149"/>
      <c r="AA407" s="149"/>
      <c r="AB407" s="149"/>
      <c r="AC407" s="149"/>
      <c r="AD407" s="149"/>
      <c r="AE407" s="149"/>
      <c r="AF407" s="149"/>
      <c r="AG407" s="149" t="s">
        <v>162</v>
      </c>
      <c r="AH407" s="149">
        <v>0</v>
      </c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1" x14ac:dyDescent="0.2">
      <c r="A408" s="156"/>
      <c r="B408" s="157"/>
      <c r="C408" s="181" t="s">
        <v>164</v>
      </c>
      <c r="D408" s="161"/>
      <c r="E408" s="162">
        <v>1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9"/>
      <c r="Y408" s="149"/>
      <c r="Z408" s="149"/>
      <c r="AA408" s="149"/>
      <c r="AB408" s="149"/>
      <c r="AC408" s="149"/>
      <c r="AD408" s="149"/>
      <c r="AE408" s="149"/>
      <c r="AF408" s="149"/>
      <c r="AG408" s="149" t="s">
        <v>162</v>
      </c>
      <c r="AH408" s="149">
        <v>0</v>
      </c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1" x14ac:dyDescent="0.2">
      <c r="A409" s="156"/>
      <c r="B409" s="157"/>
      <c r="C409" s="181" t="s">
        <v>191</v>
      </c>
      <c r="D409" s="161"/>
      <c r="E409" s="162"/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9"/>
      <c r="Y409" s="149"/>
      <c r="Z409" s="149"/>
      <c r="AA409" s="149"/>
      <c r="AB409" s="149"/>
      <c r="AC409" s="149"/>
      <c r="AD409" s="149"/>
      <c r="AE409" s="149"/>
      <c r="AF409" s="149"/>
      <c r="AG409" s="149" t="s">
        <v>162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56"/>
      <c r="B410" s="157"/>
      <c r="C410" s="181" t="s">
        <v>164</v>
      </c>
      <c r="D410" s="161"/>
      <c r="E410" s="162">
        <v>1</v>
      </c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9"/>
      <c r="Y410" s="149"/>
      <c r="Z410" s="149"/>
      <c r="AA410" s="149"/>
      <c r="AB410" s="149"/>
      <c r="AC410" s="149"/>
      <c r="AD410" s="149"/>
      <c r="AE410" s="149"/>
      <c r="AF410" s="149"/>
      <c r="AG410" s="149" t="s">
        <v>162</v>
      </c>
      <c r="AH410" s="149">
        <v>0</v>
      </c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1" x14ac:dyDescent="0.2">
      <c r="A411" s="156"/>
      <c r="B411" s="157"/>
      <c r="C411" s="181" t="s">
        <v>204</v>
      </c>
      <c r="D411" s="161"/>
      <c r="E411" s="162"/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9"/>
      <c r="Y411" s="149"/>
      <c r="Z411" s="149"/>
      <c r="AA411" s="149"/>
      <c r="AB411" s="149"/>
      <c r="AC411" s="149"/>
      <c r="AD411" s="149"/>
      <c r="AE411" s="149"/>
      <c r="AF411" s="149"/>
      <c r="AG411" s="149" t="s">
        <v>162</v>
      </c>
      <c r="AH411" s="149">
        <v>0</v>
      </c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outlineLevel="1" x14ac:dyDescent="0.2">
      <c r="A412" s="156"/>
      <c r="B412" s="157"/>
      <c r="C412" s="181" t="s">
        <v>164</v>
      </c>
      <c r="D412" s="161"/>
      <c r="E412" s="162">
        <v>1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9"/>
      <c r="Y412" s="149"/>
      <c r="Z412" s="149"/>
      <c r="AA412" s="149"/>
      <c r="AB412" s="149"/>
      <c r="AC412" s="149"/>
      <c r="AD412" s="149"/>
      <c r="AE412" s="149"/>
      <c r="AF412" s="149"/>
      <c r="AG412" s="149" t="s">
        <v>162</v>
      </c>
      <c r="AH412" s="149">
        <v>0</v>
      </c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</row>
    <row r="413" spans="1:60" outlineLevel="1" x14ac:dyDescent="0.2">
      <c r="A413" s="170">
        <v>42</v>
      </c>
      <c r="B413" s="171" t="s">
        <v>417</v>
      </c>
      <c r="C413" s="180" t="s">
        <v>418</v>
      </c>
      <c r="D413" s="172" t="s">
        <v>250</v>
      </c>
      <c r="E413" s="173">
        <v>1</v>
      </c>
      <c r="F413" s="174"/>
      <c r="G413" s="175">
        <f>ROUND(E413*F413,2)</f>
        <v>0</v>
      </c>
      <c r="H413" s="174"/>
      <c r="I413" s="175">
        <f>ROUND(E413*H413,2)</f>
        <v>0</v>
      </c>
      <c r="J413" s="174"/>
      <c r="K413" s="175">
        <f>ROUND(E413*J413,2)</f>
        <v>0</v>
      </c>
      <c r="L413" s="175">
        <v>21</v>
      </c>
      <c r="M413" s="175">
        <f>G413*(1+L413/100)</f>
        <v>0</v>
      </c>
      <c r="N413" s="175">
        <v>1E-3</v>
      </c>
      <c r="O413" s="175">
        <f>ROUND(E413*N413,2)</f>
        <v>0</v>
      </c>
      <c r="P413" s="175">
        <v>0</v>
      </c>
      <c r="Q413" s="175">
        <f>ROUND(E413*P413,2)</f>
        <v>0</v>
      </c>
      <c r="R413" s="175"/>
      <c r="S413" s="175" t="s">
        <v>251</v>
      </c>
      <c r="T413" s="176" t="s">
        <v>158</v>
      </c>
      <c r="U413" s="159">
        <v>0</v>
      </c>
      <c r="V413" s="159">
        <f>ROUND(E413*U413,2)</f>
        <v>0</v>
      </c>
      <c r="W413" s="159"/>
      <c r="X413" s="159" t="s">
        <v>184</v>
      </c>
      <c r="Y413" s="149"/>
      <c r="Z413" s="149"/>
      <c r="AA413" s="149"/>
      <c r="AB413" s="149"/>
      <c r="AC413" s="149"/>
      <c r="AD413" s="149"/>
      <c r="AE413" s="149"/>
      <c r="AF413" s="149"/>
      <c r="AG413" s="149" t="s">
        <v>185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1" x14ac:dyDescent="0.2">
      <c r="A414" s="156"/>
      <c r="B414" s="157"/>
      <c r="C414" s="181" t="s">
        <v>375</v>
      </c>
      <c r="D414" s="161"/>
      <c r="E414" s="162"/>
      <c r="F414" s="159"/>
      <c r="G414" s="159"/>
      <c r="H414" s="159"/>
      <c r="I414" s="159"/>
      <c r="J414" s="159"/>
      <c r="K414" s="159"/>
      <c r="L414" s="159"/>
      <c r="M414" s="159"/>
      <c r="N414" s="159"/>
      <c r="O414" s="159"/>
      <c r="P414" s="159"/>
      <c r="Q414" s="159"/>
      <c r="R414" s="159"/>
      <c r="S414" s="159"/>
      <c r="T414" s="159"/>
      <c r="U414" s="159"/>
      <c r="V414" s="159"/>
      <c r="W414" s="159"/>
      <c r="X414" s="159"/>
      <c r="Y414" s="149"/>
      <c r="Z414" s="149"/>
      <c r="AA414" s="149"/>
      <c r="AB414" s="149"/>
      <c r="AC414" s="149"/>
      <c r="AD414" s="149"/>
      <c r="AE414" s="149"/>
      <c r="AF414" s="149"/>
      <c r="AG414" s="149" t="s">
        <v>162</v>
      </c>
      <c r="AH414" s="149">
        <v>0</v>
      </c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1" x14ac:dyDescent="0.2">
      <c r="A415" s="156"/>
      <c r="B415" s="157"/>
      <c r="C415" s="181" t="s">
        <v>376</v>
      </c>
      <c r="D415" s="161"/>
      <c r="E415" s="162"/>
      <c r="F415" s="159"/>
      <c r="G415" s="159"/>
      <c r="H415" s="159"/>
      <c r="I415" s="159"/>
      <c r="J415" s="159"/>
      <c r="K415" s="159"/>
      <c r="L415" s="159"/>
      <c r="M415" s="159"/>
      <c r="N415" s="159"/>
      <c r="O415" s="159"/>
      <c r="P415" s="159"/>
      <c r="Q415" s="159"/>
      <c r="R415" s="159"/>
      <c r="S415" s="159"/>
      <c r="T415" s="159"/>
      <c r="U415" s="159"/>
      <c r="V415" s="159"/>
      <c r="W415" s="159"/>
      <c r="X415" s="159"/>
      <c r="Y415" s="149"/>
      <c r="Z415" s="149"/>
      <c r="AA415" s="149"/>
      <c r="AB415" s="149"/>
      <c r="AC415" s="149"/>
      <c r="AD415" s="149"/>
      <c r="AE415" s="149"/>
      <c r="AF415" s="149"/>
      <c r="AG415" s="149" t="s">
        <v>162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56"/>
      <c r="B416" s="157"/>
      <c r="C416" s="181" t="s">
        <v>189</v>
      </c>
      <c r="D416" s="161"/>
      <c r="E416" s="162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59"/>
      <c r="R416" s="159"/>
      <c r="S416" s="159"/>
      <c r="T416" s="159"/>
      <c r="U416" s="159"/>
      <c r="V416" s="159"/>
      <c r="W416" s="159"/>
      <c r="X416" s="159"/>
      <c r="Y416" s="149"/>
      <c r="Z416" s="149"/>
      <c r="AA416" s="149"/>
      <c r="AB416" s="149"/>
      <c r="AC416" s="149"/>
      <c r="AD416" s="149"/>
      <c r="AE416" s="149"/>
      <c r="AF416" s="149"/>
      <c r="AG416" s="149" t="s">
        <v>162</v>
      </c>
      <c r="AH416" s="149">
        <v>0</v>
      </c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1" x14ac:dyDescent="0.2">
      <c r="A417" s="156"/>
      <c r="B417" s="157"/>
      <c r="C417" s="181" t="s">
        <v>164</v>
      </c>
      <c r="D417" s="161"/>
      <c r="E417" s="162">
        <v>1</v>
      </c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59"/>
      <c r="R417" s="159"/>
      <c r="S417" s="159"/>
      <c r="T417" s="159"/>
      <c r="U417" s="159"/>
      <c r="V417" s="159"/>
      <c r="W417" s="159"/>
      <c r="X417" s="159"/>
      <c r="Y417" s="149"/>
      <c r="Z417" s="149"/>
      <c r="AA417" s="149"/>
      <c r="AB417" s="149"/>
      <c r="AC417" s="149"/>
      <c r="AD417" s="149"/>
      <c r="AE417" s="149"/>
      <c r="AF417" s="149"/>
      <c r="AG417" s="149" t="s">
        <v>162</v>
      </c>
      <c r="AH417" s="149">
        <v>0</v>
      </c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1" x14ac:dyDescent="0.2">
      <c r="A418" s="156">
        <v>43</v>
      </c>
      <c r="B418" s="157" t="s">
        <v>419</v>
      </c>
      <c r="C418" s="188" t="s">
        <v>420</v>
      </c>
      <c r="D418" s="158" t="s">
        <v>0</v>
      </c>
      <c r="E418" s="187"/>
      <c r="F418" s="160"/>
      <c r="G418" s="159">
        <f>ROUND(E418*F418,2)</f>
        <v>0</v>
      </c>
      <c r="H418" s="160"/>
      <c r="I418" s="159">
        <f>ROUND(E418*H418,2)</f>
        <v>0</v>
      </c>
      <c r="J418" s="160"/>
      <c r="K418" s="159">
        <f>ROUND(E418*J418,2)</f>
        <v>0</v>
      </c>
      <c r="L418" s="159">
        <v>21</v>
      </c>
      <c r="M418" s="159">
        <f>G418*(1+L418/100)</f>
        <v>0</v>
      </c>
      <c r="N418" s="159">
        <v>0</v>
      </c>
      <c r="O418" s="159">
        <f>ROUND(E418*N418,2)</f>
        <v>0</v>
      </c>
      <c r="P418" s="159">
        <v>0</v>
      </c>
      <c r="Q418" s="159">
        <f>ROUND(E418*P418,2)</f>
        <v>0</v>
      </c>
      <c r="R418" s="159" t="s">
        <v>398</v>
      </c>
      <c r="S418" s="159" t="s">
        <v>157</v>
      </c>
      <c r="T418" s="159" t="s">
        <v>157</v>
      </c>
      <c r="U418" s="159">
        <v>0</v>
      </c>
      <c r="V418" s="159">
        <f>ROUND(E418*U418,2)</f>
        <v>0</v>
      </c>
      <c r="W418" s="159"/>
      <c r="X418" s="159" t="s">
        <v>338</v>
      </c>
      <c r="Y418" s="149"/>
      <c r="Z418" s="149"/>
      <c r="AA418" s="149"/>
      <c r="AB418" s="149"/>
      <c r="AC418" s="149"/>
      <c r="AD418" s="149"/>
      <c r="AE418" s="149"/>
      <c r="AF418" s="149"/>
      <c r="AG418" s="149" t="s">
        <v>339</v>
      </c>
      <c r="AH418" s="149"/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1" x14ac:dyDescent="0.2">
      <c r="A419" s="156"/>
      <c r="B419" s="157"/>
      <c r="C419" s="258" t="s">
        <v>372</v>
      </c>
      <c r="D419" s="259"/>
      <c r="E419" s="259"/>
      <c r="F419" s="259"/>
      <c r="G419" s="259"/>
      <c r="H419" s="159"/>
      <c r="I419" s="159"/>
      <c r="J419" s="159"/>
      <c r="K419" s="159"/>
      <c r="L419" s="159"/>
      <c r="M419" s="159"/>
      <c r="N419" s="159"/>
      <c r="O419" s="159"/>
      <c r="P419" s="159"/>
      <c r="Q419" s="159"/>
      <c r="R419" s="159"/>
      <c r="S419" s="159"/>
      <c r="T419" s="159"/>
      <c r="U419" s="159"/>
      <c r="V419" s="159"/>
      <c r="W419" s="159"/>
      <c r="X419" s="159"/>
      <c r="Y419" s="149"/>
      <c r="Z419" s="149"/>
      <c r="AA419" s="149"/>
      <c r="AB419" s="149"/>
      <c r="AC419" s="149"/>
      <c r="AD419" s="149"/>
      <c r="AE419" s="149"/>
      <c r="AF419" s="149"/>
      <c r="AG419" s="149" t="s">
        <v>200</v>
      </c>
      <c r="AH419" s="149"/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x14ac:dyDescent="0.2">
      <c r="A420" s="164" t="s">
        <v>152</v>
      </c>
      <c r="B420" s="165" t="s">
        <v>106</v>
      </c>
      <c r="C420" s="179" t="s">
        <v>107</v>
      </c>
      <c r="D420" s="166"/>
      <c r="E420" s="167"/>
      <c r="F420" s="168"/>
      <c r="G420" s="168">
        <f>SUMIF(AG421:AG527,"&lt;&gt;NOR",G421:G527)</f>
        <v>0</v>
      </c>
      <c r="H420" s="168"/>
      <c r="I420" s="168">
        <f>SUM(I421:I527)</f>
        <v>0</v>
      </c>
      <c r="J420" s="168"/>
      <c r="K420" s="168">
        <f>SUM(K421:K527)</f>
        <v>0</v>
      </c>
      <c r="L420" s="168"/>
      <c r="M420" s="168">
        <f>SUM(M421:M527)</f>
        <v>0</v>
      </c>
      <c r="N420" s="168"/>
      <c r="O420" s="168">
        <f>SUM(O421:O527)</f>
        <v>0.51</v>
      </c>
      <c r="P420" s="168"/>
      <c r="Q420" s="168">
        <f>SUM(Q421:Q527)</f>
        <v>0</v>
      </c>
      <c r="R420" s="168"/>
      <c r="S420" s="168"/>
      <c r="T420" s="169"/>
      <c r="U420" s="163"/>
      <c r="V420" s="163">
        <f>SUM(V421:V527)</f>
        <v>24.659999999999997</v>
      </c>
      <c r="W420" s="163"/>
      <c r="X420" s="163"/>
      <c r="AG420" t="s">
        <v>153</v>
      </c>
    </row>
    <row r="421" spans="1:60" ht="22.5" outlineLevel="1" x14ac:dyDescent="0.2">
      <c r="A421" s="170">
        <v>44</v>
      </c>
      <c r="B421" s="171" t="s">
        <v>421</v>
      </c>
      <c r="C421" s="180" t="s">
        <v>422</v>
      </c>
      <c r="D421" s="172" t="s">
        <v>182</v>
      </c>
      <c r="E421" s="173">
        <v>12.5</v>
      </c>
      <c r="F421" s="174"/>
      <c r="G421" s="175">
        <f>ROUND(E421*F421,2)</f>
        <v>0</v>
      </c>
      <c r="H421" s="174"/>
      <c r="I421" s="175">
        <f>ROUND(E421*H421,2)</f>
        <v>0</v>
      </c>
      <c r="J421" s="174"/>
      <c r="K421" s="175">
        <f>ROUND(E421*J421,2)</f>
        <v>0</v>
      </c>
      <c r="L421" s="175">
        <v>21</v>
      </c>
      <c r="M421" s="175">
        <f>G421*(1+L421/100)</f>
        <v>0</v>
      </c>
      <c r="N421" s="175">
        <v>0</v>
      </c>
      <c r="O421" s="175">
        <f>ROUND(E421*N421,2)</f>
        <v>0</v>
      </c>
      <c r="P421" s="175">
        <v>0</v>
      </c>
      <c r="Q421" s="175">
        <f>ROUND(E421*P421,2)</f>
        <v>0</v>
      </c>
      <c r="R421" s="175" t="s">
        <v>423</v>
      </c>
      <c r="S421" s="175" t="s">
        <v>157</v>
      </c>
      <c r="T421" s="176" t="s">
        <v>157</v>
      </c>
      <c r="U421" s="159">
        <v>0.255</v>
      </c>
      <c r="V421" s="159">
        <f>ROUND(E421*U421,2)</f>
        <v>3.19</v>
      </c>
      <c r="W421" s="159"/>
      <c r="X421" s="159" t="s">
        <v>184</v>
      </c>
      <c r="Y421" s="149"/>
      <c r="Z421" s="149"/>
      <c r="AA421" s="149"/>
      <c r="AB421" s="149"/>
      <c r="AC421" s="149"/>
      <c r="AD421" s="149"/>
      <c r="AE421" s="149"/>
      <c r="AF421" s="149"/>
      <c r="AG421" s="149" t="s">
        <v>347</v>
      </c>
      <c r="AH421" s="149"/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1" x14ac:dyDescent="0.2">
      <c r="A422" s="156"/>
      <c r="B422" s="157"/>
      <c r="C422" s="181" t="s">
        <v>424</v>
      </c>
      <c r="D422" s="161"/>
      <c r="E422" s="162"/>
      <c r="F422" s="159"/>
      <c r="G422" s="159"/>
      <c r="H422" s="159"/>
      <c r="I422" s="159"/>
      <c r="J422" s="159"/>
      <c r="K422" s="159"/>
      <c r="L422" s="159"/>
      <c r="M422" s="159"/>
      <c r="N422" s="159"/>
      <c r="O422" s="159"/>
      <c r="P422" s="159"/>
      <c r="Q422" s="159"/>
      <c r="R422" s="159"/>
      <c r="S422" s="159"/>
      <c r="T422" s="159"/>
      <c r="U422" s="159"/>
      <c r="V422" s="159"/>
      <c r="W422" s="159"/>
      <c r="X422" s="159"/>
      <c r="Y422" s="149"/>
      <c r="Z422" s="149"/>
      <c r="AA422" s="149"/>
      <c r="AB422" s="149"/>
      <c r="AC422" s="149"/>
      <c r="AD422" s="149"/>
      <c r="AE422" s="149"/>
      <c r="AF422" s="149"/>
      <c r="AG422" s="149" t="s">
        <v>162</v>
      </c>
      <c r="AH422" s="149">
        <v>0</v>
      </c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1" x14ac:dyDescent="0.2">
      <c r="A423" s="156"/>
      <c r="B423" s="157"/>
      <c r="C423" s="181" t="s">
        <v>425</v>
      </c>
      <c r="D423" s="161"/>
      <c r="E423" s="162"/>
      <c r="F423" s="159"/>
      <c r="G423" s="159"/>
      <c r="H423" s="159"/>
      <c r="I423" s="159"/>
      <c r="J423" s="159"/>
      <c r="K423" s="159"/>
      <c r="L423" s="159"/>
      <c r="M423" s="159"/>
      <c r="N423" s="159"/>
      <c r="O423" s="159"/>
      <c r="P423" s="159"/>
      <c r="Q423" s="159"/>
      <c r="R423" s="159"/>
      <c r="S423" s="159"/>
      <c r="T423" s="159"/>
      <c r="U423" s="159"/>
      <c r="V423" s="159"/>
      <c r="W423" s="159"/>
      <c r="X423" s="159"/>
      <c r="Y423" s="149"/>
      <c r="Z423" s="149"/>
      <c r="AA423" s="149"/>
      <c r="AB423" s="149"/>
      <c r="AC423" s="149"/>
      <c r="AD423" s="149"/>
      <c r="AE423" s="149"/>
      <c r="AF423" s="149"/>
      <c r="AG423" s="149" t="s">
        <v>162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outlineLevel="1" x14ac:dyDescent="0.2">
      <c r="A424" s="156"/>
      <c r="B424" s="157"/>
      <c r="C424" s="181" t="s">
        <v>214</v>
      </c>
      <c r="D424" s="161"/>
      <c r="E424" s="162"/>
      <c r="F424" s="159"/>
      <c r="G424" s="159"/>
      <c r="H424" s="159"/>
      <c r="I424" s="159"/>
      <c r="J424" s="159"/>
      <c r="K424" s="159"/>
      <c r="L424" s="159"/>
      <c r="M424" s="159"/>
      <c r="N424" s="159"/>
      <c r="O424" s="159"/>
      <c r="P424" s="159"/>
      <c r="Q424" s="159"/>
      <c r="R424" s="159"/>
      <c r="S424" s="159"/>
      <c r="T424" s="159"/>
      <c r="U424" s="159"/>
      <c r="V424" s="159"/>
      <c r="W424" s="159"/>
      <c r="X424" s="159"/>
      <c r="Y424" s="149"/>
      <c r="Z424" s="149"/>
      <c r="AA424" s="149"/>
      <c r="AB424" s="149"/>
      <c r="AC424" s="149"/>
      <c r="AD424" s="149"/>
      <c r="AE424" s="149"/>
      <c r="AF424" s="149"/>
      <c r="AG424" s="149" t="s">
        <v>162</v>
      </c>
      <c r="AH424" s="149">
        <v>0</v>
      </c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1" x14ac:dyDescent="0.2">
      <c r="A425" s="156"/>
      <c r="B425" s="157"/>
      <c r="C425" s="181" t="s">
        <v>189</v>
      </c>
      <c r="D425" s="161"/>
      <c r="E425" s="162"/>
      <c r="F425" s="159"/>
      <c r="G425" s="159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49"/>
      <c r="Z425" s="149"/>
      <c r="AA425" s="149"/>
      <c r="AB425" s="149"/>
      <c r="AC425" s="149"/>
      <c r="AD425" s="149"/>
      <c r="AE425" s="149"/>
      <c r="AF425" s="149"/>
      <c r="AG425" s="149" t="s">
        <v>162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outlineLevel="1" x14ac:dyDescent="0.2">
      <c r="A426" s="156"/>
      <c r="B426" s="157"/>
      <c r="C426" s="181" t="s">
        <v>190</v>
      </c>
      <c r="D426" s="161"/>
      <c r="E426" s="162">
        <v>6</v>
      </c>
      <c r="F426" s="159"/>
      <c r="G426" s="159"/>
      <c r="H426" s="159"/>
      <c r="I426" s="159"/>
      <c r="J426" s="159"/>
      <c r="K426" s="159"/>
      <c r="L426" s="159"/>
      <c r="M426" s="159"/>
      <c r="N426" s="159"/>
      <c r="O426" s="159"/>
      <c r="P426" s="159"/>
      <c r="Q426" s="159"/>
      <c r="R426" s="159"/>
      <c r="S426" s="159"/>
      <c r="T426" s="159"/>
      <c r="U426" s="159"/>
      <c r="V426" s="159"/>
      <c r="W426" s="159"/>
      <c r="X426" s="159"/>
      <c r="Y426" s="149"/>
      <c r="Z426" s="149"/>
      <c r="AA426" s="149"/>
      <c r="AB426" s="149"/>
      <c r="AC426" s="149"/>
      <c r="AD426" s="149"/>
      <c r="AE426" s="149"/>
      <c r="AF426" s="149"/>
      <c r="AG426" s="149" t="s">
        <v>162</v>
      </c>
      <c r="AH426" s="149">
        <v>0</v>
      </c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1" x14ac:dyDescent="0.2">
      <c r="A427" s="156"/>
      <c r="B427" s="157"/>
      <c r="C427" s="181" t="s">
        <v>191</v>
      </c>
      <c r="D427" s="161"/>
      <c r="E427" s="162"/>
      <c r="F427" s="159"/>
      <c r="G427" s="159"/>
      <c r="H427" s="159"/>
      <c r="I427" s="159"/>
      <c r="J427" s="159"/>
      <c r="K427" s="159"/>
      <c r="L427" s="159"/>
      <c r="M427" s="159"/>
      <c r="N427" s="159"/>
      <c r="O427" s="159"/>
      <c r="P427" s="159"/>
      <c r="Q427" s="159"/>
      <c r="R427" s="159"/>
      <c r="S427" s="159"/>
      <c r="T427" s="159"/>
      <c r="U427" s="159"/>
      <c r="V427" s="159"/>
      <c r="W427" s="159"/>
      <c r="X427" s="159"/>
      <c r="Y427" s="149"/>
      <c r="Z427" s="149"/>
      <c r="AA427" s="149"/>
      <c r="AB427" s="149"/>
      <c r="AC427" s="149"/>
      <c r="AD427" s="149"/>
      <c r="AE427" s="149"/>
      <c r="AF427" s="149"/>
      <c r="AG427" s="149" t="s">
        <v>162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outlineLevel="1" x14ac:dyDescent="0.2">
      <c r="A428" s="156"/>
      <c r="B428" s="157"/>
      <c r="C428" s="181" t="s">
        <v>192</v>
      </c>
      <c r="D428" s="161"/>
      <c r="E428" s="162">
        <v>3.4</v>
      </c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  <c r="T428" s="159"/>
      <c r="U428" s="159"/>
      <c r="V428" s="159"/>
      <c r="W428" s="159"/>
      <c r="X428" s="159"/>
      <c r="Y428" s="149"/>
      <c r="Z428" s="149"/>
      <c r="AA428" s="149"/>
      <c r="AB428" s="149"/>
      <c r="AC428" s="149"/>
      <c r="AD428" s="149"/>
      <c r="AE428" s="149"/>
      <c r="AF428" s="149"/>
      <c r="AG428" s="149" t="s">
        <v>162</v>
      </c>
      <c r="AH428" s="149">
        <v>0</v>
      </c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1" x14ac:dyDescent="0.2">
      <c r="A429" s="156"/>
      <c r="B429" s="157"/>
      <c r="C429" s="181" t="s">
        <v>203</v>
      </c>
      <c r="D429" s="161"/>
      <c r="E429" s="162"/>
      <c r="F429" s="159"/>
      <c r="G429" s="159"/>
      <c r="H429" s="159"/>
      <c r="I429" s="159"/>
      <c r="J429" s="159"/>
      <c r="K429" s="159"/>
      <c r="L429" s="159"/>
      <c r="M429" s="159"/>
      <c r="N429" s="159"/>
      <c r="O429" s="159"/>
      <c r="P429" s="159"/>
      <c r="Q429" s="159"/>
      <c r="R429" s="159"/>
      <c r="S429" s="159"/>
      <c r="T429" s="159"/>
      <c r="U429" s="159"/>
      <c r="V429" s="159"/>
      <c r="W429" s="159"/>
      <c r="X429" s="159"/>
      <c r="Y429" s="149"/>
      <c r="Z429" s="149"/>
      <c r="AA429" s="149"/>
      <c r="AB429" s="149"/>
      <c r="AC429" s="149"/>
      <c r="AD429" s="149"/>
      <c r="AE429" s="149"/>
      <c r="AF429" s="149"/>
      <c r="AG429" s="149" t="s">
        <v>162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outlineLevel="1" x14ac:dyDescent="0.2">
      <c r="A430" s="156"/>
      <c r="B430" s="157"/>
      <c r="C430" s="181" t="s">
        <v>204</v>
      </c>
      <c r="D430" s="161"/>
      <c r="E430" s="162"/>
      <c r="F430" s="159"/>
      <c r="G430" s="159"/>
      <c r="H430" s="159"/>
      <c r="I430" s="159"/>
      <c r="J430" s="159"/>
      <c r="K430" s="159"/>
      <c r="L430" s="159"/>
      <c r="M430" s="159"/>
      <c r="N430" s="159"/>
      <c r="O430" s="159"/>
      <c r="P430" s="159"/>
      <c r="Q430" s="159"/>
      <c r="R430" s="159"/>
      <c r="S430" s="159"/>
      <c r="T430" s="159"/>
      <c r="U430" s="159"/>
      <c r="V430" s="159"/>
      <c r="W430" s="159"/>
      <c r="X430" s="159"/>
      <c r="Y430" s="149"/>
      <c r="Z430" s="149"/>
      <c r="AA430" s="149"/>
      <c r="AB430" s="149"/>
      <c r="AC430" s="149"/>
      <c r="AD430" s="149"/>
      <c r="AE430" s="149"/>
      <c r="AF430" s="149"/>
      <c r="AG430" s="149" t="s">
        <v>162</v>
      </c>
      <c r="AH430" s="149">
        <v>0</v>
      </c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1" x14ac:dyDescent="0.2">
      <c r="A431" s="156"/>
      <c r="B431" s="157"/>
      <c r="C431" s="181" t="s">
        <v>273</v>
      </c>
      <c r="D431" s="161"/>
      <c r="E431" s="162">
        <v>3.1</v>
      </c>
      <c r="F431" s="159"/>
      <c r="G431" s="159"/>
      <c r="H431" s="159"/>
      <c r="I431" s="159"/>
      <c r="J431" s="159"/>
      <c r="K431" s="159"/>
      <c r="L431" s="159"/>
      <c r="M431" s="159"/>
      <c r="N431" s="159"/>
      <c r="O431" s="159"/>
      <c r="P431" s="159"/>
      <c r="Q431" s="159"/>
      <c r="R431" s="159"/>
      <c r="S431" s="159"/>
      <c r="T431" s="159"/>
      <c r="U431" s="159"/>
      <c r="V431" s="159"/>
      <c r="W431" s="159"/>
      <c r="X431" s="159"/>
      <c r="Y431" s="149"/>
      <c r="Z431" s="149"/>
      <c r="AA431" s="149"/>
      <c r="AB431" s="149"/>
      <c r="AC431" s="149"/>
      <c r="AD431" s="149"/>
      <c r="AE431" s="149"/>
      <c r="AF431" s="149"/>
      <c r="AG431" s="149" t="s">
        <v>162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outlineLevel="1" x14ac:dyDescent="0.2">
      <c r="A432" s="170">
        <v>45</v>
      </c>
      <c r="B432" s="171" t="s">
        <v>426</v>
      </c>
      <c r="C432" s="180" t="s">
        <v>427</v>
      </c>
      <c r="D432" s="172" t="s">
        <v>182</v>
      </c>
      <c r="E432" s="173">
        <v>12.5</v>
      </c>
      <c r="F432" s="174"/>
      <c r="G432" s="175">
        <f>ROUND(E432*F432,2)</f>
        <v>0</v>
      </c>
      <c r="H432" s="174"/>
      <c r="I432" s="175">
        <f>ROUND(E432*H432,2)</f>
        <v>0</v>
      </c>
      <c r="J432" s="174"/>
      <c r="K432" s="175">
        <f>ROUND(E432*J432,2)</f>
        <v>0</v>
      </c>
      <c r="L432" s="175">
        <v>21</v>
      </c>
      <c r="M432" s="175">
        <f>G432*(1+L432/100)</f>
        <v>0</v>
      </c>
      <c r="N432" s="175">
        <v>2.1000000000000001E-4</v>
      </c>
      <c r="O432" s="175">
        <f>ROUND(E432*N432,2)</f>
        <v>0</v>
      </c>
      <c r="P432" s="175">
        <v>0</v>
      </c>
      <c r="Q432" s="175">
        <f>ROUND(E432*P432,2)</f>
        <v>0</v>
      </c>
      <c r="R432" s="175" t="s">
        <v>423</v>
      </c>
      <c r="S432" s="175" t="s">
        <v>157</v>
      </c>
      <c r="T432" s="176" t="s">
        <v>157</v>
      </c>
      <c r="U432" s="159">
        <v>0.05</v>
      </c>
      <c r="V432" s="159">
        <f>ROUND(E432*U432,2)</f>
        <v>0.63</v>
      </c>
      <c r="W432" s="159"/>
      <c r="X432" s="159" t="s">
        <v>184</v>
      </c>
      <c r="Y432" s="149"/>
      <c r="Z432" s="149"/>
      <c r="AA432" s="149"/>
      <c r="AB432" s="149"/>
      <c r="AC432" s="149"/>
      <c r="AD432" s="149"/>
      <c r="AE432" s="149"/>
      <c r="AF432" s="149"/>
      <c r="AG432" s="149" t="s">
        <v>347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1" x14ac:dyDescent="0.2">
      <c r="A433" s="156"/>
      <c r="B433" s="157"/>
      <c r="C433" s="181" t="s">
        <v>424</v>
      </c>
      <c r="D433" s="161"/>
      <c r="E433" s="162"/>
      <c r="F433" s="159"/>
      <c r="G433" s="159"/>
      <c r="H433" s="159"/>
      <c r="I433" s="159"/>
      <c r="J433" s="159"/>
      <c r="K433" s="159"/>
      <c r="L433" s="159"/>
      <c r="M433" s="159"/>
      <c r="N433" s="159"/>
      <c r="O433" s="159"/>
      <c r="P433" s="159"/>
      <c r="Q433" s="159"/>
      <c r="R433" s="159"/>
      <c r="S433" s="159"/>
      <c r="T433" s="159"/>
      <c r="U433" s="159"/>
      <c r="V433" s="159"/>
      <c r="W433" s="159"/>
      <c r="X433" s="159"/>
      <c r="Y433" s="149"/>
      <c r="Z433" s="149"/>
      <c r="AA433" s="149"/>
      <c r="AB433" s="149"/>
      <c r="AC433" s="149"/>
      <c r="AD433" s="149"/>
      <c r="AE433" s="149"/>
      <c r="AF433" s="149"/>
      <c r="AG433" s="149" t="s">
        <v>162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outlineLevel="1" x14ac:dyDescent="0.2">
      <c r="A434" s="156"/>
      <c r="B434" s="157"/>
      <c r="C434" s="181" t="s">
        <v>428</v>
      </c>
      <c r="D434" s="161"/>
      <c r="E434" s="162"/>
      <c r="F434" s="159"/>
      <c r="G434" s="159"/>
      <c r="H434" s="159"/>
      <c r="I434" s="159"/>
      <c r="J434" s="159"/>
      <c r="K434" s="159"/>
      <c r="L434" s="159"/>
      <c r="M434" s="159"/>
      <c r="N434" s="159"/>
      <c r="O434" s="159"/>
      <c r="P434" s="159"/>
      <c r="Q434" s="159"/>
      <c r="R434" s="159"/>
      <c r="S434" s="159"/>
      <c r="T434" s="159"/>
      <c r="U434" s="159"/>
      <c r="V434" s="159"/>
      <c r="W434" s="159"/>
      <c r="X434" s="159"/>
      <c r="Y434" s="149"/>
      <c r="Z434" s="149"/>
      <c r="AA434" s="149"/>
      <c r="AB434" s="149"/>
      <c r="AC434" s="149"/>
      <c r="AD434" s="149"/>
      <c r="AE434" s="149"/>
      <c r="AF434" s="149"/>
      <c r="AG434" s="149" t="s">
        <v>162</v>
      </c>
      <c r="AH434" s="149">
        <v>0</v>
      </c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1" x14ac:dyDescent="0.2">
      <c r="A435" s="156"/>
      <c r="B435" s="157"/>
      <c r="C435" s="181" t="s">
        <v>214</v>
      </c>
      <c r="D435" s="161"/>
      <c r="E435" s="162"/>
      <c r="F435" s="159"/>
      <c r="G435" s="159"/>
      <c r="H435" s="159"/>
      <c r="I435" s="159"/>
      <c r="J435" s="159"/>
      <c r="K435" s="159"/>
      <c r="L435" s="159"/>
      <c r="M435" s="159"/>
      <c r="N435" s="159"/>
      <c r="O435" s="159"/>
      <c r="P435" s="159"/>
      <c r="Q435" s="159"/>
      <c r="R435" s="159"/>
      <c r="S435" s="159"/>
      <c r="T435" s="159"/>
      <c r="U435" s="159"/>
      <c r="V435" s="159"/>
      <c r="W435" s="159"/>
      <c r="X435" s="159"/>
      <c r="Y435" s="149"/>
      <c r="Z435" s="149"/>
      <c r="AA435" s="149"/>
      <c r="AB435" s="149"/>
      <c r="AC435" s="149"/>
      <c r="AD435" s="149"/>
      <c r="AE435" s="149"/>
      <c r="AF435" s="149"/>
      <c r="AG435" s="149" t="s">
        <v>162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outlineLevel="1" x14ac:dyDescent="0.2">
      <c r="A436" s="156"/>
      <c r="B436" s="157"/>
      <c r="C436" s="181" t="s">
        <v>189</v>
      </c>
      <c r="D436" s="161"/>
      <c r="E436" s="162"/>
      <c r="F436" s="159"/>
      <c r="G436" s="159"/>
      <c r="H436" s="159"/>
      <c r="I436" s="159"/>
      <c r="J436" s="159"/>
      <c r="K436" s="159"/>
      <c r="L436" s="159"/>
      <c r="M436" s="159"/>
      <c r="N436" s="159"/>
      <c r="O436" s="159"/>
      <c r="P436" s="159"/>
      <c r="Q436" s="159"/>
      <c r="R436" s="159"/>
      <c r="S436" s="159"/>
      <c r="T436" s="159"/>
      <c r="U436" s="159"/>
      <c r="V436" s="159"/>
      <c r="W436" s="159"/>
      <c r="X436" s="159"/>
      <c r="Y436" s="149"/>
      <c r="Z436" s="149"/>
      <c r="AA436" s="149"/>
      <c r="AB436" s="149"/>
      <c r="AC436" s="149"/>
      <c r="AD436" s="149"/>
      <c r="AE436" s="149"/>
      <c r="AF436" s="149"/>
      <c r="AG436" s="149" t="s">
        <v>162</v>
      </c>
      <c r="AH436" s="149">
        <v>0</v>
      </c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1" x14ac:dyDescent="0.2">
      <c r="A437" s="156"/>
      <c r="B437" s="157"/>
      <c r="C437" s="181" t="s">
        <v>190</v>
      </c>
      <c r="D437" s="161"/>
      <c r="E437" s="162">
        <v>6</v>
      </c>
      <c r="F437" s="159"/>
      <c r="G437" s="159"/>
      <c r="H437" s="159"/>
      <c r="I437" s="159"/>
      <c r="J437" s="159"/>
      <c r="K437" s="159"/>
      <c r="L437" s="159"/>
      <c r="M437" s="159"/>
      <c r="N437" s="159"/>
      <c r="O437" s="159"/>
      <c r="P437" s="159"/>
      <c r="Q437" s="159"/>
      <c r="R437" s="159"/>
      <c r="S437" s="159"/>
      <c r="T437" s="159"/>
      <c r="U437" s="159"/>
      <c r="V437" s="159"/>
      <c r="W437" s="159"/>
      <c r="X437" s="159"/>
      <c r="Y437" s="149"/>
      <c r="Z437" s="149"/>
      <c r="AA437" s="149"/>
      <c r="AB437" s="149"/>
      <c r="AC437" s="149"/>
      <c r="AD437" s="149"/>
      <c r="AE437" s="149"/>
      <c r="AF437" s="149"/>
      <c r="AG437" s="149" t="s">
        <v>162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outlineLevel="1" x14ac:dyDescent="0.2">
      <c r="A438" s="156"/>
      <c r="B438" s="157"/>
      <c r="C438" s="181" t="s">
        <v>191</v>
      </c>
      <c r="D438" s="161"/>
      <c r="E438" s="162"/>
      <c r="F438" s="159"/>
      <c r="G438" s="159"/>
      <c r="H438" s="159"/>
      <c r="I438" s="159"/>
      <c r="J438" s="159"/>
      <c r="K438" s="159"/>
      <c r="L438" s="159"/>
      <c r="M438" s="159"/>
      <c r="N438" s="159"/>
      <c r="O438" s="159"/>
      <c r="P438" s="159"/>
      <c r="Q438" s="159"/>
      <c r="R438" s="159"/>
      <c r="S438" s="159"/>
      <c r="T438" s="159"/>
      <c r="U438" s="159"/>
      <c r="V438" s="159"/>
      <c r="W438" s="159"/>
      <c r="X438" s="159"/>
      <c r="Y438" s="149"/>
      <c r="Z438" s="149"/>
      <c r="AA438" s="149"/>
      <c r="AB438" s="149"/>
      <c r="AC438" s="149"/>
      <c r="AD438" s="149"/>
      <c r="AE438" s="149"/>
      <c r="AF438" s="149"/>
      <c r="AG438" s="149" t="s">
        <v>162</v>
      </c>
      <c r="AH438" s="149">
        <v>0</v>
      </c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1" x14ac:dyDescent="0.2">
      <c r="A439" s="156"/>
      <c r="B439" s="157"/>
      <c r="C439" s="181" t="s">
        <v>192</v>
      </c>
      <c r="D439" s="161"/>
      <c r="E439" s="162">
        <v>3.4</v>
      </c>
      <c r="F439" s="159"/>
      <c r="G439" s="159"/>
      <c r="H439" s="159"/>
      <c r="I439" s="159"/>
      <c r="J439" s="159"/>
      <c r="K439" s="159"/>
      <c r="L439" s="159"/>
      <c r="M439" s="159"/>
      <c r="N439" s="159"/>
      <c r="O439" s="159"/>
      <c r="P439" s="159"/>
      <c r="Q439" s="159"/>
      <c r="R439" s="159"/>
      <c r="S439" s="159"/>
      <c r="T439" s="159"/>
      <c r="U439" s="159"/>
      <c r="V439" s="159"/>
      <c r="W439" s="159"/>
      <c r="X439" s="159"/>
      <c r="Y439" s="149"/>
      <c r="Z439" s="149"/>
      <c r="AA439" s="149"/>
      <c r="AB439" s="149"/>
      <c r="AC439" s="149"/>
      <c r="AD439" s="149"/>
      <c r="AE439" s="149"/>
      <c r="AF439" s="149"/>
      <c r="AG439" s="149" t="s">
        <v>162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outlineLevel="1" x14ac:dyDescent="0.2">
      <c r="A440" s="156"/>
      <c r="B440" s="157"/>
      <c r="C440" s="181" t="s">
        <v>203</v>
      </c>
      <c r="D440" s="161"/>
      <c r="E440" s="162"/>
      <c r="F440" s="159"/>
      <c r="G440" s="159"/>
      <c r="H440" s="159"/>
      <c r="I440" s="159"/>
      <c r="J440" s="159"/>
      <c r="K440" s="159"/>
      <c r="L440" s="159"/>
      <c r="M440" s="159"/>
      <c r="N440" s="159"/>
      <c r="O440" s="159"/>
      <c r="P440" s="159"/>
      <c r="Q440" s="159"/>
      <c r="R440" s="159"/>
      <c r="S440" s="159"/>
      <c r="T440" s="159"/>
      <c r="U440" s="159"/>
      <c r="V440" s="159"/>
      <c r="W440" s="159"/>
      <c r="X440" s="159"/>
      <c r="Y440" s="149"/>
      <c r="Z440" s="149"/>
      <c r="AA440" s="149"/>
      <c r="AB440" s="149"/>
      <c r="AC440" s="149"/>
      <c r="AD440" s="149"/>
      <c r="AE440" s="149"/>
      <c r="AF440" s="149"/>
      <c r="AG440" s="149" t="s">
        <v>162</v>
      </c>
      <c r="AH440" s="149">
        <v>0</v>
      </c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1" x14ac:dyDescent="0.2">
      <c r="A441" s="156"/>
      <c r="B441" s="157"/>
      <c r="C441" s="181" t="s">
        <v>204</v>
      </c>
      <c r="D441" s="161"/>
      <c r="E441" s="162"/>
      <c r="F441" s="159"/>
      <c r="G441" s="159"/>
      <c r="H441" s="159"/>
      <c r="I441" s="159"/>
      <c r="J441" s="159"/>
      <c r="K441" s="159"/>
      <c r="L441" s="159"/>
      <c r="M441" s="159"/>
      <c r="N441" s="159"/>
      <c r="O441" s="159"/>
      <c r="P441" s="159"/>
      <c r="Q441" s="159"/>
      <c r="R441" s="159"/>
      <c r="S441" s="159"/>
      <c r="T441" s="159"/>
      <c r="U441" s="159"/>
      <c r="V441" s="159"/>
      <c r="W441" s="159"/>
      <c r="X441" s="159"/>
      <c r="Y441" s="149"/>
      <c r="Z441" s="149"/>
      <c r="AA441" s="149"/>
      <c r="AB441" s="149"/>
      <c r="AC441" s="149"/>
      <c r="AD441" s="149"/>
      <c r="AE441" s="149"/>
      <c r="AF441" s="149"/>
      <c r="AG441" s="149" t="s">
        <v>162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outlineLevel="1" x14ac:dyDescent="0.2">
      <c r="A442" s="156"/>
      <c r="B442" s="157"/>
      <c r="C442" s="181" t="s">
        <v>273</v>
      </c>
      <c r="D442" s="161"/>
      <c r="E442" s="162">
        <v>3.1</v>
      </c>
      <c r="F442" s="159"/>
      <c r="G442" s="159"/>
      <c r="H442" s="159"/>
      <c r="I442" s="159"/>
      <c r="J442" s="159"/>
      <c r="K442" s="159"/>
      <c r="L442" s="159"/>
      <c r="M442" s="159"/>
      <c r="N442" s="159"/>
      <c r="O442" s="159"/>
      <c r="P442" s="159"/>
      <c r="Q442" s="159"/>
      <c r="R442" s="159"/>
      <c r="S442" s="159"/>
      <c r="T442" s="159"/>
      <c r="U442" s="159"/>
      <c r="V442" s="159"/>
      <c r="W442" s="159"/>
      <c r="X442" s="159"/>
      <c r="Y442" s="149"/>
      <c r="Z442" s="149"/>
      <c r="AA442" s="149"/>
      <c r="AB442" s="149"/>
      <c r="AC442" s="149"/>
      <c r="AD442" s="149"/>
      <c r="AE442" s="149"/>
      <c r="AF442" s="149"/>
      <c r="AG442" s="149" t="s">
        <v>162</v>
      </c>
      <c r="AH442" s="149">
        <v>0</v>
      </c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ht="22.5" outlineLevel="1" x14ac:dyDescent="0.2">
      <c r="A443" s="170">
        <v>46</v>
      </c>
      <c r="B443" s="171" t="s">
        <v>429</v>
      </c>
      <c r="C443" s="180" t="s">
        <v>430</v>
      </c>
      <c r="D443" s="172" t="s">
        <v>182</v>
      </c>
      <c r="E443" s="173">
        <v>12.5</v>
      </c>
      <c r="F443" s="174"/>
      <c r="G443" s="175">
        <f>ROUND(E443*F443,2)</f>
        <v>0</v>
      </c>
      <c r="H443" s="174"/>
      <c r="I443" s="175">
        <f>ROUND(E443*H443,2)</f>
        <v>0</v>
      </c>
      <c r="J443" s="174"/>
      <c r="K443" s="175">
        <f>ROUND(E443*J443,2)</f>
        <v>0</v>
      </c>
      <c r="L443" s="175">
        <v>21</v>
      </c>
      <c r="M443" s="175">
        <f>G443*(1+L443/100)</f>
        <v>0</v>
      </c>
      <c r="N443" s="175">
        <v>5.8100000000000001E-3</v>
      </c>
      <c r="O443" s="175">
        <f>ROUND(E443*N443,2)</f>
        <v>7.0000000000000007E-2</v>
      </c>
      <c r="P443" s="175">
        <v>0</v>
      </c>
      <c r="Q443" s="175">
        <f>ROUND(E443*P443,2)</f>
        <v>0</v>
      </c>
      <c r="R443" s="175" t="s">
        <v>423</v>
      </c>
      <c r="S443" s="175" t="s">
        <v>157</v>
      </c>
      <c r="T443" s="176" t="s">
        <v>157</v>
      </c>
      <c r="U443" s="159">
        <v>1.3466</v>
      </c>
      <c r="V443" s="159">
        <f>ROUND(E443*U443,2)</f>
        <v>16.829999999999998</v>
      </c>
      <c r="W443" s="159"/>
      <c r="X443" s="159" t="s">
        <v>184</v>
      </c>
      <c r="Y443" s="149"/>
      <c r="Z443" s="149"/>
      <c r="AA443" s="149"/>
      <c r="AB443" s="149"/>
      <c r="AC443" s="149"/>
      <c r="AD443" s="149"/>
      <c r="AE443" s="149"/>
      <c r="AF443" s="149"/>
      <c r="AG443" s="149" t="s">
        <v>347</v>
      </c>
      <c r="AH443" s="149"/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outlineLevel="1" x14ac:dyDescent="0.2">
      <c r="A444" s="156"/>
      <c r="B444" s="157"/>
      <c r="C444" s="181" t="s">
        <v>424</v>
      </c>
      <c r="D444" s="161"/>
      <c r="E444" s="162"/>
      <c r="F444" s="159"/>
      <c r="G444" s="159"/>
      <c r="H444" s="159"/>
      <c r="I444" s="159"/>
      <c r="J444" s="159"/>
      <c r="K444" s="159"/>
      <c r="L444" s="159"/>
      <c r="M444" s="159"/>
      <c r="N444" s="159"/>
      <c r="O444" s="159"/>
      <c r="P444" s="159"/>
      <c r="Q444" s="159"/>
      <c r="R444" s="159"/>
      <c r="S444" s="159"/>
      <c r="T444" s="159"/>
      <c r="U444" s="159"/>
      <c r="V444" s="159"/>
      <c r="W444" s="159"/>
      <c r="X444" s="159"/>
      <c r="Y444" s="149"/>
      <c r="Z444" s="149"/>
      <c r="AA444" s="149"/>
      <c r="AB444" s="149"/>
      <c r="AC444" s="149"/>
      <c r="AD444" s="149"/>
      <c r="AE444" s="149"/>
      <c r="AF444" s="149"/>
      <c r="AG444" s="149" t="s">
        <v>162</v>
      </c>
      <c r="AH444" s="149">
        <v>0</v>
      </c>
      <c r="AI444" s="149"/>
      <c r="AJ444" s="149"/>
      <c r="AK444" s="149"/>
      <c r="AL444" s="149"/>
      <c r="AM444" s="149"/>
      <c r="AN444" s="149"/>
      <c r="AO444" s="149"/>
      <c r="AP444" s="149"/>
      <c r="AQ444" s="149"/>
      <c r="AR444" s="149"/>
      <c r="AS444" s="149"/>
      <c r="AT444" s="149"/>
      <c r="AU444" s="149"/>
      <c r="AV444" s="149"/>
      <c r="AW444" s="149"/>
      <c r="AX444" s="149"/>
      <c r="AY444" s="149"/>
      <c r="AZ444" s="149"/>
      <c r="BA444" s="149"/>
      <c r="BB444" s="149"/>
      <c r="BC444" s="149"/>
      <c r="BD444" s="149"/>
      <c r="BE444" s="149"/>
      <c r="BF444" s="149"/>
      <c r="BG444" s="149"/>
      <c r="BH444" s="149"/>
    </row>
    <row r="445" spans="1:60" outlineLevel="1" x14ac:dyDescent="0.2">
      <c r="A445" s="156"/>
      <c r="B445" s="157"/>
      <c r="C445" s="181" t="s">
        <v>431</v>
      </c>
      <c r="D445" s="161"/>
      <c r="E445" s="162"/>
      <c r="F445" s="159"/>
      <c r="G445" s="159"/>
      <c r="H445" s="159"/>
      <c r="I445" s="159"/>
      <c r="J445" s="159"/>
      <c r="K445" s="159"/>
      <c r="L445" s="159"/>
      <c r="M445" s="159"/>
      <c r="N445" s="159"/>
      <c r="O445" s="159"/>
      <c r="P445" s="159"/>
      <c r="Q445" s="159"/>
      <c r="R445" s="159"/>
      <c r="S445" s="159"/>
      <c r="T445" s="159"/>
      <c r="U445" s="159"/>
      <c r="V445" s="159"/>
      <c r="W445" s="159"/>
      <c r="X445" s="159"/>
      <c r="Y445" s="149"/>
      <c r="Z445" s="149"/>
      <c r="AA445" s="149"/>
      <c r="AB445" s="149"/>
      <c r="AC445" s="149"/>
      <c r="AD445" s="149"/>
      <c r="AE445" s="149"/>
      <c r="AF445" s="149"/>
      <c r="AG445" s="149" t="s">
        <v>162</v>
      </c>
      <c r="AH445" s="149">
        <v>0</v>
      </c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1" x14ac:dyDescent="0.2">
      <c r="A446" s="156"/>
      <c r="B446" s="157"/>
      <c r="C446" s="181" t="s">
        <v>214</v>
      </c>
      <c r="D446" s="161"/>
      <c r="E446" s="162"/>
      <c r="F446" s="159"/>
      <c r="G446" s="159"/>
      <c r="H446" s="159"/>
      <c r="I446" s="159"/>
      <c r="J446" s="159"/>
      <c r="K446" s="159"/>
      <c r="L446" s="159"/>
      <c r="M446" s="159"/>
      <c r="N446" s="159"/>
      <c r="O446" s="159"/>
      <c r="P446" s="159"/>
      <c r="Q446" s="159"/>
      <c r="R446" s="159"/>
      <c r="S446" s="159"/>
      <c r="T446" s="159"/>
      <c r="U446" s="159"/>
      <c r="V446" s="159"/>
      <c r="W446" s="159"/>
      <c r="X446" s="159"/>
      <c r="Y446" s="149"/>
      <c r="Z446" s="149"/>
      <c r="AA446" s="149"/>
      <c r="AB446" s="149"/>
      <c r="AC446" s="149"/>
      <c r="AD446" s="149"/>
      <c r="AE446" s="149"/>
      <c r="AF446" s="149"/>
      <c r="AG446" s="149" t="s">
        <v>162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56"/>
      <c r="B447" s="157"/>
      <c r="C447" s="181" t="s">
        <v>189</v>
      </c>
      <c r="D447" s="161"/>
      <c r="E447" s="162"/>
      <c r="F447" s="159"/>
      <c r="G447" s="159"/>
      <c r="H447" s="159"/>
      <c r="I447" s="159"/>
      <c r="J447" s="159"/>
      <c r="K447" s="159"/>
      <c r="L447" s="159"/>
      <c r="M447" s="159"/>
      <c r="N447" s="159"/>
      <c r="O447" s="159"/>
      <c r="P447" s="159"/>
      <c r="Q447" s="159"/>
      <c r="R447" s="159"/>
      <c r="S447" s="159"/>
      <c r="T447" s="159"/>
      <c r="U447" s="159"/>
      <c r="V447" s="159"/>
      <c r="W447" s="159"/>
      <c r="X447" s="159"/>
      <c r="Y447" s="149"/>
      <c r="Z447" s="149"/>
      <c r="AA447" s="149"/>
      <c r="AB447" s="149"/>
      <c r="AC447" s="149"/>
      <c r="AD447" s="149"/>
      <c r="AE447" s="149"/>
      <c r="AF447" s="149"/>
      <c r="AG447" s="149" t="s">
        <v>162</v>
      </c>
      <c r="AH447" s="149">
        <v>0</v>
      </c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1" x14ac:dyDescent="0.2">
      <c r="A448" s="156"/>
      <c r="B448" s="157"/>
      <c r="C448" s="181" t="s">
        <v>190</v>
      </c>
      <c r="D448" s="161"/>
      <c r="E448" s="162">
        <v>6</v>
      </c>
      <c r="F448" s="159"/>
      <c r="G448" s="159"/>
      <c r="H448" s="159"/>
      <c r="I448" s="159"/>
      <c r="J448" s="159"/>
      <c r="K448" s="159"/>
      <c r="L448" s="159"/>
      <c r="M448" s="159"/>
      <c r="N448" s="159"/>
      <c r="O448" s="159"/>
      <c r="P448" s="159"/>
      <c r="Q448" s="159"/>
      <c r="R448" s="159"/>
      <c r="S448" s="159"/>
      <c r="T448" s="159"/>
      <c r="U448" s="159"/>
      <c r="V448" s="159"/>
      <c r="W448" s="159"/>
      <c r="X448" s="159"/>
      <c r="Y448" s="149"/>
      <c r="Z448" s="149"/>
      <c r="AA448" s="149"/>
      <c r="AB448" s="149"/>
      <c r="AC448" s="149"/>
      <c r="AD448" s="149"/>
      <c r="AE448" s="149"/>
      <c r="AF448" s="149"/>
      <c r="AG448" s="149" t="s">
        <v>162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outlineLevel="1" x14ac:dyDescent="0.2">
      <c r="A449" s="156"/>
      <c r="B449" s="157"/>
      <c r="C449" s="181" t="s">
        <v>191</v>
      </c>
      <c r="D449" s="161"/>
      <c r="E449" s="162"/>
      <c r="F449" s="159"/>
      <c r="G449" s="159"/>
      <c r="H449" s="159"/>
      <c r="I449" s="159"/>
      <c r="J449" s="159"/>
      <c r="K449" s="159"/>
      <c r="L449" s="159"/>
      <c r="M449" s="159"/>
      <c r="N449" s="159"/>
      <c r="O449" s="159"/>
      <c r="P449" s="159"/>
      <c r="Q449" s="159"/>
      <c r="R449" s="159"/>
      <c r="S449" s="159"/>
      <c r="T449" s="159"/>
      <c r="U449" s="159"/>
      <c r="V449" s="159"/>
      <c r="W449" s="159"/>
      <c r="X449" s="159"/>
      <c r="Y449" s="149"/>
      <c r="Z449" s="149"/>
      <c r="AA449" s="149"/>
      <c r="AB449" s="149"/>
      <c r="AC449" s="149"/>
      <c r="AD449" s="149"/>
      <c r="AE449" s="149"/>
      <c r="AF449" s="149"/>
      <c r="AG449" s="149" t="s">
        <v>162</v>
      </c>
      <c r="AH449" s="149">
        <v>0</v>
      </c>
      <c r="AI449" s="149"/>
      <c r="AJ449" s="149"/>
      <c r="AK449" s="149"/>
      <c r="AL449" s="149"/>
      <c r="AM449" s="149"/>
      <c r="AN449" s="149"/>
      <c r="AO449" s="149"/>
      <c r="AP449" s="149"/>
      <c r="AQ449" s="149"/>
      <c r="AR449" s="149"/>
      <c r="AS449" s="149"/>
      <c r="AT449" s="149"/>
      <c r="AU449" s="149"/>
      <c r="AV449" s="149"/>
      <c r="AW449" s="149"/>
      <c r="AX449" s="149"/>
      <c r="AY449" s="149"/>
      <c r="AZ449" s="149"/>
      <c r="BA449" s="149"/>
      <c r="BB449" s="149"/>
      <c r="BC449" s="149"/>
      <c r="BD449" s="149"/>
      <c r="BE449" s="149"/>
      <c r="BF449" s="149"/>
      <c r="BG449" s="149"/>
      <c r="BH449" s="149"/>
    </row>
    <row r="450" spans="1:60" outlineLevel="1" x14ac:dyDescent="0.2">
      <c r="A450" s="156"/>
      <c r="B450" s="157"/>
      <c r="C450" s="181" t="s">
        <v>192</v>
      </c>
      <c r="D450" s="161"/>
      <c r="E450" s="162">
        <v>3.4</v>
      </c>
      <c r="F450" s="159"/>
      <c r="G450" s="159"/>
      <c r="H450" s="159"/>
      <c r="I450" s="159"/>
      <c r="J450" s="159"/>
      <c r="K450" s="159"/>
      <c r="L450" s="159"/>
      <c r="M450" s="159"/>
      <c r="N450" s="159"/>
      <c r="O450" s="159"/>
      <c r="P450" s="159"/>
      <c r="Q450" s="159"/>
      <c r="R450" s="159"/>
      <c r="S450" s="159"/>
      <c r="T450" s="159"/>
      <c r="U450" s="159"/>
      <c r="V450" s="159"/>
      <c r="W450" s="159"/>
      <c r="X450" s="159"/>
      <c r="Y450" s="149"/>
      <c r="Z450" s="149"/>
      <c r="AA450" s="149"/>
      <c r="AB450" s="149"/>
      <c r="AC450" s="149"/>
      <c r="AD450" s="149"/>
      <c r="AE450" s="149"/>
      <c r="AF450" s="149"/>
      <c r="AG450" s="149" t="s">
        <v>162</v>
      </c>
      <c r="AH450" s="149">
        <v>0</v>
      </c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outlineLevel="1" x14ac:dyDescent="0.2">
      <c r="A451" s="156"/>
      <c r="B451" s="157"/>
      <c r="C451" s="181" t="s">
        <v>203</v>
      </c>
      <c r="D451" s="161"/>
      <c r="E451" s="162"/>
      <c r="F451" s="159"/>
      <c r="G451" s="159"/>
      <c r="H451" s="159"/>
      <c r="I451" s="159"/>
      <c r="J451" s="159"/>
      <c r="K451" s="159"/>
      <c r="L451" s="159"/>
      <c r="M451" s="159"/>
      <c r="N451" s="159"/>
      <c r="O451" s="159"/>
      <c r="P451" s="159"/>
      <c r="Q451" s="159"/>
      <c r="R451" s="159"/>
      <c r="S451" s="159"/>
      <c r="T451" s="159"/>
      <c r="U451" s="159"/>
      <c r="V451" s="159"/>
      <c r="W451" s="159"/>
      <c r="X451" s="159"/>
      <c r="Y451" s="149"/>
      <c r="Z451" s="149"/>
      <c r="AA451" s="149"/>
      <c r="AB451" s="149"/>
      <c r="AC451" s="149"/>
      <c r="AD451" s="149"/>
      <c r="AE451" s="149"/>
      <c r="AF451" s="149"/>
      <c r="AG451" s="149" t="s">
        <v>162</v>
      </c>
      <c r="AH451" s="149">
        <v>0</v>
      </c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1" x14ac:dyDescent="0.2">
      <c r="A452" s="156"/>
      <c r="B452" s="157"/>
      <c r="C452" s="181" t="s">
        <v>204</v>
      </c>
      <c r="D452" s="161"/>
      <c r="E452" s="162"/>
      <c r="F452" s="159"/>
      <c r="G452" s="159"/>
      <c r="H452" s="159"/>
      <c r="I452" s="159"/>
      <c r="J452" s="159"/>
      <c r="K452" s="159"/>
      <c r="L452" s="159"/>
      <c r="M452" s="159"/>
      <c r="N452" s="159"/>
      <c r="O452" s="159"/>
      <c r="P452" s="159"/>
      <c r="Q452" s="159"/>
      <c r="R452" s="159"/>
      <c r="S452" s="159"/>
      <c r="T452" s="159"/>
      <c r="U452" s="159"/>
      <c r="V452" s="159"/>
      <c r="W452" s="159"/>
      <c r="X452" s="159"/>
      <c r="Y452" s="149"/>
      <c r="Z452" s="149"/>
      <c r="AA452" s="149"/>
      <c r="AB452" s="149"/>
      <c r="AC452" s="149"/>
      <c r="AD452" s="149"/>
      <c r="AE452" s="149"/>
      <c r="AF452" s="149"/>
      <c r="AG452" s="149" t="s">
        <v>162</v>
      </c>
      <c r="AH452" s="149">
        <v>0</v>
      </c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1" x14ac:dyDescent="0.2">
      <c r="A453" s="156"/>
      <c r="B453" s="157"/>
      <c r="C453" s="181" t="s">
        <v>273</v>
      </c>
      <c r="D453" s="161"/>
      <c r="E453" s="162">
        <v>3.1</v>
      </c>
      <c r="F453" s="159"/>
      <c r="G453" s="159"/>
      <c r="H453" s="159"/>
      <c r="I453" s="159"/>
      <c r="J453" s="159"/>
      <c r="K453" s="159"/>
      <c r="L453" s="159"/>
      <c r="M453" s="159"/>
      <c r="N453" s="159"/>
      <c r="O453" s="159"/>
      <c r="P453" s="159"/>
      <c r="Q453" s="159"/>
      <c r="R453" s="159"/>
      <c r="S453" s="159"/>
      <c r="T453" s="159"/>
      <c r="U453" s="159"/>
      <c r="V453" s="159"/>
      <c r="W453" s="159"/>
      <c r="X453" s="159"/>
      <c r="Y453" s="149"/>
      <c r="Z453" s="149"/>
      <c r="AA453" s="149"/>
      <c r="AB453" s="149"/>
      <c r="AC453" s="149"/>
      <c r="AD453" s="149"/>
      <c r="AE453" s="149"/>
      <c r="AF453" s="149"/>
      <c r="AG453" s="149" t="s">
        <v>162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outlineLevel="1" x14ac:dyDescent="0.2">
      <c r="A454" s="170">
        <v>47</v>
      </c>
      <c r="B454" s="171" t="s">
        <v>432</v>
      </c>
      <c r="C454" s="180" t="s">
        <v>433</v>
      </c>
      <c r="D454" s="172" t="s">
        <v>315</v>
      </c>
      <c r="E454" s="173">
        <v>27.64</v>
      </c>
      <c r="F454" s="174"/>
      <c r="G454" s="175">
        <f>ROUND(E454*F454,2)</f>
        <v>0</v>
      </c>
      <c r="H454" s="174"/>
      <c r="I454" s="175">
        <f>ROUND(E454*H454,2)</f>
        <v>0</v>
      </c>
      <c r="J454" s="174"/>
      <c r="K454" s="175">
        <f>ROUND(E454*J454,2)</f>
        <v>0</v>
      </c>
      <c r="L454" s="175">
        <v>21</v>
      </c>
      <c r="M454" s="175">
        <f>G454*(1+L454/100)</f>
        <v>0</v>
      </c>
      <c r="N454" s="175">
        <v>1.1E-4</v>
      </c>
      <c r="O454" s="175">
        <f>ROUND(E454*N454,2)</f>
        <v>0</v>
      </c>
      <c r="P454" s="175">
        <v>0</v>
      </c>
      <c r="Q454" s="175">
        <f>ROUND(E454*P454,2)</f>
        <v>0</v>
      </c>
      <c r="R454" s="175" t="s">
        <v>423</v>
      </c>
      <c r="S454" s="175" t="s">
        <v>157</v>
      </c>
      <c r="T454" s="176" t="s">
        <v>157</v>
      </c>
      <c r="U454" s="159">
        <v>7.0000000000000007E-2</v>
      </c>
      <c r="V454" s="159">
        <f>ROUND(E454*U454,2)</f>
        <v>1.93</v>
      </c>
      <c r="W454" s="159"/>
      <c r="X454" s="159" t="s">
        <v>184</v>
      </c>
      <c r="Y454" s="149"/>
      <c r="Z454" s="149"/>
      <c r="AA454" s="149"/>
      <c r="AB454" s="149"/>
      <c r="AC454" s="149"/>
      <c r="AD454" s="149"/>
      <c r="AE454" s="149"/>
      <c r="AF454" s="149"/>
      <c r="AG454" s="149" t="s">
        <v>347</v>
      </c>
      <c r="AH454" s="149"/>
      <c r="AI454" s="149"/>
      <c r="AJ454" s="149"/>
      <c r="AK454" s="149"/>
      <c r="AL454" s="149"/>
      <c r="AM454" s="149"/>
      <c r="AN454" s="149"/>
      <c r="AO454" s="149"/>
      <c r="AP454" s="149"/>
      <c r="AQ454" s="149"/>
      <c r="AR454" s="149"/>
      <c r="AS454" s="149"/>
      <c r="AT454" s="149"/>
      <c r="AU454" s="149"/>
      <c r="AV454" s="149"/>
      <c r="AW454" s="149"/>
      <c r="AX454" s="149"/>
      <c r="AY454" s="149"/>
      <c r="AZ454" s="149"/>
      <c r="BA454" s="149"/>
      <c r="BB454" s="149"/>
      <c r="BC454" s="149"/>
      <c r="BD454" s="149"/>
      <c r="BE454" s="149"/>
      <c r="BF454" s="149"/>
      <c r="BG454" s="149"/>
      <c r="BH454" s="149"/>
    </row>
    <row r="455" spans="1:60" outlineLevel="1" x14ac:dyDescent="0.2">
      <c r="A455" s="156"/>
      <c r="B455" s="157"/>
      <c r="C455" s="181" t="s">
        <v>424</v>
      </c>
      <c r="D455" s="161"/>
      <c r="E455" s="162"/>
      <c r="F455" s="159"/>
      <c r="G455" s="159"/>
      <c r="H455" s="159"/>
      <c r="I455" s="159"/>
      <c r="J455" s="159"/>
      <c r="K455" s="159"/>
      <c r="L455" s="159"/>
      <c r="M455" s="159"/>
      <c r="N455" s="159"/>
      <c r="O455" s="159"/>
      <c r="P455" s="159"/>
      <c r="Q455" s="159"/>
      <c r="R455" s="159"/>
      <c r="S455" s="159"/>
      <c r="T455" s="159"/>
      <c r="U455" s="159"/>
      <c r="V455" s="159"/>
      <c r="W455" s="159"/>
      <c r="X455" s="159"/>
      <c r="Y455" s="149"/>
      <c r="Z455" s="149"/>
      <c r="AA455" s="149"/>
      <c r="AB455" s="149"/>
      <c r="AC455" s="149"/>
      <c r="AD455" s="149"/>
      <c r="AE455" s="149"/>
      <c r="AF455" s="149"/>
      <c r="AG455" s="149" t="s">
        <v>162</v>
      </c>
      <c r="AH455" s="149">
        <v>0</v>
      </c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1" x14ac:dyDescent="0.2">
      <c r="A456" s="156"/>
      <c r="B456" s="157"/>
      <c r="C456" s="181" t="s">
        <v>434</v>
      </c>
      <c r="D456" s="161"/>
      <c r="E456" s="162"/>
      <c r="F456" s="159"/>
      <c r="G456" s="159"/>
      <c r="H456" s="159"/>
      <c r="I456" s="159"/>
      <c r="J456" s="159"/>
      <c r="K456" s="159"/>
      <c r="L456" s="159"/>
      <c r="M456" s="159"/>
      <c r="N456" s="159"/>
      <c r="O456" s="159"/>
      <c r="P456" s="159"/>
      <c r="Q456" s="159"/>
      <c r="R456" s="159"/>
      <c r="S456" s="159"/>
      <c r="T456" s="159"/>
      <c r="U456" s="159"/>
      <c r="V456" s="159"/>
      <c r="W456" s="159"/>
      <c r="X456" s="159"/>
      <c r="Y456" s="149"/>
      <c r="Z456" s="149"/>
      <c r="AA456" s="149"/>
      <c r="AB456" s="149"/>
      <c r="AC456" s="149"/>
      <c r="AD456" s="149"/>
      <c r="AE456" s="149"/>
      <c r="AF456" s="149"/>
      <c r="AG456" s="149" t="s">
        <v>162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56"/>
      <c r="B457" s="157"/>
      <c r="C457" s="181" t="s">
        <v>214</v>
      </c>
      <c r="D457" s="161"/>
      <c r="E457" s="162"/>
      <c r="F457" s="159"/>
      <c r="G457" s="159"/>
      <c r="H457" s="159"/>
      <c r="I457" s="159"/>
      <c r="J457" s="159"/>
      <c r="K457" s="159"/>
      <c r="L457" s="159"/>
      <c r="M457" s="159"/>
      <c r="N457" s="159"/>
      <c r="O457" s="159"/>
      <c r="P457" s="159"/>
      <c r="Q457" s="159"/>
      <c r="R457" s="159"/>
      <c r="S457" s="159"/>
      <c r="T457" s="159"/>
      <c r="U457" s="159"/>
      <c r="V457" s="159"/>
      <c r="W457" s="159"/>
      <c r="X457" s="159"/>
      <c r="Y457" s="149"/>
      <c r="Z457" s="149"/>
      <c r="AA457" s="149"/>
      <c r="AB457" s="149"/>
      <c r="AC457" s="149"/>
      <c r="AD457" s="149"/>
      <c r="AE457" s="149"/>
      <c r="AF457" s="149"/>
      <c r="AG457" s="149" t="s">
        <v>162</v>
      </c>
      <c r="AH457" s="149">
        <v>0</v>
      </c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1" x14ac:dyDescent="0.2">
      <c r="A458" s="156"/>
      <c r="B458" s="157"/>
      <c r="C458" s="181" t="s">
        <v>189</v>
      </c>
      <c r="D458" s="161"/>
      <c r="E458" s="162"/>
      <c r="F458" s="159"/>
      <c r="G458" s="159"/>
      <c r="H458" s="159"/>
      <c r="I458" s="159"/>
      <c r="J458" s="159"/>
      <c r="K458" s="159"/>
      <c r="L458" s="159"/>
      <c r="M458" s="159"/>
      <c r="N458" s="159"/>
      <c r="O458" s="159"/>
      <c r="P458" s="159"/>
      <c r="Q458" s="159"/>
      <c r="R458" s="159"/>
      <c r="S458" s="159"/>
      <c r="T458" s="159"/>
      <c r="U458" s="159"/>
      <c r="V458" s="159"/>
      <c r="W458" s="159"/>
      <c r="X458" s="159"/>
      <c r="Y458" s="149"/>
      <c r="Z458" s="149"/>
      <c r="AA458" s="149"/>
      <c r="AB458" s="149"/>
      <c r="AC458" s="149"/>
      <c r="AD458" s="149"/>
      <c r="AE458" s="149"/>
      <c r="AF458" s="149"/>
      <c r="AG458" s="149" t="s">
        <v>162</v>
      </c>
      <c r="AH458" s="149">
        <v>0</v>
      </c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outlineLevel="1" x14ac:dyDescent="0.2">
      <c r="A459" s="156"/>
      <c r="B459" s="157"/>
      <c r="C459" s="181" t="s">
        <v>354</v>
      </c>
      <c r="D459" s="161"/>
      <c r="E459" s="162">
        <v>12.5</v>
      </c>
      <c r="F459" s="159"/>
      <c r="G459" s="159"/>
      <c r="H459" s="159"/>
      <c r="I459" s="159"/>
      <c r="J459" s="159"/>
      <c r="K459" s="159"/>
      <c r="L459" s="159"/>
      <c r="M459" s="159"/>
      <c r="N459" s="159"/>
      <c r="O459" s="159"/>
      <c r="P459" s="159"/>
      <c r="Q459" s="159"/>
      <c r="R459" s="159"/>
      <c r="S459" s="159"/>
      <c r="T459" s="159"/>
      <c r="U459" s="159"/>
      <c r="V459" s="159"/>
      <c r="W459" s="159"/>
      <c r="X459" s="159"/>
      <c r="Y459" s="149"/>
      <c r="Z459" s="149"/>
      <c r="AA459" s="149"/>
      <c r="AB459" s="149"/>
      <c r="AC459" s="149"/>
      <c r="AD459" s="149"/>
      <c r="AE459" s="149"/>
      <c r="AF459" s="149"/>
      <c r="AG459" s="149" t="s">
        <v>162</v>
      </c>
      <c r="AH459" s="149">
        <v>0</v>
      </c>
      <c r="AI459" s="149"/>
      <c r="AJ459" s="149"/>
      <c r="AK459" s="149"/>
      <c r="AL459" s="149"/>
      <c r="AM459" s="149"/>
      <c r="AN459" s="149"/>
      <c r="AO459" s="149"/>
      <c r="AP459" s="149"/>
      <c r="AQ459" s="149"/>
      <c r="AR459" s="149"/>
      <c r="AS459" s="149"/>
      <c r="AT459" s="149"/>
      <c r="AU459" s="149"/>
      <c r="AV459" s="149"/>
      <c r="AW459" s="149"/>
      <c r="AX459" s="149"/>
      <c r="AY459" s="149"/>
      <c r="AZ459" s="149"/>
      <c r="BA459" s="149"/>
      <c r="BB459" s="149"/>
      <c r="BC459" s="149"/>
      <c r="BD459" s="149"/>
      <c r="BE459" s="149"/>
      <c r="BF459" s="149"/>
      <c r="BG459" s="149"/>
      <c r="BH459" s="149"/>
    </row>
    <row r="460" spans="1:60" outlineLevel="1" x14ac:dyDescent="0.2">
      <c r="A460" s="156"/>
      <c r="B460" s="157"/>
      <c r="C460" s="181" t="s">
        <v>191</v>
      </c>
      <c r="D460" s="161"/>
      <c r="E460" s="162"/>
      <c r="F460" s="159"/>
      <c r="G460" s="159"/>
      <c r="H460" s="159"/>
      <c r="I460" s="159"/>
      <c r="J460" s="159"/>
      <c r="K460" s="159"/>
      <c r="L460" s="159"/>
      <c r="M460" s="159"/>
      <c r="N460" s="159"/>
      <c r="O460" s="159"/>
      <c r="P460" s="159"/>
      <c r="Q460" s="159"/>
      <c r="R460" s="159"/>
      <c r="S460" s="159"/>
      <c r="T460" s="159"/>
      <c r="U460" s="159"/>
      <c r="V460" s="159"/>
      <c r="W460" s="159"/>
      <c r="X460" s="159"/>
      <c r="Y460" s="149"/>
      <c r="Z460" s="149"/>
      <c r="AA460" s="149"/>
      <c r="AB460" s="149"/>
      <c r="AC460" s="149"/>
      <c r="AD460" s="149"/>
      <c r="AE460" s="149"/>
      <c r="AF460" s="149"/>
      <c r="AG460" s="149" t="s">
        <v>162</v>
      </c>
      <c r="AH460" s="149">
        <v>0</v>
      </c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1" x14ac:dyDescent="0.2">
      <c r="A461" s="156"/>
      <c r="B461" s="157"/>
      <c r="C461" s="181" t="s">
        <v>356</v>
      </c>
      <c r="D461" s="161"/>
      <c r="E461" s="162">
        <v>7.52</v>
      </c>
      <c r="F461" s="159"/>
      <c r="G461" s="159"/>
      <c r="H461" s="159"/>
      <c r="I461" s="159"/>
      <c r="J461" s="159"/>
      <c r="K461" s="159"/>
      <c r="L461" s="159"/>
      <c r="M461" s="159"/>
      <c r="N461" s="159"/>
      <c r="O461" s="159"/>
      <c r="P461" s="159"/>
      <c r="Q461" s="159"/>
      <c r="R461" s="159"/>
      <c r="S461" s="159"/>
      <c r="T461" s="159"/>
      <c r="U461" s="159"/>
      <c r="V461" s="159"/>
      <c r="W461" s="159"/>
      <c r="X461" s="159"/>
      <c r="Y461" s="149"/>
      <c r="Z461" s="149"/>
      <c r="AA461" s="149"/>
      <c r="AB461" s="149"/>
      <c r="AC461" s="149"/>
      <c r="AD461" s="149"/>
      <c r="AE461" s="149"/>
      <c r="AF461" s="149"/>
      <c r="AG461" s="149" t="s">
        <v>162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56"/>
      <c r="B462" s="157"/>
      <c r="C462" s="181" t="s">
        <v>203</v>
      </c>
      <c r="D462" s="161"/>
      <c r="E462" s="162"/>
      <c r="F462" s="159"/>
      <c r="G462" s="159"/>
      <c r="H462" s="159"/>
      <c r="I462" s="159"/>
      <c r="J462" s="159"/>
      <c r="K462" s="159"/>
      <c r="L462" s="159"/>
      <c r="M462" s="159"/>
      <c r="N462" s="159"/>
      <c r="O462" s="159"/>
      <c r="P462" s="159"/>
      <c r="Q462" s="159"/>
      <c r="R462" s="159"/>
      <c r="S462" s="159"/>
      <c r="T462" s="159"/>
      <c r="U462" s="159"/>
      <c r="V462" s="159"/>
      <c r="W462" s="159"/>
      <c r="X462" s="159"/>
      <c r="Y462" s="149"/>
      <c r="Z462" s="149"/>
      <c r="AA462" s="149"/>
      <c r="AB462" s="149"/>
      <c r="AC462" s="149"/>
      <c r="AD462" s="149"/>
      <c r="AE462" s="149"/>
      <c r="AF462" s="149"/>
      <c r="AG462" s="149" t="s">
        <v>162</v>
      </c>
      <c r="AH462" s="149">
        <v>0</v>
      </c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1" x14ac:dyDescent="0.2">
      <c r="A463" s="156"/>
      <c r="B463" s="157"/>
      <c r="C463" s="181" t="s">
        <v>204</v>
      </c>
      <c r="D463" s="161"/>
      <c r="E463" s="162"/>
      <c r="F463" s="159"/>
      <c r="G463" s="159"/>
      <c r="H463" s="159"/>
      <c r="I463" s="159"/>
      <c r="J463" s="159"/>
      <c r="K463" s="159"/>
      <c r="L463" s="159"/>
      <c r="M463" s="159"/>
      <c r="N463" s="159"/>
      <c r="O463" s="159"/>
      <c r="P463" s="159"/>
      <c r="Q463" s="159"/>
      <c r="R463" s="159"/>
      <c r="S463" s="159"/>
      <c r="T463" s="159"/>
      <c r="U463" s="159"/>
      <c r="V463" s="159"/>
      <c r="W463" s="159"/>
      <c r="X463" s="159"/>
      <c r="Y463" s="149"/>
      <c r="Z463" s="149"/>
      <c r="AA463" s="149"/>
      <c r="AB463" s="149"/>
      <c r="AC463" s="149"/>
      <c r="AD463" s="149"/>
      <c r="AE463" s="149"/>
      <c r="AF463" s="149"/>
      <c r="AG463" s="149" t="s">
        <v>162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1" x14ac:dyDescent="0.2">
      <c r="A464" s="156"/>
      <c r="B464" s="157"/>
      <c r="C464" s="181" t="s">
        <v>358</v>
      </c>
      <c r="D464" s="161"/>
      <c r="E464" s="162">
        <v>7.62</v>
      </c>
      <c r="F464" s="159"/>
      <c r="G464" s="159"/>
      <c r="H464" s="159"/>
      <c r="I464" s="159"/>
      <c r="J464" s="159"/>
      <c r="K464" s="159"/>
      <c r="L464" s="159"/>
      <c r="M464" s="159"/>
      <c r="N464" s="159"/>
      <c r="O464" s="159"/>
      <c r="P464" s="159"/>
      <c r="Q464" s="159"/>
      <c r="R464" s="159"/>
      <c r="S464" s="159"/>
      <c r="T464" s="159"/>
      <c r="U464" s="159"/>
      <c r="V464" s="159"/>
      <c r="W464" s="159"/>
      <c r="X464" s="159"/>
      <c r="Y464" s="149"/>
      <c r="Z464" s="149"/>
      <c r="AA464" s="149"/>
      <c r="AB464" s="149"/>
      <c r="AC464" s="149"/>
      <c r="AD464" s="149"/>
      <c r="AE464" s="149"/>
      <c r="AF464" s="149"/>
      <c r="AG464" s="149" t="s">
        <v>162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ht="22.5" outlineLevel="1" x14ac:dyDescent="0.2">
      <c r="A465" s="170">
        <v>48</v>
      </c>
      <c r="B465" s="171" t="s">
        <v>435</v>
      </c>
      <c r="C465" s="180" t="s">
        <v>436</v>
      </c>
      <c r="D465" s="172" t="s">
        <v>182</v>
      </c>
      <c r="E465" s="173">
        <v>12.5</v>
      </c>
      <c r="F465" s="174"/>
      <c r="G465" s="175">
        <f>ROUND(E465*F465,2)</f>
        <v>0</v>
      </c>
      <c r="H465" s="174"/>
      <c r="I465" s="175">
        <f>ROUND(E465*H465,2)</f>
        <v>0</v>
      </c>
      <c r="J465" s="174"/>
      <c r="K465" s="175">
        <f>ROUND(E465*J465,2)</f>
        <v>0</v>
      </c>
      <c r="L465" s="175">
        <v>21</v>
      </c>
      <c r="M465" s="175">
        <f>G465*(1+L465/100)</f>
        <v>0</v>
      </c>
      <c r="N465" s="175">
        <v>0</v>
      </c>
      <c r="O465" s="175">
        <f>ROUND(E465*N465,2)</f>
        <v>0</v>
      </c>
      <c r="P465" s="175">
        <v>0</v>
      </c>
      <c r="Q465" s="175">
        <f>ROUND(E465*P465,2)</f>
        <v>0</v>
      </c>
      <c r="R465" s="175" t="s">
        <v>423</v>
      </c>
      <c r="S465" s="175" t="s">
        <v>157</v>
      </c>
      <c r="T465" s="176" t="s">
        <v>157</v>
      </c>
      <c r="U465" s="159">
        <v>0.16600000000000001</v>
      </c>
      <c r="V465" s="159">
        <f>ROUND(E465*U465,2)</f>
        <v>2.08</v>
      </c>
      <c r="W465" s="159"/>
      <c r="X465" s="159" t="s">
        <v>184</v>
      </c>
      <c r="Y465" s="149"/>
      <c r="Z465" s="149"/>
      <c r="AA465" s="149"/>
      <c r="AB465" s="149"/>
      <c r="AC465" s="149"/>
      <c r="AD465" s="149"/>
      <c r="AE465" s="149"/>
      <c r="AF465" s="149"/>
      <c r="AG465" s="149" t="s">
        <v>347</v>
      </c>
      <c r="AH465" s="149"/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1" x14ac:dyDescent="0.2">
      <c r="A466" s="156"/>
      <c r="B466" s="157"/>
      <c r="C466" s="181" t="s">
        <v>424</v>
      </c>
      <c r="D466" s="161"/>
      <c r="E466" s="162"/>
      <c r="F466" s="159"/>
      <c r="G466" s="159"/>
      <c r="H466" s="159"/>
      <c r="I466" s="159"/>
      <c r="J466" s="159"/>
      <c r="K466" s="159"/>
      <c r="L466" s="159"/>
      <c r="M466" s="159"/>
      <c r="N466" s="159"/>
      <c r="O466" s="159"/>
      <c r="P466" s="159"/>
      <c r="Q466" s="159"/>
      <c r="R466" s="159"/>
      <c r="S466" s="159"/>
      <c r="T466" s="159"/>
      <c r="U466" s="159"/>
      <c r="V466" s="159"/>
      <c r="W466" s="159"/>
      <c r="X466" s="159"/>
      <c r="Y466" s="149"/>
      <c r="Z466" s="149"/>
      <c r="AA466" s="149"/>
      <c r="AB466" s="149"/>
      <c r="AC466" s="149"/>
      <c r="AD466" s="149"/>
      <c r="AE466" s="149"/>
      <c r="AF466" s="149"/>
      <c r="AG466" s="149" t="s">
        <v>162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1" x14ac:dyDescent="0.2">
      <c r="A467" s="156"/>
      <c r="B467" s="157"/>
      <c r="C467" s="181" t="s">
        <v>431</v>
      </c>
      <c r="D467" s="161"/>
      <c r="E467" s="162"/>
      <c r="F467" s="159"/>
      <c r="G467" s="159"/>
      <c r="H467" s="159"/>
      <c r="I467" s="159"/>
      <c r="J467" s="159"/>
      <c r="K467" s="159"/>
      <c r="L467" s="159"/>
      <c r="M467" s="159"/>
      <c r="N467" s="159"/>
      <c r="O467" s="159"/>
      <c r="P467" s="159"/>
      <c r="Q467" s="159"/>
      <c r="R467" s="159"/>
      <c r="S467" s="159"/>
      <c r="T467" s="159"/>
      <c r="U467" s="159"/>
      <c r="V467" s="159"/>
      <c r="W467" s="159"/>
      <c r="X467" s="159"/>
      <c r="Y467" s="149"/>
      <c r="Z467" s="149"/>
      <c r="AA467" s="149"/>
      <c r="AB467" s="149"/>
      <c r="AC467" s="149"/>
      <c r="AD467" s="149"/>
      <c r="AE467" s="149"/>
      <c r="AF467" s="149"/>
      <c r="AG467" s="149" t="s">
        <v>162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1" x14ac:dyDescent="0.2">
      <c r="A468" s="156"/>
      <c r="B468" s="157"/>
      <c r="C468" s="181" t="s">
        <v>214</v>
      </c>
      <c r="D468" s="161"/>
      <c r="E468" s="162"/>
      <c r="F468" s="159"/>
      <c r="G468" s="159"/>
      <c r="H468" s="159"/>
      <c r="I468" s="159"/>
      <c r="J468" s="159"/>
      <c r="K468" s="159"/>
      <c r="L468" s="159"/>
      <c r="M468" s="159"/>
      <c r="N468" s="159"/>
      <c r="O468" s="159"/>
      <c r="P468" s="159"/>
      <c r="Q468" s="159"/>
      <c r="R468" s="159"/>
      <c r="S468" s="159"/>
      <c r="T468" s="159"/>
      <c r="U468" s="159"/>
      <c r="V468" s="159"/>
      <c r="W468" s="159"/>
      <c r="X468" s="159"/>
      <c r="Y468" s="149"/>
      <c r="Z468" s="149"/>
      <c r="AA468" s="149"/>
      <c r="AB468" s="149"/>
      <c r="AC468" s="149"/>
      <c r="AD468" s="149"/>
      <c r="AE468" s="149"/>
      <c r="AF468" s="149"/>
      <c r="AG468" s="149" t="s">
        <v>162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1" x14ac:dyDescent="0.2">
      <c r="A469" s="156"/>
      <c r="B469" s="157"/>
      <c r="C469" s="181" t="s">
        <v>189</v>
      </c>
      <c r="D469" s="161"/>
      <c r="E469" s="162"/>
      <c r="F469" s="159"/>
      <c r="G469" s="159"/>
      <c r="H469" s="159"/>
      <c r="I469" s="159"/>
      <c r="J469" s="159"/>
      <c r="K469" s="159"/>
      <c r="L469" s="159"/>
      <c r="M469" s="159"/>
      <c r="N469" s="159"/>
      <c r="O469" s="159"/>
      <c r="P469" s="159"/>
      <c r="Q469" s="159"/>
      <c r="R469" s="159"/>
      <c r="S469" s="159"/>
      <c r="T469" s="159"/>
      <c r="U469" s="159"/>
      <c r="V469" s="159"/>
      <c r="W469" s="159"/>
      <c r="X469" s="159"/>
      <c r="Y469" s="149"/>
      <c r="Z469" s="149"/>
      <c r="AA469" s="149"/>
      <c r="AB469" s="149"/>
      <c r="AC469" s="149"/>
      <c r="AD469" s="149"/>
      <c r="AE469" s="149"/>
      <c r="AF469" s="149"/>
      <c r="AG469" s="149" t="s">
        <v>162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1" x14ac:dyDescent="0.2">
      <c r="A470" s="156"/>
      <c r="B470" s="157"/>
      <c r="C470" s="181" t="s">
        <v>190</v>
      </c>
      <c r="D470" s="161"/>
      <c r="E470" s="162">
        <v>6</v>
      </c>
      <c r="F470" s="159"/>
      <c r="G470" s="159"/>
      <c r="H470" s="159"/>
      <c r="I470" s="159"/>
      <c r="J470" s="159"/>
      <c r="K470" s="159"/>
      <c r="L470" s="159"/>
      <c r="M470" s="159"/>
      <c r="N470" s="159"/>
      <c r="O470" s="159"/>
      <c r="P470" s="159"/>
      <c r="Q470" s="159"/>
      <c r="R470" s="159"/>
      <c r="S470" s="159"/>
      <c r="T470" s="159"/>
      <c r="U470" s="159"/>
      <c r="V470" s="159"/>
      <c r="W470" s="159"/>
      <c r="X470" s="159"/>
      <c r="Y470" s="149"/>
      <c r="Z470" s="149"/>
      <c r="AA470" s="149"/>
      <c r="AB470" s="149"/>
      <c r="AC470" s="149"/>
      <c r="AD470" s="149"/>
      <c r="AE470" s="149"/>
      <c r="AF470" s="149"/>
      <c r="AG470" s="149" t="s">
        <v>162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1" x14ac:dyDescent="0.2">
      <c r="A471" s="156"/>
      <c r="B471" s="157"/>
      <c r="C471" s="181" t="s">
        <v>191</v>
      </c>
      <c r="D471" s="161"/>
      <c r="E471" s="162"/>
      <c r="F471" s="159"/>
      <c r="G471" s="159"/>
      <c r="H471" s="159"/>
      <c r="I471" s="159"/>
      <c r="J471" s="159"/>
      <c r="K471" s="159"/>
      <c r="L471" s="159"/>
      <c r="M471" s="159"/>
      <c r="N471" s="159"/>
      <c r="O471" s="159"/>
      <c r="P471" s="159"/>
      <c r="Q471" s="159"/>
      <c r="R471" s="159"/>
      <c r="S471" s="159"/>
      <c r="T471" s="159"/>
      <c r="U471" s="159"/>
      <c r="V471" s="159"/>
      <c r="W471" s="159"/>
      <c r="X471" s="159"/>
      <c r="Y471" s="149"/>
      <c r="Z471" s="149"/>
      <c r="AA471" s="149"/>
      <c r="AB471" s="149"/>
      <c r="AC471" s="149"/>
      <c r="AD471" s="149"/>
      <c r="AE471" s="149"/>
      <c r="AF471" s="149"/>
      <c r="AG471" s="149" t="s">
        <v>162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1" x14ac:dyDescent="0.2">
      <c r="A472" s="156"/>
      <c r="B472" s="157"/>
      <c r="C472" s="181" t="s">
        <v>192</v>
      </c>
      <c r="D472" s="161"/>
      <c r="E472" s="162">
        <v>3.4</v>
      </c>
      <c r="F472" s="159"/>
      <c r="G472" s="159"/>
      <c r="H472" s="159"/>
      <c r="I472" s="159"/>
      <c r="J472" s="159"/>
      <c r="K472" s="159"/>
      <c r="L472" s="159"/>
      <c r="M472" s="159"/>
      <c r="N472" s="159"/>
      <c r="O472" s="159"/>
      <c r="P472" s="159"/>
      <c r="Q472" s="159"/>
      <c r="R472" s="159"/>
      <c r="S472" s="159"/>
      <c r="T472" s="159"/>
      <c r="U472" s="159"/>
      <c r="V472" s="159"/>
      <c r="W472" s="159"/>
      <c r="X472" s="159"/>
      <c r="Y472" s="149"/>
      <c r="Z472" s="149"/>
      <c r="AA472" s="149"/>
      <c r="AB472" s="149"/>
      <c r="AC472" s="149"/>
      <c r="AD472" s="149"/>
      <c r="AE472" s="149"/>
      <c r="AF472" s="149"/>
      <c r="AG472" s="149" t="s">
        <v>162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1" x14ac:dyDescent="0.2">
      <c r="A473" s="156"/>
      <c r="B473" s="157"/>
      <c r="C473" s="181" t="s">
        <v>203</v>
      </c>
      <c r="D473" s="161"/>
      <c r="E473" s="162"/>
      <c r="F473" s="159"/>
      <c r="G473" s="159"/>
      <c r="H473" s="159"/>
      <c r="I473" s="159"/>
      <c r="J473" s="159"/>
      <c r="K473" s="159"/>
      <c r="L473" s="159"/>
      <c r="M473" s="159"/>
      <c r="N473" s="159"/>
      <c r="O473" s="159"/>
      <c r="P473" s="159"/>
      <c r="Q473" s="159"/>
      <c r="R473" s="159"/>
      <c r="S473" s="159"/>
      <c r="T473" s="159"/>
      <c r="U473" s="159"/>
      <c r="V473" s="159"/>
      <c r="W473" s="159"/>
      <c r="X473" s="159"/>
      <c r="Y473" s="149"/>
      <c r="Z473" s="149"/>
      <c r="AA473" s="149"/>
      <c r="AB473" s="149"/>
      <c r="AC473" s="149"/>
      <c r="AD473" s="149"/>
      <c r="AE473" s="149"/>
      <c r="AF473" s="149"/>
      <c r="AG473" s="149" t="s">
        <v>162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1" x14ac:dyDescent="0.2">
      <c r="A474" s="156"/>
      <c r="B474" s="157"/>
      <c r="C474" s="181" t="s">
        <v>204</v>
      </c>
      <c r="D474" s="161"/>
      <c r="E474" s="162"/>
      <c r="F474" s="159"/>
      <c r="G474" s="159"/>
      <c r="H474" s="159"/>
      <c r="I474" s="159"/>
      <c r="J474" s="159"/>
      <c r="K474" s="159"/>
      <c r="L474" s="159"/>
      <c r="M474" s="159"/>
      <c r="N474" s="159"/>
      <c r="O474" s="159"/>
      <c r="P474" s="159"/>
      <c r="Q474" s="159"/>
      <c r="R474" s="159"/>
      <c r="S474" s="159"/>
      <c r="T474" s="159"/>
      <c r="U474" s="159"/>
      <c r="V474" s="159"/>
      <c r="W474" s="159"/>
      <c r="X474" s="159"/>
      <c r="Y474" s="149"/>
      <c r="Z474" s="149"/>
      <c r="AA474" s="149"/>
      <c r="AB474" s="149"/>
      <c r="AC474" s="149"/>
      <c r="AD474" s="149"/>
      <c r="AE474" s="149"/>
      <c r="AF474" s="149"/>
      <c r="AG474" s="149" t="s">
        <v>162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56"/>
      <c r="B475" s="157"/>
      <c r="C475" s="181" t="s">
        <v>273</v>
      </c>
      <c r="D475" s="161"/>
      <c r="E475" s="162">
        <v>3.1</v>
      </c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  <c r="T475" s="159"/>
      <c r="U475" s="159"/>
      <c r="V475" s="159"/>
      <c r="W475" s="159"/>
      <c r="X475" s="159"/>
      <c r="Y475" s="149"/>
      <c r="Z475" s="149"/>
      <c r="AA475" s="149"/>
      <c r="AB475" s="149"/>
      <c r="AC475" s="149"/>
      <c r="AD475" s="149"/>
      <c r="AE475" s="149"/>
      <c r="AF475" s="149"/>
      <c r="AG475" s="149" t="s">
        <v>162</v>
      </c>
      <c r="AH475" s="149">
        <v>0</v>
      </c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ht="22.5" outlineLevel="1" x14ac:dyDescent="0.2">
      <c r="A476" s="170">
        <v>49</v>
      </c>
      <c r="B476" s="171" t="s">
        <v>437</v>
      </c>
      <c r="C476" s="180" t="s">
        <v>438</v>
      </c>
      <c r="D476" s="172" t="s">
        <v>182</v>
      </c>
      <c r="E476" s="173">
        <v>12.5</v>
      </c>
      <c r="F476" s="174"/>
      <c r="G476" s="175">
        <f>ROUND(E476*F476,2)</f>
        <v>0</v>
      </c>
      <c r="H476" s="174"/>
      <c r="I476" s="175">
        <f>ROUND(E476*H476,2)</f>
        <v>0</v>
      </c>
      <c r="J476" s="174"/>
      <c r="K476" s="175">
        <f>ROUND(E476*J476,2)</f>
        <v>0</v>
      </c>
      <c r="L476" s="175">
        <v>21</v>
      </c>
      <c r="M476" s="175">
        <f>G476*(1+L476/100)</f>
        <v>0</v>
      </c>
      <c r="N476" s="175">
        <v>8.0000000000000004E-4</v>
      </c>
      <c r="O476" s="175">
        <f>ROUND(E476*N476,2)</f>
        <v>0.01</v>
      </c>
      <c r="P476" s="175">
        <v>0</v>
      </c>
      <c r="Q476" s="175">
        <f>ROUND(E476*P476,2)</f>
        <v>0</v>
      </c>
      <c r="R476" s="175" t="s">
        <v>423</v>
      </c>
      <c r="S476" s="175" t="s">
        <v>439</v>
      </c>
      <c r="T476" s="176" t="s">
        <v>439</v>
      </c>
      <c r="U476" s="159">
        <v>0</v>
      </c>
      <c r="V476" s="159">
        <f>ROUND(E476*U476,2)</f>
        <v>0</v>
      </c>
      <c r="W476" s="159"/>
      <c r="X476" s="159" t="s">
        <v>184</v>
      </c>
      <c r="Y476" s="149"/>
      <c r="Z476" s="149"/>
      <c r="AA476" s="149"/>
      <c r="AB476" s="149"/>
      <c r="AC476" s="149"/>
      <c r="AD476" s="149"/>
      <c r="AE476" s="149"/>
      <c r="AF476" s="149"/>
      <c r="AG476" s="149" t="s">
        <v>347</v>
      </c>
      <c r="AH476" s="149"/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outlineLevel="1" x14ac:dyDescent="0.2">
      <c r="A477" s="156"/>
      <c r="B477" s="157"/>
      <c r="C477" s="181" t="s">
        <v>424</v>
      </c>
      <c r="D477" s="161"/>
      <c r="E477" s="162"/>
      <c r="F477" s="159"/>
      <c r="G477" s="159"/>
      <c r="H477" s="159"/>
      <c r="I477" s="159"/>
      <c r="J477" s="159"/>
      <c r="K477" s="159"/>
      <c r="L477" s="159"/>
      <c r="M477" s="159"/>
      <c r="N477" s="159"/>
      <c r="O477" s="159"/>
      <c r="P477" s="159"/>
      <c r="Q477" s="159"/>
      <c r="R477" s="159"/>
      <c r="S477" s="159"/>
      <c r="T477" s="159"/>
      <c r="U477" s="159"/>
      <c r="V477" s="159"/>
      <c r="W477" s="159"/>
      <c r="X477" s="159"/>
      <c r="Y477" s="149"/>
      <c r="Z477" s="149"/>
      <c r="AA477" s="149"/>
      <c r="AB477" s="149"/>
      <c r="AC477" s="149"/>
      <c r="AD477" s="149"/>
      <c r="AE477" s="149"/>
      <c r="AF477" s="149"/>
      <c r="AG477" s="149" t="s">
        <v>162</v>
      </c>
      <c r="AH477" s="149">
        <v>0</v>
      </c>
      <c r="AI477" s="149"/>
      <c r="AJ477" s="149"/>
      <c r="AK477" s="149"/>
      <c r="AL477" s="149"/>
      <c r="AM477" s="149"/>
      <c r="AN477" s="149"/>
      <c r="AO477" s="149"/>
      <c r="AP477" s="149"/>
      <c r="AQ477" s="149"/>
      <c r="AR477" s="149"/>
      <c r="AS477" s="149"/>
      <c r="AT477" s="149"/>
      <c r="AU477" s="149"/>
      <c r="AV477" s="149"/>
      <c r="AW477" s="149"/>
      <c r="AX477" s="149"/>
      <c r="AY477" s="149"/>
      <c r="AZ477" s="149"/>
      <c r="BA477" s="149"/>
      <c r="BB477" s="149"/>
      <c r="BC477" s="149"/>
      <c r="BD477" s="149"/>
      <c r="BE477" s="149"/>
      <c r="BF477" s="149"/>
      <c r="BG477" s="149"/>
      <c r="BH477" s="149"/>
    </row>
    <row r="478" spans="1:60" outlineLevel="1" x14ac:dyDescent="0.2">
      <c r="A478" s="156"/>
      <c r="B478" s="157"/>
      <c r="C478" s="181" t="s">
        <v>431</v>
      </c>
      <c r="D478" s="161"/>
      <c r="E478" s="162"/>
      <c r="F478" s="159"/>
      <c r="G478" s="159"/>
      <c r="H478" s="159"/>
      <c r="I478" s="159"/>
      <c r="J478" s="159"/>
      <c r="K478" s="159"/>
      <c r="L478" s="159"/>
      <c r="M478" s="159"/>
      <c r="N478" s="159"/>
      <c r="O478" s="159"/>
      <c r="P478" s="159"/>
      <c r="Q478" s="159"/>
      <c r="R478" s="159"/>
      <c r="S478" s="159"/>
      <c r="T478" s="159"/>
      <c r="U478" s="159"/>
      <c r="V478" s="159"/>
      <c r="W478" s="159"/>
      <c r="X478" s="159"/>
      <c r="Y478" s="149"/>
      <c r="Z478" s="149"/>
      <c r="AA478" s="149"/>
      <c r="AB478" s="149"/>
      <c r="AC478" s="149"/>
      <c r="AD478" s="149"/>
      <c r="AE478" s="149"/>
      <c r="AF478" s="149"/>
      <c r="AG478" s="149" t="s">
        <v>162</v>
      </c>
      <c r="AH478" s="149">
        <v>0</v>
      </c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1" x14ac:dyDescent="0.2">
      <c r="A479" s="156"/>
      <c r="B479" s="157"/>
      <c r="C479" s="181" t="s">
        <v>214</v>
      </c>
      <c r="D479" s="161"/>
      <c r="E479" s="162"/>
      <c r="F479" s="159"/>
      <c r="G479" s="159"/>
      <c r="H479" s="159"/>
      <c r="I479" s="159"/>
      <c r="J479" s="159"/>
      <c r="K479" s="159"/>
      <c r="L479" s="159"/>
      <c r="M479" s="159"/>
      <c r="N479" s="159"/>
      <c r="O479" s="159"/>
      <c r="P479" s="159"/>
      <c r="Q479" s="159"/>
      <c r="R479" s="159"/>
      <c r="S479" s="159"/>
      <c r="T479" s="159"/>
      <c r="U479" s="159"/>
      <c r="V479" s="159"/>
      <c r="W479" s="159"/>
      <c r="X479" s="159"/>
      <c r="Y479" s="149"/>
      <c r="Z479" s="149"/>
      <c r="AA479" s="149"/>
      <c r="AB479" s="149"/>
      <c r="AC479" s="149"/>
      <c r="AD479" s="149"/>
      <c r="AE479" s="149"/>
      <c r="AF479" s="149"/>
      <c r="AG479" s="149" t="s">
        <v>162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1" x14ac:dyDescent="0.2">
      <c r="A480" s="156"/>
      <c r="B480" s="157"/>
      <c r="C480" s="181" t="s">
        <v>189</v>
      </c>
      <c r="D480" s="161"/>
      <c r="E480" s="162"/>
      <c r="F480" s="159"/>
      <c r="G480" s="159"/>
      <c r="H480" s="159"/>
      <c r="I480" s="159"/>
      <c r="J480" s="159"/>
      <c r="K480" s="159"/>
      <c r="L480" s="159"/>
      <c r="M480" s="159"/>
      <c r="N480" s="159"/>
      <c r="O480" s="159"/>
      <c r="P480" s="159"/>
      <c r="Q480" s="159"/>
      <c r="R480" s="159"/>
      <c r="S480" s="159"/>
      <c r="T480" s="159"/>
      <c r="U480" s="159"/>
      <c r="V480" s="159"/>
      <c r="W480" s="159"/>
      <c r="X480" s="159"/>
      <c r="Y480" s="149"/>
      <c r="Z480" s="149"/>
      <c r="AA480" s="149"/>
      <c r="AB480" s="149"/>
      <c r="AC480" s="149"/>
      <c r="AD480" s="149"/>
      <c r="AE480" s="149"/>
      <c r="AF480" s="149"/>
      <c r="AG480" s="149" t="s">
        <v>162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1" x14ac:dyDescent="0.2">
      <c r="A481" s="156"/>
      <c r="B481" s="157"/>
      <c r="C481" s="181" t="s">
        <v>190</v>
      </c>
      <c r="D481" s="161"/>
      <c r="E481" s="162">
        <v>6</v>
      </c>
      <c r="F481" s="159"/>
      <c r="G481" s="159"/>
      <c r="H481" s="159"/>
      <c r="I481" s="159"/>
      <c r="J481" s="159"/>
      <c r="K481" s="159"/>
      <c r="L481" s="159"/>
      <c r="M481" s="159"/>
      <c r="N481" s="159"/>
      <c r="O481" s="159"/>
      <c r="P481" s="159"/>
      <c r="Q481" s="159"/>
      <c r="R481" s="159"/>
      <c r="S481" s="159"/>
      <c r="T481" s="159"/>
      <c r="U481" s="159"/>
      <c r="V481" s="159"/>
      <c r="W481" s="159"/>
      <c r="X481" s="159"/>
      <c r="Y481" s="149"/>
      <c r="Z481" s="149"/>
      <c r="AA481" s="149"/>
      <c r="AB481" s="149"/>
      <c r="AC481" s="149"/>
      <c r="AD481" s="149"/>
      <c r="AE481" s="149"/>
      <c r="AF481" s="149"/>
      <c r="AG481" s="149" t="s">
        <v>162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1" x14ac:dyDescent="0.2">
      <c r="A482" s="156"/>
      <c r="B482" s="157"/>
      <c r="C482" s="181" t="s">
        <v>191</v>
      </c>
      <c r="D482" s="161"/>
      <c r="E482" s="162"/>
      <c r="F482" s="159"/>
      <c r="G482" s="159"/>
      <c r="H482" s="159"/>
      <c r="I482" s="159"/>
      <c r="J482" s="159"/>
      <c r="K482" s="159"/>
      <c r="L482" s="159"/>
      <c r="M482" s="159"/>
      <c r="N482" s="159"/>
      <c r="O482" s="159"/>
      <c r="P482" s="159"/>
      <c r="Q482" s="159"/>
      <c r="R482" s="159"/>
      <c r="S482" s="159"/>
      <c r="T482" s="159"/>
      <c r="U482" s="159"/>
      <c r="V482" s="159"/>
      <c r="W482" s="159"/>
      <c r="X482" s="159"/>
      <c r="Y482" s="149"/>
      <c r="Z482" s="149"/>
      <c r="AA482" s="149"/>
      <c r="AB482" s="149"/>
      <c r="AC482" s="149"/>
      <c r="AD482" s="149"/>
      <c r="AE482" s="149"/>
      <c r="AF482" s="149"/>
      <c r="AG482" s="149" t="s">
        <v>162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56"/>
      <c r="B483" s="157"/>
      <c r="C483" s="181" t="s">
        <v>192</v>
      </c>
      <c r="D483" s="161"/>
      <c r="E483" s="162">
        <v>3.4</v>
      </c>
      <c r="F483" s="159"/>
      <c r="G483" s="159"/>
      <c r="H483" s="159"/>
      <c r="I483" s="159"/>
      <c r="J483" s="159"/>
      <c r="K483" s="159"/>
      <c r="L483" s="159"/>
      <c r="M483" s="159"/>
      <c r="N483" s="159"/>
      <c r="O483" s="159"/>
      <c r="P483" s="159"/>
      <c r="Q483" s="159"/>
      <c r="R483" s="159"/>
      <c r="S483" s="159"/>
      <c r="T483" s="159"/>
      <c r="U483" s="159"/>
      <c r="V483" s="159"/>
      <c r="W483" s="159"/>
      <c r="X483" s="159"/>
      <c r="Y483" s="149"/>
      <c r="Z483" s="149"/>
      <c r="AA483" s="149"/>
      <c r="AB483" s="149"/>
      <c r="AC483" s="149"/>
      <c r="AD483" s="149"/>
      <c r="AE483" s="149"/>
      <c r="AF483" s="149"/>
      <c r="AG483" s="149" t="s">
        <v>162</v>
      </c>
      <c r="AH483" s="149">
        <v>0</v>
      </c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1" x14ac:dyDescent="0.2">
      <c r="A484" s="156"/>
      <c r="B484" s="157"/>
      <c r="C484" s="181" t="s">
        <v>203</v>
      </c>
      <c r="D484" s="161"/>
      <c r="E484" s="162"/>
      <c r="F484" s="159"/>
      <c r="G484" s="159"/>
      <c r="H484" s="159"/>
      <c r="I484" s="159"/>
      <c r="J484" s="159"/>
      <c r="K484" s="159"/>
      <c r="L484" s="159"/>
      <c r="M484" s="159"/>
      <c r="N484" s="159"/>
      <c r="O484" s="159"/>
      <c r="P484" s="159"/>
      <c r="Q484" s="159"/>
      <c r="R484" s="159"/>
      <c r="S484" s="159"/>
      <c r="T484" s="159"/>
      <c r="U484" s="159"/>
      <c r="V484" s="159"/>
      <c r="W484" s="159"/>
      <c r="X484" s="159"/>
      <c r="Y484" s="149"/>
      <c r="Z484" s="149"/>
      <c r="AA484" s="149"/>
      <c r="AB484" s="149"/>
      <c r="AC484" s="149"/>
      <c r="AD484" s="149"/>
      <c r="AE484" s="149"/>
      <c r="AF484" s="149"/>
      <c r="AG484" s="149" t="s">
        <v>162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1" x14ac:dyDescent="0.2">
      <c r="A485" s="156"/>
      <c r="B485" s="157"/>
      <c r="C485" s="181" t="s">
        <v>204</v>
      </c>
      <c r="D485" s="161"/>
      <c r="E485" s="162"/>
      <c r="F485" s="159"/>
      <c r="G485" s="159"/>
      <c r="H485" s="159"/>
      <c r="I485" s="159"/>
      <c r="J485" s="159"/>
      <c r="K485" s="159"/>
      <c r="L485" s="159"/>
      <c r="M485" s="159"/>
      <c r="N485" s="159"/>
      <c r="O485" s="159"/>
      <c r="P485" s="159"/>
      <c r="Q485" s="159"/>
      <c r="R485" s="159"/>
      <c r="S485" s="159"/>
      <c r="T485" s="159"/>
      <c r="U485" s="159"/>
      <c r="V485" s="159"/>
      <c r="W485" s="159"/>
      <c r="X485" s="159"/>
      <c r="Y485" s="149"/>
      <c r="Z485" s="149"/>
      <c r="AA485" s="149"/>
      <c r="AB485" s="149"/>
      <c r="AC485" s="149"/>
      <c r="AD485" s="149"/>
      <c r="AE485" s="149"/>
      <c r="AF485" s="149"/>
      <c r="AG485" s="149" t="s">
        <v>162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1" x14ac:dyDescent="0.2">
      <c r="A486" s="156"/>
      <c r="B486" s="157"/>
      <c r="C486" s="181" t="s">
        <v>273</v>
      </c>
      <c r="D486" s="161"/>
      <c r="E486" s="162">
        <v>3.1</v>
      </c>
      <c r="F486" s="159"/>
      <c r="G486" s="159"/>
      <c r="H486" s="159"/>
      <c r="I486" s="159"/>
      <c r="J486" s="159"/>
      <c r="K486" s="159"/>
      <c r="L486" s="159"/>
      <c r="M486" s="159"/>
      <c r="N486" s="159"/>
      <c r="O486" s="159"/>
      <c r="P486" s="159"/>
      <c r="Q486" s="159"/>
      <c r="R486" s="159"/>
      <c r="S486" s="159"/>
      <c r="T486" s="159"/>
      <c r="U486" s="159"/>
      <c r="V486" s="159"/>
      <c r="W486" s="159"/>
      <c r="X486" s="159"/>
      <c r="Y486" s="149"/>
      <c r="Z486" s="149"/>
      <c r="AA486" s="149"/>
      <c r="AB486" s="149"/>
      <c r="AC486" s="149"/>
      <c r="AD486" s="149"/>
      <c r="AE486" s="149"/>
      <c r="AF486" s="149"/>
      <c r="AG486" s="149" t="s">
        <v>162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1" x14ac:dyDescent="0.2">
      <c r="A487" s="170">
        <v>50</v>
      </c>
      <c r="B487" s="171" t="s">
        <v>440</v>
      </c>
      <c r="C487" s="180" t="s">
        <v>441</v>
      </c>
      <c r="D487" s="172" t="s">
        <v>182</v>
      </c>
      <c r="E487" s="173">
        <v>14.375</v>
      </c>
      <c r="F487" s="174"/>
      <c r="G487" s="175">
        <f>ROUND(E487*F487,2)</f>
        <v>0</v>
      </c>
      <c r="H487" s="174"/>
      <c r="I487" s="175">
        <f>ROUND(E487*H487,2)</f>
        <v>0</v>
      </c>
      <c r="J487" s="174"/>
      <c r="K487" s="175">
        <f>ROUND(E487*J487,2)</f>
        <v>0</v>
      </c>
      <c r="L487" s="175">
        <v>21</v>
      </c>
      <c r="M487" s="175">
        <f>G487*(1+L487/100)</f>
        <v>0</v>
      </c>
      <c r="N487" s="175">
        <v>1.9199999999999998E-2</v>
      </c>
      <c r="O487" s="175">
        <f>ROUND(E487*N487,2)</f>
        <v>0.28000000000000003</v>
      </c>
      <c r="P487" s="175">
        <v>0</v>
      </c>
      <c r="Q487" s="175">
        <f>ROUND(E487*P487,2)</f>
        <v>0</v>
      </c>
      <c r="R487" s="175"/>
      <c r="S487" s="175" t="s">
        <v>251</v>
      </c>
      <c r="T487" s="176" t="s">
        <v>158</v>
      </c>
      <c r="U487" s="159">
        <v>0</v>
      </c>
      <c r="V487" s="159">
        <f>ROUND(E487*U487,2)</f>
        <v>0</v>
      </c>
      <c r="W487" s="159"/>
      <c r="X487" s="159" t="s">
        <v>184</v>
      </c>
      <c r="Y487" s="149"/>
      <c r="Z487" s="149"/>
      <c r="AA487" s="149"/>
      <c r="AB487" s="149"/>
      <c r="AC487" s="149"/>
      <c r="AD487" s="149"/>
      <c r="AE487" s="149"/>
      <c r="AF487" s="149"/>
      <c r="AG487" s="149" t="s">
        <v>185</v>
      </c>
      <c r="AH487" s="149"/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outlineLevel="1" x14ac:dyDescent="0.2">
      <c r="A488" s="156"/>
      <c r="B488" s="157"/>
      <c r="C488" s="181" t="s">
        <v>442</v>
      </c>
      <c r="D488" s="161"/>
      <c r="E488" s="162"/>
      <c r="F488" s="159"/>
      <c r="G488" s="159"/>
      <c r="H488" s="159"/>
      <c r="I488" s="159"/>
      <c r="J488" s="159"/>
      <c r="K488" s="159"/>
      <c r="L488" s="159"/>
      <c r="M488" s="159"/>
      <c r="N488" s="159"/>
      <c r="O488" s="159"/>
      <c r="P488" s="159"/>
      <c r="Q488" s="159"/>
      <c r="R488" s="159"/>
      <c r="S488" s="159"/>
      <c r="T488" s="159"/>
      <c r="U488" s="159"/>
      <c r="V488" s="159"/>
      <c r="W488" s="159"/>
      <c r="X488" s="159"/>
      <c r="Y488" s="149"/>
      <c r="Z488" s="149"/>
      <c r="AA488" s="149"/>
      <c r="AB488" s="149"/>
      <c r="AC488" s="149"/>
      <c r="AD488" s="149"/>
      <c r="AE488" s="149"/>
      <c r="AF488" s="149"/>
      <c r="AG488" s="149" t="s">
        <v>162</v>
      </c>
      <c r="AH488" s="149">
        <v>0</v>
      </c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1" x14ac:dyDescent="0.2">
      <c r="A489" s="156"/>
      <c r="B489" s="157"/>
      <c r="C489" s="181" t="s">
        <v>443</v>
      </c>
      <c r="D489" s="161"/>
      <c r="E489" s="162"/>
      <c r="F489" s="159"/>
      <c r="G489" s="159"/>
      <c r="H489" s="159"/>
      <c r="I489" s="159"/>
      <c r="J489" s="159"/>
      <c r="K489" s="159"/>
      <c r="L489" s="159"/>
      <c r="M489" s="159"/>
      <c r="N489" s="159"/>
      <c r="O489" s="159"/>
      <c r="P489" s="159"/>
      <c r="Q489" s="159"/>
      <c r="R489" s="159"/>
      <c r="S489" s="159"/>
      <c r="T489" s="159"/>
      <c r="U489" s="159"/>
      <c r="V489" s="159"/>
      <c r="W489" s="159"/>
      <c r="X489" s="159"/>
      <c r="Y489" s="149"/>
      <c r="Z489" s="149"/>
      <c r="AA489" s="149"/>
      <c r="AB489" s="149"/>
      <c r="AC489" s="149"/>
      <c r="AD489" s="149"/>
      <c r="AE489" s="149"/>
      <c r="AF489" s="149"/>
      <c r="AG489" s="149" t="s">
        <v>162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1" x14ac:dyDescent="0.2">
      <c r="A490" s="156"/>
      <c r="B490" s="157"/>
      <c r="C490" s="181" t="s">
        <v>444</v>
      </c>
      <c r="D490" s="161"/>
      <c r="E490" s="162"/>
      <c r="F490" s="159"/>
      <c r="G490" s="159"/>
      <c r="H490" s="159"/>
      <c r="I490" s="159"/>
      <c r="J490" s="159"/>
      <c r="K490" s="159"/>
      <c r="L490" s="159"/>
      <c r="M490" s="159"/>
      <c r="N490" s="159"/>
      <c r="O490" s="159"/>
      <c r="P490" s="159"/>
      <c r="Q490" s="159"/>
      <c r="R490" s="159"/>
      <c r="S490" s="159"/>
      <c r="T490" s="159"/>
      <c r="U490" s="159"/>
      <c r="V490" s="159"/>
      <c r="W490" s="159"/>
      <c r="X490" s="159"/>
      <c r="Y490" s="149"/>
      <c r="Z490" s="149"/>
      <c r="AA490" s="149"/>
      <c r="AB490" s="149"/>
      <c r="AC490" s="149"/>
      <c r="AD490" s="149"/>
      <c r="AE490" s="149"/>
      <c r="AF490" s="149"/>
      <c r="AG490" s="149" t="s">
        <v>162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1" x14ac:dyDescent="0.2">
      <c r="A491" s="156"/>
      <c r="B491" s="157"/>
      <c r="C491" s="181" t="s">
        <v>445</v>
      </c>
      <c r="D491" s="161"/>
      <c r="E491" s="162"/>
      <c r="F491" s="159"/>
      <c r="G491" s="159"/>
      <c r="H491" s="159"/>
      <c r="I491" s="159"/>
      <c r="J491" s="159"/>
      <c r="K491" s="159"/>
      <c r="L491" s="159"/>
      <c r="M491" s="159"/>
      <c r="N491" s="159"/>
      <c r="O491" s="159"/>
      <c r="P491" s="159"/>
      <c r="Q491" s="159"/>
      <c r="R491" s="159"/>
      <c r="S491" s="159"/>
      <c r="T491" s="159"/>
      <c r="U491" s="159"/>
      <c r="V491" s="159"/>
      <c r="W491" s="159"/>
      <c r="X491" s="159"/>
      <c r="Y491" s="149"/>
      <c r="Z491" s="149"/>
      <c r="AA491" s="149"/>
      <c r="AB491" s="149"/>
      <c r="AC491" s="149"/>
      <c r="AD491" s="149"/>
      <c r="AE491" s="149"/>
      <c r="AF491" s="149"/>
      <c r="AG491" s="149" t="s">
        <v>162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1" x14ac:dyDescent="0.2">
      <c r="A492" s="156"/>
      <c r="B492" s="157"/>
      <c r="C492" s="181" t="s">
        <v>446</v>
      </c>
      <c r="D492" s="161"/>
      <c r="E492" s="162"/>
      <c r="F492" s="159"/>
      <c r="G492" s="159"/>
      <c r="H492" s="159"/>
      <c r="I492" s="159"/>
      <c r="J492" s="159"/>
      <c r="K492" s="159"/>
      <c r="L492" s="159"/>
      <c r="M492" s="159"/>
      <c r="N492" s="159"/>
      <c r="O492" s="159"/>
      <c r="P492" s="159"/>
      <c r="Q492" s="159"/>
      <c r="R492" s="159"/>
      <c r="S492" s="159"/>
      <c r="T492" s="159"/>
      <c r="U492" s="159"/>
      <c r="V492" s="159"/>
      <c r="W492" s="159"/>
      <c r="X492" s="159"/>
      <c r="Y492" s="149"/>
      <c r="Z492" s="149"/>
      <c r="AA492" s="149"/>
      <c r="AB492" s="149"/>
      <c r="AC492" s="149"/>
      <c r="AD492" s="149"/>
      <c r="AE492" s="149"/>
      <c r="AF492" s="149"/>
      <c r="AG492" s="149" t="s">
        <v>162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56"/>
      <c r="B493" s="157"/>
      <c r="C493" s="181" t="s">
        <v>447</v>
      </c>
      <c r="D493" s="161"/>
      <c r="E493" s="162"/>
      <c r="F493" s="159"/>
      <c r="G493" s="159"/>
      <c r="H493" s="159"/>
      <c r="I493" s="159"/>
      <c r="J493" s="159"/>
      <c r="K493" s="159"/>
      <c r="L493" s="159"/>
      <c r="M493" s="159"/>
      <c r="N493" s="159"/>
      <c r="O493" s="159"/>
      <c r="P493" s="159"/>
      <c r="Q493" s="159"/>
      <c r="R493" s="159"/>
      <c r="S493" s="159"/>
      <c r="T493" s="159"/>
      <c r="U493" s="159"/>
      <c r="V493" s="159"/>
      <c r="W493" s="159"/>
      <c r="X493" s="159"/>
      <c r="Y493" s="149"/>
      <c r="Z493" s="149"/>
      <c r="AA493" s="149"/>
      <c r="AB493" s="149"/>
      <c r="AC493" s="149"/>
      <c r="AD493" s="149"/>
      <c r="AE493" s="149"/>
      <c r="AF493" s="149"/>
      <c r="AG493" s="149" t="s">
        <v>162</v>
      </c>
      <c r="AH493" s="149">
        <v>0</v>
      </c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1" x14ac:dyDescent="0.2">
      <c r="A494" s="156"/>
      <c r="B494" s="157"/>
      <c r="C494" s="181" t="s">
        <v>448</v>
      </c>
      <c r="D494" s="161"/>
      <c r="E494" s="162"/>
      <c r="F494" s="159"/>
      <c r="G494" s="159"/>
      <c r="H494" s="159"/>
      <c r="I494" s="159"/>
      <c r="J494" s="159"/>
      <c r="K494" s="159"/>
      <c r="L494" s="159"/>
      <c r="M494" s="159"/>
      <c r="N494" s="159"/>
      <c r="O494" s="159"/>
      <c r="P494" s="159"/>
      <c r="Q494" s="159"/>
      <c r="R494" s="159"/>
      <c r="S494" s="159"/>
      <c r="T494" s="159"/>
      <c r="U494" s="159"/>
      <c r="V494" s="159"/>
      <c r="W494" s="159"/>
      <c r="X494" s="159"/>
      <c r="Y494" s="149"/>
      <c r="Z494" s="149"/>
      <c r="AA494" s="149"/>
      <c r="AB494" s="149"/>
      <c r="AC494" s="149"/>
      <c r="AD494" s="149"/>
      <c r="AE494" s="149"/>
      <c r="AF494" s="149"/>
      <c r="AG494" s="149" t="s">
        <v>162</v>
      </c>
      <c r="AH494" s="149">
        <v>0</v>
      </c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1" x14ac:dyDescent="0.2">
      <c r="A495" s="156"/>
      <c r="B495" s="157"/>
      <c r="C495" s="181" t="s">
        <v>449</v>
      </c>
      <c r="D495" s="161"/>
      <c r="E495" s="162"/>
      <c r="F495" s="159"/>
      <c r="G495" s="159"/>
      <c r="H495" s="159"/>
      <c r="I495" s="159"/>
      <c r="J495" s="159"/>
      <c r="K495" s="159"/>
      <c r="L495" s="159"/>
      <c r="M495" s="159"/>
      <c r="N495" s="159"/>
      <c r="O495" s="159"/>
      <c r="P495" s="159"/>
      <c r="Q495" s="159"/>
      <c r="R495" s="159"/>
      <c r="S495" s="159"/>
      <c r="T495" s="159"/>
      <c r="U495" s="159"/>
      <c r="V495" s="159"/>
      <c r="W495" s="159"/>
      <c r="X495" s="159"/>
      <c r="Y495" s="149"/>
      <c r="Z495" s="149"/>
      <c r="AA495" s="149"/>
      <c r="AB495" s="149"/>
      <c r="AC495" s="149"/>
      <c r="AD495" s="149"/>
      <c r="AE495" s="149"/>
      <c r="AF495" s="149"/>
      <c r="AG495" s="149" t="s">
        <v>162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1" x14ac:dyDescent="0.2">
      <c r="A496" s="156"/>
      <c r="B496" s="157"/>
      <c r="C496" s="181" t="s">
        <v>450</v>
      </c>
      <c r="D496" s="161"/>
      <c r="E496" s="162"/>
      <c r="F496" s="159"/>
      <c r="G496" s="159"/>
      <c r="H496" s="159"/>
      <c r="I496" s="159"/>
      <c r="J496" s="159"/>
      <c r="K496" s="159"/>
      <c r="L496" s="159"/>
      <c r="M496" s="159"/>
      <c r="N496" s="159"/>
      <c r="O496" s="159"/>
      <c r="P496" s="159"/>
      <c r="Q496" s="159"/>
      <c r="R496" s="159"/>
      <c r="S496" s="159"/>
      <c r="T496" s="159"/>
      <c r="U496" s="159"/>
      <c r="V496" s="159"/>
      <c r="W496" s="159"/>
      <c r="X496" s="159"/>
      <c r="Y496" s="149"/>
      <c r="Z496" s="149"/>
      <c r="AA496" s="149"/>
      <c r="AB496" s="149"/>
      <c r="AC496" s="149"/>
      <c r="AD496" s="149"/>
      <c r="AE496" s="149"/>
      <c r="AF496" s="149"/>
      <c r="AG496" s="149" t="s">
        <v>162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1" x14ac:dyDescent="0.2">
      <c r="A497" s="156"/>
      <c r="B497" s="157"/>
      <c r="C497" s="181" t="s">
        <v>451</v>
      </c>
      <c r="D497" s="161"/>
      <c r="E497" s="162"/>
      <c r="F497" s="159"/>
      <c r="G497" s="159"/>
      <c r="H497" s="159"/>
      <c r="I497" s="159"/>
      <c r="J497" s="159"/>
      <c r="K497" s="159"/>
      <c r="L497" s="159"/>
      <c r="M497" s="159"/>
      <c r="N497" s="159"/>
      <c r="O497" s="159"/>
      <c r="P497" s="159"/>
      <c r="Q497" s="159"/>
      <c r="R497" s="159"/>
      <c r="S497" s="159"/>
      <c r="T497" s="159"/>
      <c r="U497" s="159"/>
      <c r="V497" s="159"/>
      <c r="W497" s="159"/>
      <c r="X497" s="159"/>
      <c r="Y497" s="149"/>
      <c r="Z497" s="149"/>
      <c r="AA497" s="149"/>
      <c r="AB497" s="149"/>
      <c r="AC497" s="149"/>
      <c r="AD497" s="149"/>
      <c r="AE497" s="149"/>
      <c r="AF497" s="149"/>
      <c r="AG497" s="149" t="s">
        <v>162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1" x14ac:dyDescent="0.2">
      <c r="A498" s="156"/>
      <c r="B498" s="157"/>
      <c r="C498" s="181" t="s">
        <v>171</v>
      </c>
      <c r="D498" s="161"/>
      <c r="E498" s="162"/>
      <c r="F498" s="159"/>
      <c r="G498" s="159"/>
      <c r="H498" s="159"/>
      <c r="I498" s="159"/>
      <c r="J498" s="159"/>
      <c r="K498" s="159"/>
      <c r="L498" s="159"/>
      <c r="M498" s="159"/>
      <c r="N498" s="159"/>
      <c r="O498" s="159"/>
      <c r="P498" s="159"/>
      <c r="Q498" s="159"/>
      <c r="R498" s="159"/>
      <c r="S498" s="159"/>
      <c r="T498" s="159"/>
      <c r="U498" s="159"/>
      <c r="V498" s="159"/>
      <c r="W498" s="159"/>
      <c r="X498" s="159"/>
      <c r="Y498" s="149"/>
      <c r="Z498" s="149"/>
      <c r="AA498" s="149"/>
      <c r="AB498" s="149"/>
      <c r="AC498" s="149"/>
      <c r="AD498" s="149"/>
      <c r="AE498" s="149"/>
      <c r="AF498" s="149"/>
      <c r="AG498" s="149" t="s">
        <v>162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56"/>
      <c r="B499" s="157"/>
      <c r="C499" s="181" t="s">
        <v>424</v>
      </c>
      <c r="D499" s="161"/>
      <c r="E499" s="162"/>
      <c r="F499" s="159"/>
      <c r="G499" s="159"/>
      <c r="H499" s="159"/>
      <c r="I499" s="159"/>
      <c r="J499" s="159"/>
      <c r="K499" s="159"/>
      <c r="L499" s="159"/>
      <c r="M499" s="159"/>
      <c r="N499" s="159"/>
      <c r="O499" s="159"/>
      <c r="P499" s="159"/>
      <c r="Q499" s="159"/>
      <c r="R499" s="159"/>
      <c r="S499" s="159"/>
      <c r="T499" s="159"/>
      <c r="U499" s="159"/>
      <c r="V499" s="159"/>
      <c r="W499" s="159"/>
      <c r="X499" s="159"/>
      <c r="Y499" s="149"/>
      <c r="Z499" s="149"/>
      <c r="AA499" s="149"/>
      <c r="AB499" s="149"/>
      <c r="AC499" s="149"/>
      <c r="AD499" s="149"/>
      <c r="AE499" s="149"/>
      <c r="AF499" s="149"/>
      <c r="AG499" s="149" t="s">
        <v>162</v>
      </c>
      <c r="AH499" s="149">
        <v>0</v>
      </c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1" x14ac:dyDescent="0.2">
      <c r="A500" s="156"/>
      <c r="B500" s="157"/>
      <c r="C500" s="181" t="s">
        <v>431</v>
      </c>
      <c r="D500" s="161"/>
      <c r="E500" s="162"/>
      <c r="F500" s="159"/>
      <c r="G500" s="159"/>
      <c r="H500" s="159"/>
      <c r="I500" s="159"/>
      <c r="J500" s="159"/>
      <c r="K500" s="159"/>
      <c r="L500" s="159"/>
      <c r="M500" s="159"/>
      <c r="N500" s="159"/>
      <c r="O500" s="159"/>
      <c r="P500" s="159"/>
      <c r="Q500" s="159"/>
      <c r="R500" s="159"/>
      <c r="S500" s="159"/>
      <c r="T500" s="159"/>
      <c r="U500" s="159"/>
      <c r="V500" s="159"/>
      <c r="W500" s="159"/>
      <c r="X500" s="159"/>
      <c r="Y500" s="149"/>
      <c r="Z500" s="149"/>
      <c r="AA500" s="149"/>
      <c r="AB500" s="149"/>
      <c r="AC500" s="149"/>
      <c r="AD500" s="149"/>
      <c r="AE500" s="149"/>
      <c r="AF500" s="149"/>
      <c r="AG500" s="149" t="s">
        <v>162</v>
      </c>
      <c r="AH500" s="149">
        <v>0</v>
      </c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1" x14ac:dyDescent="0.2">
      <c r="A501" s="156"/>
      <c r="B501" s="157"/>
      <c r="C501" s="189" t="s">
        <v>452</v>
      </c>
      <c r="D501" s="185"/>
      <c r="E501" s="186"/>
      <c r="F501" s="159"/>
      <c r="G501" s="159"/>
      <c r="H501" s="159"/>
      <c r="I501" s="159"/>
      <c r="J501" s="159"/>
      <c r="K501" s="159"/>
      <c r="L501" s="159"/>
      <c r="M501" s="159"/>
      <c r="N501" s="159"/>
      <c r="O501" s="159"/>
      <c r="P501" s="159"/>
      <c r="Q501" s="159"/>
      <c r="R501" s="159"/>
      <c r="S501" s="159"/>
      <c r="T501" s="159"/>
      <c r="U501" s="159"/>
      <c r="V501" s="159"/>
      <c r="W501" s="159"/>
      <c r="X501" s="159"/>
      <c r="Y501" s="149"/>
      <c r="Z501" s="149"/>
      <c r="AA501" s="149"/>
      <c r="AB501" s="149"/>
      <c r="AC501" s="149"/>
      <c r="AD501" s="149"/>
      <c r="AE501" s="149"/>
      <c r="AF501" s="149"/>
      <c r="AG501" s="149" t="s">
        <v>162</v>
      </c>
      <c r="AH501" s="149"/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outlineLevel="1" x14ac:dyDescent="0.2">
      <c r="A502" s="156"/>
      <c r="B502" s="157"/>
      <c r="C502" s="190" t="s">
        <v>453</v>
      </c>
      <c r="D502" s="185"/>
      <c r="E502" s="186"/>
      <c r="F502" s="159"/>
      <c r="G502" s="159"/>
      <c r="H502" s="159"/>
      <c r="I502" s="159"/>
      <c r="J502" s="159"/>
      <c r="K502" s="159"/>
      <c r="L502" s="159"/>
      <c r="M502" s="159"/>
      <c r="N502" s="159"/>
      <c r="O502" s="159"/>
      <c r="P502" s="159"/>
      <c r="Q502" s="159"/>
      <c r="R502" s="159"/>
      <c r="S502" s="159"/>
      <c r="T502" s="159"/>
      <c r="U502" s="159"/>
      <c r="V502" s="159"/>
      <c r="W502" s="159"/>
      <c r="X502" s="159"/>
      <c r="Y502" s="149"/>
      <c r="Z502" s="149"/>
      <c r="AA502" s="149"/>
      <c r="AB502" s="149"/>
      <c r="AC502" s="149"/>
      <c r="AD502" s="149"/>
      <c r="AE502" s="149"/>
      <c r="AF502" s="149"/>
      <c r="AG502" s="149" t="s">
        <v>162</v>
      </c>
      <c r="AH502" s="149">
        <v>2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outlineLevel="1" x14ac:dyDescent="0.2">
      <c r="A503" s="156"/>
      <c r="B503" s="157"/>
      <c r="C503" s="190" t="s">
        <v>454</v>
      </c>
      <c r="D503" s="185"/>
      <c r="E503" s="186"/>
      <c r="F503" s="159"/>
      <c r="G503" s="159"/>
      <c r="H503" s="159"/>
      <c r="I503" s="159"/>
      <c r="J503" s="159"/>
      <c r="K503" s="159"/>
      <c r="L503" s="159"/>
      <c r="M503" s="159"/>
      <c r="N503" s="159"/>
      <c r="O503" s="159"/>
      <c r="P503" s="159"/>
      <c r="Q503" s="159"/>
      <c r="R503" s="159"/>
      <c r="S503" s="159"/>
      <c r="T503" s="159"/>
      <c r="U503" s="159"/>
      <c r="V503" s="159"/>
      <c r="W503" s="159"/>
      <c r="X503" s="159"/>
      <c r="Y503" s="149"/>
      <c r="Z503" s="149"/>
      <c r="AA503" s="149"/>
      <c r="AB503" s="149"/>
      <c r="AC503" s="149"/>
      <c r="AD503" s="149"/>
      <c r="AE503" s="149"/>
      <c r="AF503" s="149"/>
      <c r="AG503" s="149" t="s">
        <v>162</v>
      </c>
      <c r="AH503" s="149">
        <v>2</v>
      </c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1" x14ac:dyDescent="0.2">
      <c r="A504" s="156"/>
      <c r="B504" s="157"/>
      <c r="C504" s="190" t="s">
        <v>455</v>
      </c>
      <c r="D504" s="185"/>
      <c r="E504" s="186">
        <v>6</v>
      </c>
      <c r="F504" s="159"/>
      <c r="G504" s="159"/>
      <c r="H504" s="159"/>
      <c r="I504" s="159"/>
      <c r="J504" s="159"/>
      <c r="K504" s="159"/>
      <c r="L504" s="159"/>
      <c r="M504" s="159"/>
      <c r="N504" s="159"/>
      <c r="O504" s="159"/>
      <c r="P504" s="159"/>
      <c r="Q504" s="159"/>
      <c r="R504" s="159"/>
      <c r="S504" s="159"/>
      <c r="T504" s="159"/>
      <c r="U504" s="159"/>
      <c r="V504" s="159"/>
      <c r="W504" s="159"/>
      <c r="X504" s="159"/>
      <c r="Y504" s="149"/>
      <c r="Z504" s="149"/>
      <c r="AA504" s="149"/>
      <c r="AB504" s="149"/>
      <c r="AC504" s="149"/>
      <c r="AD504" s="149"/>
      <c r="AE504" s="149"/>
      <c r="AF504" s="149"/>
      <c r="AG504" s="149" t="s">
        <v>162</v>
      </c>
      <c r="AH504" s="149">
        <v>2</v>
      </c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1" x14ac:dyDescent="0.2">
      <c r="A505" s="156"/>
      <c r="B505" s="157"/>
      <c r="C505" s="190" t="s">
        <v>456</v>
      </c>
      <c r="D505" s="185"/>
      <c r="E505" s="186"/>
      <c r="F505" s="159"/>
      <c r="G505" s="159"/>
      <c r="H505" s="159"/>
      <c r="I505" s="159"/>
      <c r="J505" s="159"/>
      <c r="K505" s="159"/>
      <c r="L505" s="159"/>
      <c r="M505" s="159"/>
      <c r="N505" s="159"/>
      <c r="O505" s="159"/>
      <c r="P505" s="159"/>
      <c r="Q505" s="159"/>
      <c r="R505" s="159"/>
      <c r="S505" s="159"/>
      <c r="T505" s="159"/>
      <c r="U505" s="159"/>
      <c r="V505" s="159"/>
      <c r="W505" s="159"/>
      <c r="X505" s="159"/>
      <c r="Y505" s="149"/>
      <c r="Z505" s="149"/>
      <c r="AA505" s="149"/>
      <c r="AB505" s="149"/>
      <c r="AC505" s="149"/>
      <c r="AD505" s="149"/>
      <c r="AE505" s="149"/>
      <c r="AF505" s="149"/>
      <c r="AG505" s="149" t="s">
        <v>162</v>
      </c>
      <c r="AH505" s="149">
        <v>2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1" x14ac:dyDescent="0.2">
      <c r="A506" s="156"/>
      <c r="B506" s="157"/>
      <c r="C506" s="190" t="s">
        <v>457</v>
      </c>
      <c r="D506" s="185"/>
      <c r="E506" s="186">
        <v>3.4</v>
      </c>
      <c r="F506" s="159"/>
      <c r="G506" s="159"/>
      <c r="H506" s="159"/>
      <c r="I506" s="159"/>
      <c r="J506" s="159"/>
      <c r="K506" s="159"/>
      <c r="L506" s="159"/>
      <c r="M506" s="159"/>
      <c r="N506" s="159"/>
      <c r="O506" s="159"/>
      <c r="P506" s="159"/>
      <c r="Q506" s="159"/>
      <c r="R506" s="159"/>
      <c r="S506" s="159"/>
      <c r="T506" s="159"/>
      <c r="U506" s="159"/>
      <c r="V506" s="159"/>
      <c r="W506" s="159"/>
      <c r="X506" s="159"/>
      <c r="Y506" s="149"/>
      <c r="Z506" s="149"/>
      <c r="AA506" s="149"/>
      <c r="AB506" s="149"/>
      <c r="AC506" s="149"/>
      <c r="AD506" s="149"/>
      <c r="AE506" s="149"/>
      <c r="AF506" s="149"/>
      <c r="AG506" s="149" t="s">
        <v>162</v>
      </c>
      <c r="AH506" s="149">
        <v>2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1" x14ac:dyDescent="0.2">
      <c r="A507" s="156"/>
      <c r="B507" s="157"/>
      <c r="C507" s="190" t="s">
        <v>458</v>
      </c>
      <c r="D507" s="185"/>
      <c r="E507" s="186"/>
      <c r="F507" s="159"/>
      <c r="G507" s="159"/>
      <c r="H507" s="159"/>
      <c r="I507" s="159"/>
      <c r="J507" s="159"/>
      <c r="K507" s="159"/>
      <c r="L507" s="159"/>
      <c r="M507" s="159"/>
      <c r="N507" s="159"/>
      <c r="O507" s="159"/>
      <c r="P507" s="159"/>
      <c r="Q507" s="159"/>
      <c r="R507" s="159"/>
      <c r="S507" s="159"/>
      <c r="T507" s="159"/>
      <c r="U507" s="159"/>
      <c r="V507" s="159"/>
      <c r="W507" s="159"/>
      <c r="X507" s="159"/>
      <c r="Y507" s="149"/>
      <c r="Z507" s="149"/>
      <c r="AA507" s="149"/>
      <c r="AB507" s="149"/>
      <c r="AC507" s="149"/>
      <c r="AD507" s="149"/>
      <c r="AE507" s="149"/>
      <c r="AF507" s="149"/>
      <c r="AG507" s="149" t="s">
        <v>162</v>
      </c>
      <c r="AH507" s="149">
        <v>2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outlineLevel="1" x14ac:dyDescent="0.2">
      <c r="A508" s="156"/>
      <c r="B508" s="157"/>
      <c r="C508" s="190" t="s">
        <v>459</v>
      </c>
      <c r="D508" s="185"/>
      <c r="E508" s="186"/>
      <c r="F508" s="159"/>
      <c r="G508" s="159"/>
      <c r="H508" s="159"/>
      <c r="I508" s="159"/>
      <c r="J508" s="159"/>
      <c r="K508" s="159"/>
      <c r="L508" s="159"/>
      <c r="M508" s="159"/>
      <c r="N508" s="159"/>
      <c r="O508" s="159"/>
      <c r="P508" s="159"/>
      <c r="Q508" s="159"/>
      <c r="R508" s="159"/>
      <c r="S508" s="159"/>
      <c r="T508" s="159"/>
      <c r="U508" s="159"/>
      <c r="V508" s="159"/>
      <c r="W508" s="159"/>
      <c r="X508" s="159"/>
      <c r="Y508" s="149"/>
      <c r="Z508" s="149"/>
      <c r="AA508" s="149"/>
      <c r="AB508" s="149"/>
      <c r="AC508" s="149"/>
      <c r="AD508" s="149"/>
      <c r="AE508" s="149"/>
      <c r="AF508" s="149"/>
      <c r="AG508" s="149" t="s">
        <v>162</v>
      </c>
      <c r="AH508" s="149">
        <v>2</v>
      </c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1" x14ac:dyDescent="0.2">
      <c r="A509" s="156"/>
      <c r="B509" s="157"/>
      <c r="C509" s="190" t="s">
        <v>460</v>
      </c>
      <c r="D509" s="185"/>
      <c r="E509" s="186">
        <v>3.1</v>
      </c>
      <c r="F509" s="159"/>
      <c r="G509" s="159"/>
      <c r="H509" s="159"/>
      <c r="I509" s="159"/>
      <c r="J509" s="159"/>
      <c r="K509" s="159"/>
      <c r="L509" s="159"/>
      <c r="M509" s="159"/>
      <c r="N509" s="159"/>
      <c r="O509" s="159"/>
      <c r="P509" s="159"/>
      <c r="Q509" s="159"/>
      <c r="R509" s="159"/>
      <c r="S509" s="159"/>
      <c r="T509" s="159"/>
      <c r="U509" s="159"/>
      <c r="V509" s="159"/>
      <c r="W509" s="159"/>
      <c r="X509" s="159"/>
      <c r="Y509" s="149"/>
      <c r="Z509" s="149"/>
      <c r="AA509" s="149"/>
      <c r="AB509" s="149"/>
      <c r="AC509" s="149"/>
      <c r="AD509" s="149"/>
      <c r="AE509" s="149"/>
      <c r="AF509" s="149"/>
      <c r="AG509" s="149" t="s">
        <v>162</v>
      </c>
      <c r="AH509" s="149">
        <v>2</v>
      </c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1" x14ac:dyDescent="0.2">
      <c r="A510" s="156"/>
      <c r="B510" s="157"/>
      <c r="C510" s="189" t="s">
        <v>461</v>
      </c>
      <c r="D510" s="185"/>
      <c r="E510" s="186"/>
      <c r="F510" s="159"/>
      <c r="G510" s="159"/>
      <c r="H510" s="159"/>
      <c r="I510" s="159"/>
      <c r="J510" s="159"/>
      <c r="K510" s="159"/>
      <c r="L510" s="159"/>
      <c r="M510" s="159"/>
      <c r="N510" s="159"/>
      <c r="O510" s="159"/>
      <c r="P510" s="159"/>
      <c r="Q510" s="159"/>
      <c r="R510" s="159"/>
      <c r="S510" s="159"/>
      <c r="T510" s="159"/>
      <c r="U510" s="159"/>
      <c r="V510" s="159"/>
      <c r="W510" s="159"/>
      <c r="X510" s="159"/>
      <c r="Y510" s="149"/>
      <c r="Z510" s="149"/>
      <c r="AA510" s="149"/>
      <c r="AB510" s="149"/>
      <c r="AC510" s="149"/>
      <c r="AD510" s="149"/>
      <c r="AE510" s="149"/>
      <c r="AF510" s="149"/>
      <c r="AG510" s="149" t="s">
        <v>162</v>
      </c>
      <c r="AH510" s="149"/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1" x14ac:dyDescent="0.2">
      <c r="A511" s="156"/>
      <c r="B511" s="157"/>
      <c r="C511" s="181" t="s">
        <v>462</v>
      </c>
      <c r="D511" s="161"/>
      <c r="E511" s="162">
        <v>14.375</v>
      </c>
      <c r="F511" s="159"/>
      <c r="G511" s="159"/>
      <c r="H511" s="159"/>
      <c r="I511" s="159"/>
      <c r="J511" s="159"/>
      <c r="K511" s="159"/>
      <c r="L511" s="159"/>
      <c r="M511" s="159"/>
      <c r="N511" s="159"/>
      <c r="O511" s="159"/>
      <c r="P511" s="159"/>
      <c r="Q511" s="159"/>
      <c r="R511" s="159"/>
      <c r="S511" s="159"/>
      <c r="T511" s="159"/>
      <c r="U511" s="159"/>
      <c r="V511" s="159"/>
      <c r="W511" s="159"/>
      <c r="X511" s="159"/>
      <c r="Y511" s="149"/>
      <c r="Z511" s="149"/>
      <c r="AA511" s="149"/>
      <c r="AB511" s="149"/>
      <c r="AC511" s="149"/>
      <c r="AD511" s="149"/>
      <c r="AE511" s="149"/>
      <c r="AF511" s="149"/>
      <c r="AG511" s="149" t="s">
        <v>162</v>
      </c>
      <c r="AH511" s="149">
        <v>0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ht="33.75" outlineLevel="1" x14ac:dyDescent="0.2">
      <c r="A512" s="170">
        <v>51</v>
      </c>
      <c r="B512" s="171" t="s">
        <v>463</v>
      </c>
      <c r="C512" s="180" t="s">
        <v>464</v>
      </c>
      <c r="D512" s="172" t="s">
        <v>409</v>
      </c>
      <c r="E512" s="173">
        <v>148.5</v>
      </c>
      <c r="F512" s="174"/>
      <c r="G512" s="175">
        <f>ROUND(E512*F512,2)</f>
        <v>0</v>
      </c>
      <c r="H512" s="174"/>
      <c r="I512" s="175">
        <f>ROUND(E512*H512,2)</f>
        <v>0</v>
      </c>
      <c r="J512" s="174"/>
      <c r="K512" s="175">
        <f>ROUND(E512*J512,2)</f>
        <v>0</v>
      </c>
      <c r="L512" s="175">
        <v>21</v>
      </c>
      <c r="M512" s="175">
        <f>G512*(1+L512/100)</f>
        <v>0</v>
      </c>
      <c r="N512" s="175">
        <v>1E-3</v>
      </c>
      <c r="O512" s="175">
        <f>ROUND(E512*N512,2)</f>
        <v>0.15</v>
      </c>
      <c r="P512" s="175">
        <v>0</v>
      </c>
      <c r="Q512" s="175">
        <f>ROUND(E512*P512,2)</f>
        <v>0</v>
      </c>
      <c r="R512" s="175" t="s">
        <v>465</v>
      </c>
      <c r="S512" s="175" t="s">
        <v>157</v>
      </c>
      <c r="T512" s="176" t="s">
        <v>157</v>
      </c>
      <c r="U512" s="159">
        <v>0</v>
      </c>
      <c r="V512" s="159">
        <f>ROUND(E512*U512,2)</f>
        <v>0</v>
      </c>
      <c r="W512" s="159"/>
      <c r="X512" s="159" t="s">
        <v>466</v>
      </c>
      <c r="Y512" s="149"/>
      <c r="Z512" s="149"/>
      <c r="AA512" s="149"/>
      <c r="AB512" s="149"/>
      <c r="AC512" s="149"/>
      <c r="AD512" s="149"/>
      <c r="AE512" s="149"/>
      <c r="AF512" s="149"/>
      <c r="AG512" s="149" t="s">
        <v>467</v>
      </c>
      <c r="AH512" s="149"/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1" x14ac:dyDescent="0.2">
      <c r="A513" s="156"/>
      <c r="B513" s="157"/>
      <c r="C513" s="181" t="s">
        <v>424</v>
      </c>
      <c r="D513" s="161"/>
      <c r="E513" s="162"/>
      <c r="F513" s="159"/>
      <c r="G513" s="159"/>
      <c r="H513" s="159"/>
      <c r="I513" s="159"/>
      <c r="J513" s="159"/>
      <c r="K513" s="159"/>
      <c r="L513" s="159"/>
      <c r="M513" s="159"/>
      <c r="N513" s="159"/>
      <c r="O513" s="159"/>
      <c r="P513" s="159"/>
      <c r="Q513" s="159"/>
      <c r="R513" s="159"/>
      <c r="S513" s="159"/>
      <c r="T513" s="159"/>
      <c r="U513" s="159"/>
      <c r="V513" s="159"/>
      <c r="W513" s="159"/>
      <c r="X513" s="159"/>
      <c r="Y513" s="149"/>
      <c r="Z513" s="149"/>
      <c r="AA513" s="149"/>
      <c r="AB513" s="149"/>
      <c r="AC513" s="149"/>
      <c r="AD513" s="149"/>
      <c r="AE513" s="149"/>
      <c r="AF513" s="149"/>
      <c r="AG513" s="149" t="s">
        <v>162</v>
      </c>
      <c r="AH513" s="149">
        <v>0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1" x14ac:dyDescent="0.2">
      <c r="A514" s="156"/>
      <c r="B514" s="157"/>
      <c r="C514" s="181" t="s">
        <v>425</v>
      </c>
      <c r="D514" s="161"/>
      <c r="E514" s="162"/>
      <c r="F514" s="159"/>
      <c r="G514" s="159"/>
      <c r="H514" s="159"/>
      <c r="I514" s="159"/>
      <c r="J514" s="159"/>
      <c r="K514" s="159"/>
      <c r="L514" s="159"/>
      <c r="M514" s="159"/>
      <c r="N514" s="159"/>
      <c r="O514" s="159"/>
      <c r="P514" s="159"/>
      <c r="Q514" s="159"/>
      <c r="R514" s="159"/>
      <c r="S514" s="159"/>
      <c r="T514" s="159"/>
      <c r="U514" s="159"/>
      <c r="V514" s="159"/>
      <c r="W514" s="159"/>
      <c r="X514" s="159"/>
      <c r="Y514" s="149"/>
      <c r="Z514" s="149"/>
      <c r="AA514" s="149"/>
      <c r="AB514" s="149"/>
      <c r="AC514" s="149"/>
      <c r="AD514" s="149"/>
      <c r="AE514" s="149"/>
      <c r="AF514" s="149"/>
      <c r="AG514" s="149" t="s">
        <v>162</v>
      </c>
      <c r="AH514" s="149">
        <v>0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1" x14ac:dyDescent="0.2">
      <c r="A515" s="156"/>
      <c r="B515" s="157"/>
      <c r="C515" s="189" t="s">
        <v>452</v>
      </c>
      <c r="D515" s="185"/>
      <c r="E515" s="186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  <c r="S515" s="159"/>
      <c r="T515" s="159"/>
      <c r="U515" s="159"/>
      <c r="V515" s="159"/>
      <c r="W515" s="159"/>
      <c r="X515" s="159"/>
      <c r="Y515" s="149"/>
      <c r="Z515" s="149"/>
      <c r="AA515" s="149"/>
      <c r="AB515" s="149"/>
      <c r="AC515" s="149"/>
      <c r="AD515" s="149"/>
      <c r="AE515" s="149"/>
      <c r="AF515" s="149"/>
      <c r="AG515" s="149" t="s">
        <v>162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1" x14ac:dyDescent="0.2">
      <c r="A516" s="156"/>
      <c r="B516" s="157"/>
      <c r="C516" s="190" t="s">
        <v>453</v>
      </c>
      <c r="D516" s="185"/>
      <c r="E516" s="186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9"/>
      <c r="V516" s="159"/>
      <c r="W516" s="159"/>
      <c r="X516" s="159"/>
      <c r="Y516" s="149"/>
      <c r="Z516" s="149"/>
      <c r="AA516" s="149"/>
      <c r="AB516" s="149"/>
      <c r="AC516" s="149"/>
      <c r="AD516" s="149"/>
      <c r="AE516" s="149"/>
      <c r="AF516" s="149"/>
      <c r="AG516" s="149" t="s">
        <v>162</v>
      </c>
      <c r="AH516" s="149">
        <v>2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outlineLevel="1" x14ac:dyDescent="0.2">
      <c r="A517" s="156"/>
      <c r="B517" s="157"/>
      <c r="C517" s="190" t="s">
        <v>454</v>
      </c>
      <c r="D517" s="185"/>
      <c r="E517" s="186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  <c r="Y517" s="149"/>
      <c r="Z517" s="149"/>
      <c r="AA517" s="149"/>
      <c r="AB517" s="149"/>
      <c r="AC517" s="149"/>
      <c r="AD517" s="149"/>
      <c r="AE517" s="149"/>
      <c r="AF517" s="149"/>
      <c r="AG517" s="149" t="s">
        <v>162</v>
      </c>
      <c r="AH517" s="149">
        <v>2</v>
      </c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1" x14ac:dyDescent="0.2">
      <c r="A518" s="156"/>
      <c r="B518" s="157"/>
      <c r="C518" s="190" t="s">
        <v>455</v>
      </c>
      <c r="D518" s="185"/>
      <c r="E518" s="186">
        <v>6</v>
      </c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  <c r="Y518" s="149"/>
      <c r="Z518" s="149"/>
      <c r="AA518" s="149"/>
      <c r="AB518" s="149"/>
      <c r="AC518" s="149"/>
      <c r="AD518" s="149"/>
      <c r="AE518" s="149"/>
      <c r="AF518" s="149"/>
      <c r="AG518" s="149" t="s">
        <v>162</v>
      </c>
      <c r="AH518" s="149">
        <v>2</v>
      </c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1" x14ac:dyDescent="0.2">
      <c r="A519" s="156"/>
      <c r="B519" s="157"/>
      <c r="C519" s="190" t="s">
        <v>456</v>
      </c>
      <c r="D519" s="185"/>
      <c r="E519" s="186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  <c r="Y519" s="149"/>
      <c r="Z519" s="149"/>
      <c r="AA519" s="149"/>
      <c r="AB519" s="149"/>
      <c r="AC519" s="149"/>
      <c r="AD519" s="149"/>
      <c r="AE519" s="149"/>
      <c r="AF519" s="149"/>
      <c r="AG519" s="149" t="s">
        <v>162</v>
      </c>
      <c r="AH519" s="149">
        <v>2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1" x14ac:dyDescent="0.2">
      <c r="A520" s="156"/>
      <c r="B520" s="157"/>
      <c r="C520" s="190" t="s">
        <v>457</v>
      </c>
      <c r="D520" s="185"/>
      <c r="E520" s="186">
        <v>3.4</v>
      </c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49"/>
      <c r="Z520" s="149"/>
      <c r="AA520" s="149"/>
      <c r="AB520" s="149"/>
      <c r="AC520" s="149"/>
      <c r="AD520" s="149"/>
      <c r="AE520" s="149"/>
      <c r="AF520" s="149"/>
      <c r="AG520" s="149" t="s">
        <v>162</v>
      </c>
      <c r="AH520" s="149">
        <v>2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1" x14ac:dyDescent="0.2">
      <c r="A521" s="156"/>
      <c r="B521" s="157"/>
      <c r="C521" s="190" t="s">
        <v>458</v>
      </c>
      <c r="D521" s="185"/>
      <c r="E521" s="186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49"/>
      <c r="Z521" s="149"/>
      <c r="AA521" s="149"/>
      <c r="AB521" s="149"/>
      <c r="AC521" s="149"/>
      <c r="AD521" s="149"/>
      <c r="AE521" s="149"/>
      <c r="AF521" s="149"/>
      <c r="AG521" s="149" t="s">
        <v>162</v>
      </c>
      <c r="AH521" s="149">
        <v>2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1" x14ac:dyDescent="0.2">
      <c r="A522" s="156"/>
      <c r="B522" s="157"/>
      <c r="C522" s="190" t="s">
        <v>459</v>
      </c>
      <c r="D522" s="185"/>
      <c r="E522" s="186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49"/>
      <c r="Z522" s="149"/>
      <c r="AA522" s="149"/>
      <c r="AB522" s="149"/>
      <c r="AC522" s="149"/>
      <c r="AD522" s="149"/>
      <c r="AE522" s="149"/>
      <c r="AF522" s="149"/>
      <c r="AG522" s="149" t="s">
        <v>162</v>
      </c>
      <c r="AH522" s="149">
        <v>2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1" x14ac:dyDescent="0.2">
      <c r="A523" s="156"/>
      <c r="B523" s="157"/>
      <c r="C523" s="190" t="s">
        <v>460</v>
      </c>
      <c r="D523" s="185"/>
      <c r="E523" s="186">
        <v>3.1</v>
      </c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49"/>
      <c r="Z523" s="149"/>
      <c r="AA523" s="149"/>
      <c r="AB523" s="149"/>
      <c r="AC523" s="149"/>
      <c r="AD523" s="149"/>
      <c r="AE523" s="149"/>
      <c r="AF523" s="149"/>
      <c r="AG523" s="149" t="s">
        <v>162</v>
      </c>
      <c r="AH523" s="149">
        <v>2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1" x14ac:dyDescent="0.2">
      <c r="A524" s="156"/>
      <c r="B524" s="157"/>
      <c r="C524" s="189" t="s">
        <v>461</v>
      </c>
      <c r="D524" s="185"/>
      <c r="E524" s="186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49"/>
      <c r="Z524" s="149"/>
      <c r="AA524" s="149"/>
      <c r="AB524" s="149"/>
      <c r="AC524" s="149"/>
      <c r="AD524" s="149"/>
      <c r="AE524" s="149"/>
      <c r="AF524" s="149"/>
      <c r="AG524" s="149" t="s">
        <v>162</v>
      </c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1" x14ac:dyDescent="0.2">
      <c r="A525" s="156"/>
      <c r="B525" s="157"/>
      <c r="C525" s="181" t="s">
        <v>468</v>
      </c>
      <c r="D525" s="161"/>
      <c r="E525" s="162">
        <v>148.5</v>
      </c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49"/>
      <c r="Z525" s="149"/>
      <c r="AA525" s="149"/>
      <c r="AB525" s="149"/>
      <c r="AC525" s="149"/>
      <c r="AD525" s="149"/>
      <c r="AE525" s="149"/>
      <c r="AF525" s="149"/>
      <c r="AG525" s="149" t="s">
        <v>162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56">
        <v>52</v>
      </c>
      <c r="B526" s="157" t="s">
        <v>469</v>
      </c>
      <c r="C526" s="188" t="s">
        <v>470</v>
      </c>
      <c r="D526" s="158" t="s">
        <v>0</v>
      </c>
      <c r="E526" s="187"/>
      <c r="F526" s="160"/>
      <c r="G526" s="159">
        <f>ROUND(E526*F526,2)</f>
        <v>0</v>
      </c>
      <c r="H526" s="160"/>
      <c r="I526" s="159">
        <f>ROUND(E526*H526,2)</f>
        <v>0</v>
      </c>
      <c r="J526" s="160"/>
      <c r="K526" s="159">
        <f>ROUND(E526*J526,2)</f>
        <v>0</v>
      </c>
      <c r="L526" s="159">
        <v>21</v>
      </c>
      <c r="M526" s="159">
        <f>G526*(1+L526/100)</f>
        <v>0</v>
      </c>
      <c r="N526" s="159">
        <v>0</v>
      </c>
      <c r="O526" s="159">
        <f>ROUND(E526*N526,2)</f>
        <v>0</v>
      </c>
      <c r="P526" s="159">
        <v>0</v>
      </c>
      <c r="Q526" s="159">
        <f>ROUND(E526*P526,2)</f>
        <v>0</v>
      </c>
      <c r="R526" s="159" t="s">
        <v>423</v>
      </c>
      <c r="S526" s="159" t="s">
        <v>157</v>
      </c>
      <c r="T526" s="159" t="s">
        <v>157</v>
      </c>
      <c r="U526" s="159">
        <v>0</v>
      </c>
      <c r="V526" s="159">
        <f>ROUND(E526*U526,2)</f>
        <v>0</v>
      </c>
      <c r="W526" s="159"/>
      <c r="X526" s="159" t="s">
        <v>338</v>
      </c>
      <c r="Y526" s="149"/>
      <c r="Z526" s="149"/>
      <c r="AA526" s="149"/>
      <c r="AB526" s="149"/>
      <c r="AC526" s="149"/>
      <c r="AD526" s="149"/>
      <c r="AE526" s="149"/>
      <c r="AF526" s="149"/>
      <c r="AG526" s="149" t="s">
        <v>339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1" x14ac:dyDescent="0.2">
      <c r="A527" s="156"/>
      <c r="B527" s="157"/>
      <c r="C527" s="258" t="s">
        <v>372</v>
      </c>
      <c r="D527" s="259"/>
      <c r="E527" s="259"/>
      <c r="F527" s="259"/>
      <c r="G527" s="2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49"/>
      <c r="Z527" s="149"/>
      <c r="AA527" s="149"/>
      <c r="AB527" s="149"/>
      <c r="AC527" s="149"/>
      <c r="AD527" s="149"/>
      <c r="AE527" s="149"/>
      <c r="AF527" s="149"/>
      <c r="AG527" s="149" t="s">
        <v>200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x14ac:dyDescent="0.2">
      <c r="A528" s="164" t="s">
        <v>152</v>
      </c>
      <c r="B528" s="165" t="s">
        <v>108</v>
      </c>
      <c r="C528" s="179" t="s">
        <v>109</v>
      </c>
      <c r="D528" s="166"/>
      <c r="E528" s="167"/>
      <c r="F528" s="168"/>
      <c r="G528" s="168">
        <f>SUMIF(AG529:AG631,"&lt;&gt;NOR",G529:G631)</f>
        <v>0</v>
      </c>
      <c r="H528" s="168"/>
      <c r="I528" s="168">
        <f>SUM(I529:I631)</f>
        <v>0</v>
      </c>
      <c r="J528" s="168"/>
      <c r="K528" s="168">
        <f>SUM(K529:K631)</f>
        <v>0</v>
      </c>
      <c r="L528" s="168"/>
      <c r="M528" s="168">
        <f>SUM(M529:M631)</f>
        <v>0</v>
      </c>
      <c r="N528" s="168"/>
      <c r="O528" s="168">
        <f>SUM(O529:O631)</f>
        <v>1.83</v>
      </c>
      <c r="P528" s="168"/>
      <c r="Q528" s="168">
        <f>SUM(Q529:Q631)</f>
        <v>0</v>
      </c>
      <c r="R528" s="168"/>
      <c r="S528" s="168"/>
      <c r="T528" s="169"/>
      <c r="U528" s="163"/>
      <c r="V528" s="163">
        <f>SUM(V529:V631)</f>
        <v>113.28</v>
      </c>
      <c r="W528" s="163"/>
      <c r="X528" s="163"/>
      <c r="AG528" t="s">
        <v>153</v>
      </c>
    </row>
    <row r="529" spans="1:60" outlineLevel="1" x14ac:dyDescent="0.2">
      <c r="A529" s="170">
        <v>53</v>
      </c>
      <c r="B529" s="171" t="s">
        <v>471</v>
      </c>
      <c r="C529" s="180" t="s">
        <v>472</v>
      </c>
      <c r="D529" s="172" t="s">
        <v>182</v>
      </c>
      <c r="E529" s="173">
        <v>67.448400000000007</v>
      </c>
      <c r="F529" s="174"/>
      <c r="G529" s="175">
        <f>ROUND(E529*F529,2)</f>
        <v>0</v>
      </c>
      <c r="H529" s="174"/>
      <c r="I529" s="175">
        <f>ROUND(E529*H529,2)</f>
        <v>0</v>
      </c>
      <c r="J529" s="174"/>
      <c r="K529" s="175">
        <f>ROUND(E529*J529,2)</f>
        <v>0</v>
      </c>
      <c r="L529" s="175">
        <v>21</v>
      </c>
      <c r="M529" s="175">
        <f>G529*(1+L529/100)</f>
        <v>0</v>
      </c>
      <c r="N529" s="175">
        <v>2.1000000000000001E-4</v>
      </c>
      <c r="O529" s="175">
        <f>ROUND(E529*N529,2)</f>
        <v>0.01</v>
      </c>
      <c r="P529" s="175">
        <v>0</v>
      </c>
      <c r="Q529" s="175">
        <f>ROUND(E529*P529,2)</f>
        <v>0</v>
      </c>
      <c r="R529" s="175" t="s">
        <v>423</v>
      </c>
      <c r="S529" s="175" t="s">
        <v>157</v>
      </c>
      <c r="T529" s="176" t="s">
        <v>157</v>
      </c>
      <c r="U529" s="159">
        <v>0.05</v>
      </c>
      <c r="V529" s="159">
        <f>ROUND(E529*U529,2)</f>
        <v>3.37</v>
      </c>
      <c r="W529" s="159"/>
      <c r="X529" s="159" t="s">
        <v>184</v>
      </c>
      <c r="Y529" s="149"/>
      <c r="Z529" s="149"/>
      <c r="AA529" s="149"/>
      <c r="AB529" s="149"/>
      <c r="AC529" s="149"/>
      <c r="AD529" s="149"/>
      <c r="AE529" s="149"/>
      <c r="AF529" s="149"/>
      <c r="AG529" s="149" t="s">
        <v>347</v>
      </c>
      <c r="AH529" s="149"/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1" x14ac:dyDescent="0.2">
      <c r="A530" s="156"/>
      <c r="B530" s="157"/>
      <c r="C530" s="181" t="s">
        <v>212</v>
      </c>
      <c r="D530" s="161"/>
      <c r="E530" s="162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49"/>
      <c r="Z530" s="149"/>
      <c r="AA530" s="149"/>
      <c r="AB530" s="149"/>
      <c r="AC530" s="149"/>
      <c r="AD530" s="149"/>
      <c r="AE530" s="149"/>
      <c r="AF530" s="149"/>
      <c r="AG530" s="149" t="s">
        <v>162</v>
      </c>
      <c r="AH530" s="149">
        <v>0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1" x14ac:dyDescent="0.2">
      <c r="A531" s="156"/>
      <c r="B531" s="157"/>
      <c r="C531" s="181" t="s">
        <v>473</v>
      </c>
      <c r="D531" s="161"/>
      <c r="E531" s="162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49"/>
      <c r="Z531" s="149"/>
      <c r="AA531" s="149"/>
      <c r="AB531" s="149"/>
      <c r="AC531" s="149"/>
      <c r="AD531" s="149"/>
      <c r="AE531" s="149"/>
      <c r="AF531" s="149"/>
      <c r="AG531" s="149" t="s">
        <v>162</v>
      </c>
      <c r="AH531" s="149">
        <v>0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1" x14ac:dyDescent="0.2">
      <c r="A532" s="156"/>
      <c r="B532" s="157"/>
      <c r="C532" s="181" t="s">
        <v>214</v>
      </c>
      <c r="D532" s="161"/>
      <c r="E532" s="162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49"/>
      <c r="Z532" s="149"/>
      <c r="AA532" s="149"/>
      <c r="AB532" s="149"/>
      <c r="AC532" s="149"/>
      <c r="AD532" s="149"/>
      <c r="AE532" s="149"/>
      <c r="AF532" s="149"/>
      <c r="AG532" s="149" t="s">
        <v>162</v>
      </c>
      <c r="AH532" s="149">
        <v>0</v>
      </c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1" x14ac:dyDescent="0.2">
      <c r="A533" s="156"/>
      <c r="B533" s="157"/>
      <c r="C533" s="181" t="s">
        <v>189</v>
      </c>
      <c r="D533" s="161"/>
      <c r="E533" s="162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49"/>
      <c r="Z533" s="149"/>
      <c r="AA533" s="149"/>
      <c r="AB533" s="149"/>
      <c r="AC533" s="149"/>
      <c r="AD533" s="149"/>
      <c r="AE533" s="149"/>
      <c r="AF533" s="149"/>
      <c r="AG533" s="149" t="s">
        <v>162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56"/>
      <c r="B534" s="157"/>
      <c r="C534" s="181" t="s">
        <v>215</v>
      </c>
      <c r="D534" s="161"/>
      <c r="E534" s="162">
        <v>35</v>
      </c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49"/>
      <c r="Z534" s="149"/>
      <c r="AA534" s="149"/>
      <c r="AB534" s="149"/>
      <c r="AC534" s="149"/>
      <c r="AD534" s="149"/>
      <c r="AE534" s="149"/>
      <c r="AF534" s="149"/>
      <c r="AG534" s="149" t="s">
        <v>162</v>
      </c>
      <c r="AH534" s="149">
        <v>0</v>
      </c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1" x14ac:dyDescent="0.2">
      <c r="A535" s="156"/>
      <c r="B535" s="157"/>
      <c r="C535" s="181" t="s">
        <v>216</v>
      </c>
      <c r="D535" s="161"/>
      <c r="E535" s="162">
        <v>-1.4</v>
      </c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49"/>
      <c r="Z535" s="149"/>
      <c r="AA535" s="149"/>
      <c r="AB535" s="149"/>
      <c r="AC535" s="149"/>
      <c r="AD535" s="149"/>
      <c r="AE535" s="149"/>
      <c r="AF535" s="149"/>
      <c r="AG535" s="149" t="s">
        <v>162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56"/>
      <c r="B536" s="157"/>
      <c r="C536" s="181" t="s">
        <v>191</v>
      </c>
      <c r="D536" s="161"/>
      <c r="E536" s="162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49"/>
      <c r="Z536" s="149"/>
      <c r="AA536" s="149"/>
      <c r="AB536" s="149"/>
      <c r="AC536" s="149"/>
      <c r="AD536" s="149"/>
      <c r="AE536" s="149"/>
      <c r="AF536" s="149"/>
      <c r="AG536" s="149" t="s">
        <v>162</v>
      </c>
      <c r="AH536" s="149">
        <v>0</v>
      </c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1" x14ac:dyDescent="0.2">
      <c r="A537" s="156"/>
      <c r="B537" s="157"/>
      <c r="C537" s="181" t="s">
        <v>217</v>
      </c>
      <c r="D537" s="161"/>
      <c r="E537" s="162">
        <v>21.06</v>
      </c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49"/>
      <c r="Z537" s="149"/>
      <c r="AA537" s="149"/>
      <c r="AB537" s="149"/>
      <c r="AC537" s="149"/>
      <c r="AD537" s="149"/>
      <c r="AE537" s="149"/>
      <c r="AF537" s="149"/>
      <c r="AG537" s="149" t="s">
        <v>162</v>
      </c>
      <c r="AH537" s="149">
        <v>0</v>
      </c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outlineLevel="1" x14ac:dyDescent="0.2">
      <c r="A538" s="156"/>
      <c r="B538" s="157"/>
      <c r="C538" s="181" t="s">
        <v>216</v>
      </c>
      <c r="D538" s="161"/>
      <c r="E538" s="162">
        <v>-1.4</v>
      </c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49"/>
      <c r="Z538" s="149"/>
      <c r="AA538" s="149"/>
      <c r="AB538" s="149"/>
      <c r="AC538" s="149"/>
      <c r="AD538" s="149"/>
      <c r="AE538" s="149"/>
      <c r="AF538" s="149"/>
      <c r="AG538" s="149" t="s">
        <v>162</v>
      </c>
      <c r="AH538" s="149">
        <v>0</v>
      </c>
      <c r="AI538" s="149"/>
      <c r="AJ538" s="149"/>
      <c r="AK538" s="149"/>
      <c r="AL538" s="149"/>
      <c r="AM538" s="149"/>
      <c r="AN538" s="149"/>
      <c r="AO538" s="149"/>
      <c r="AP538" s="149"/>
      <c r="AQ538" s="149"/>
      <c r="AR538" s="149"/>
      <c r="AS538" s="149"/>
      <c r="AT538" s="149"/>
      <c r="AU538" s="149"/>
      <c r="AV538" s="149"/>
      <c r="AW538" s="149"/>
      <c r="AX538" s="149"/>
      <c r="AY538" s="149"/>
      <c r="AZ538" s="149"/>
      <c r="BA538" s="149"/>
      <c r="BB538" s="149"/>
      <c r="BC538" s="149"/>
      <c r="BD538" s="149"/>
      <c r="BE538" s="149"/>
      <c r="BF538" s="149"/>
      <c r="BG538" s="149"/>
      <c r="BH538" s="149"/>
    </row>
    <row r="539" spans="1:60" outlineLevel="1" x14ac:dyDescent="0.2">
      <c r="A539" s="156"/>
      <c r="B539" s="157"/>
      <c r="C539" s="181" t="s">
        <v>203</v>
      </c>
      <c r="D539" s="161"/>
      <c r="E539" s="162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  <c r="S539" s="159"/>
      <c r="T539" s="159"/>
      <c r="U539" s="159"/>
      <c r="V539" s="159"/>
      <c r="W539" s="159"/>
      <c r="X539" s="159"/>
      <c r="Y539" s="149"/>
      <c r="Z539" s="149"/>
      <c r="AA539" s="149"/>
      <c r="AB539" s="149"/>
      <c r="AC539" s="149"/>
      <c r="AD539" s="149"/>
      <c r="AE539" s="149"/>
      <c r="AF539" s="149"/>
      <c r="AG539" s="149" t="s">
        <v>162</v>
      </c>
      <c r="AH539" s="149">
        <v>0</v>
      </c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1" x14ac:dyDescent="0.2">
      <c r="A540" s="156"/>
      <c r="B540" s="157"/>
      <c r="C540" s="181" t="s">
        <v>204</v>
      </c>
      <c r="D540" s="161"/>
      <c r="E540" s="162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49"/>
      <c r="Z540" s="149"/>
      <c r="AA540" s="149"/>
      <c r="AB540" s="149"/>
      <c r="AC540" s="149"/>
      <c r="AD540" s="149"/>
      <c r="AE540" s="149"/>
      <c r="AF540" s="149"/>
      <c r="AG540" s="149" t="s">
        <v>162</v>
      </c>
      <c r="AH540" s="149">
        <v>0</v>
      </c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1" x14ac:dyDescent="0.2">
      <c r="A541" s="156"/>
      <c r="B541" s="157"/>
      <c r="C541" s="181" t="s">
        <v>218</v>
      </c>
      <c r="D541" s="161"/>
      <c r="E541" s="162">
        <v>15.39</v>
      </c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49"/>
      <c r="Z541" s="149"/>
      <c r="AA541" s="149"/>
      <c r="AB541" s="149"/>
      <c r="AC541" s="149"/>
      <c r="AD541" s="149"/>
      <c r="AE541" s="149"/>
      <c r="AF541" s="149"/>
      <c r="AG541" s="149" t="s">
        <v>162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1" x14ac:dyDescent="0.2">
      <c r="A542" s="156"/>
      <c r="B542" s="157"/>
      <c r="C542" s="181" t="s">
        <v>219</v>
      </c>
      <c r="D542" s="161"/>
      <c r="E542" s="162">
        <v>-1.2</v>
      </c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49"/>
      <c r="Z542" s="149"/>
      <c r="AA542" s="149"/>
      <c r="AB542" s="149"/>
      <c r="AC542" s="149"/>
      <c r="AD542" s="149"/>
      <c r="AE542" s="149"/>
      <c r="AF542" s="149"/>
      <c r="AG542" s="149" t="s">
        <v>162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ht="33.75" outlineLevel="1" x14ac:dyDescent="0.2">
      <c r="A543" s="170">
        <v>54</v>
      </c>
      <c r="B543" s="171" t="s">
        <v>474</v>
      </c>
      <c r="C543" s="180" t="s">
        <v>475</v>
      </c>
      <c r="D543" s="172" t="s">
        <v>182</v>
      </c>
      <c r="E543" s="173">
        <v>67.448400000000007</v>
      </c>
      <c r="F543" s="174"/>
      <c r="G543" s="175">
        <f>ROUND(E543*F543,2)</f>
        <v>0</v>
      </c>
      <c r="H543" s="174"/>
      <c r="I543" s="175">
        <f>ROUND(E543*H543,2)</f>
        <v>0</v>
      </c>
      <c r="J543" s="174"/>
      <c r="K543" s="175">
        <f>ROUND(E543*J543,2)</f>
        <v>0</v>
      </c>
      <c r="L543" s="175">
        <v>21</v>
      </c>
      <c r="M543" s="175">
        <f>G543*(1+L543/100)</f>
        <v>0</v>
      </c>
      <c r="N543" s="175">
        <v>1.1E-4</v>
      </c>
      <c r="O543" s="175">
        <f>ROUND(E543*N543,2)</f>
        <v>0.01</v>
      </c>
      <c r="P543" s="175">
        <v>0</v>
      </c>
      <c r="Q543" s="175">
        <f>ROUND(E543*P543,2)</f>
        <v>0</v>
      </c>
      <c r="R543" s="175" t="s">
        <v>423</v>
      </c>
      <c r="S543" s="175" t="s">
        <v>157</v>
      </c>
      <c r="T543" s="176" t="s">
        <v>157</v>
      </c>
      <c r="U543" s="159">
        <v>0</v>
      </c>
      <c r="V543" s="159">
        <f>ROUND(E543*U543,2)</f>
        <v>0</v>
      </c>
      <c r="W543" s="159"/>
      <c r="X543" s="159" t="s">
        <v>184</v>
      </c>
      <c r="Y543" s="149"/>
      <c r="Z543" s="149"/>
      <c r="AA543" s="149"/>
      <c r="AB543" s="149"/>
      <c r="AC543" s="149"/>
      <c r="AD543" s="149"/>
      <c r="AE543" s="149"/>
      <c r="AF543" s="149"/>
      <c r="AG543" s="149" t="s">
        <v>347</v>
      </c>
      <c r="AH543" s="149"/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1" x14ac:dyDescent="0.2">
      <c r="A544" s="156"/>
      <c r="B544" s="157"/>
      <c r="C544" s="181" t="s">
        <v>212</v>
      </c>
      <c r="D544" s="161"/>
      <c r="E544" s="162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49"/>
      <c r="Z544" s="149"/>
      <c r="AA544" s="149"/>
      <c r="AB544" s="149"/>
      <c r="AC544" s="149"/>
      <c r="AD544" s="149"/>
      <c r="AE544" s="149"/>
      <c r="AF544" s="149"/>
      <c r="AG544" s="149" t="s">
        <v>162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1" x14ac:dyDescent="0.2">
      <c r="A545" s="156"/>
      <c r="B545" s="157"/>
      <c r="C545" s="181" t="s">
        <v>476</v>
      </c>
      <c r="D545" s="161"/>
      <c r="E545" s="162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49"/>
      <c r="Z545" s="149"/>
      <c r="AA545" s="149"/>
      <c r="AB545" s="149"/>
      <c r="AC545" s="149"/>
      <c r="AD545" s="149"/>
      <c r="AE545" s="149"/>
      <c r="AF545" s="149"/>
      <c r="AG545" s="149" t="s">
        <v>162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1" x14ac:dyDescent="0.2">
      <c r="A546" s="156"/>
      <c r="B546" s="157"/>
      <c r="C546" s="181" t="s">
        <v>214</v>
      </c>
      <c r="D546" s="161"/>
      <c r="E546" s="162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49"/>
      <c r="Z546" s="149"/>
      <c r="AA546" s="149"/>
      <c r="AB546" s="149"/>
      <c r="AC546" s="149"/>
      <c r="AD546" s="149"/>
      <c r="AE546" s="149"/>
      <c r="AF546" s="149"/>
      <c r="AG546" s="149" t="s">
        <v>162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1" x14ac:dyDescent="0.2">
      <c r="A547" s="156"/>
      <c r="B547" s="157"/>
      <c r="C547" s="181" t="s">
        <v>189</v>
      </c>
      <c r="D547" s="161"/>
      <c r="E547" s="162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49"/>
      <c r="Z547" s="149"/>
      <c r="AA547" s="149"/>
      <c r="AB547" s="149"/>
      <c r="AC547" s="149"/>
      <c r="AD547" s="149"/>
      <c r="AE547" s="149"/>
      <c r="AF547" s="149"/>
      <c r="AG547" s="149" t="s">
        <v>162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1" x14ac:dyDescent="0.2">
      <c r="A548" s="156"/>
      <c r="B548" s="157"/>
      <c r="C548" s="181" t="s">
        <v>215</v>
      </c>
      <c r="D548" s="161"/>
      <c r="E548" s="162">
        <v>35</v>
      </c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49"/>
      <c r="Z548" s="149"/>
      <c r="AA548" s="149"/>
      <c r="AB548" s="149"/>
      <c r="AC548" s="149"/>
      <c r="AD548" s="149"/>
      <c r="AE548" s="149"/>
      <c r="AF548" s="149"/>
      <c r="AG548" s="149" t="s">
        <v>162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1" x14ac:dyDescent="0.2">
      <c r="A549" s="156"/>
      <c r="B549" s="157"/>
      <c r="C549" s="181" t="s">
        <v>216</v>
      </c>
      <c r="D549" s="161"/>
      <c r="E549" s="162">
        <v>-1.4</v>
      </c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49"/>
      <c r="Z549" s="149"/>
      <c r="AA549" s="149"/>
      <c r="AB549" s="149"/>
      <c r="AC549" s="149"/>
      <c r="AD549" s="149"/>
      <c r="AE549" s="149"/>
      <c r="AF549" s="149"/>
      <c r="AG549" s="149" t="s">
        <v>162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1" x14ac:dyDescent="0.2">
      <c r="A550" s="156"/>
      <c r="B550" s="157"/>
      <c r="C550" s="181" t="s">
        <v>191</v>
      </c>
      <c r="D550" s="161"/>
      <c r="E550" s="162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49"/>
      <c r="Z550" s="149"/>
      <c r="AA550" s="149"/>
      <c r="AB550" s="149"/>
      <c r="AC550" s="149"/>
      <c r="AD550" s="149"/>
      <c r="AE550" s="149"/>
      <c r="AF550" s="149"/>
      <c r="AG550" s="149" t="s">
        <v>162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1" x14ac:dyDescent="0.2">
      <c r="A551" s="156"/>
      <c r="B551" s="157"/>
      <c r="C551" s="181" t="s">
        <v>217</v>
      </c>
      <c r="D551" s="161"/>
      <c r="E551" s="162">
        <v>21.06</v>
      </c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49"/>
      <c r="Z551" s="149"/>
      <c r="AA551" s="149"/>
      <c r="AB551" s="149"/>
      <c r="AC551" s="149"/>
      <c r="AD551" s="149"/>
      <c r="AE551" s="149"/>
      <c r="AF551" s="149"/>
      <c r="AG551" s="149" t="s">
        <v>162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1" x14ac:dyDescent="0.2">
      <c r="A552" s="156"/>
      <c r="B552" s="157"/>
      <c r="C552" s="181" t="s">
        <v>216</v>
      </c>
      <c r="D552" s="161"/>
      <c r="E552" s="162">
        <v>-1.4</v>
      </c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  <c r="S552" s="159"/>
      <c r="T552" s="159"/>
      <c r="U552" s="159"/>
      <c r="V552" s="159"/>
      <c r="W552" s="159"/>
      <c r="X552" s="159"/>
      <c r="Y552" s="149"/>
      <c r="Z552" s="149"/>
      <c r="AA552" s="149"/>
      <c r="AB552" s="149"/>
      <c r="AC552" s="149"/>
      <c r="AD552" s="149"/>
      <c r="AE552" s="149"/>
      <c r="AF552" s="149"/>
      <c r="AG552" s="149" t="s">
        <v>162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1" x14ac:dyDescent="0.2">
      <c r="A553" s="156"/>
      <c r="B553" s="157"/>
      <c r="C553" s="181" t="s">
        <v>203</v>
      </c>
      <c r="D553" s="161"/>
      <c r="E553" s="162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49"/>
      <c r="Z553" s="149"/>
      <c r="AA553" s="149"/>
      <c r="AB553" s="149"/>
      <c r="AC553" s="149"/>
      <c r="AD553" s="149"/>
      <c r="AE553" s="149"/>
      <c r="AF553" s="149"/>
      <c r="AG553" s="149" t="s">
        <v>162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1" x14ac:dyDescent="0.2">
      <c r="A554" s="156"/>
      <c r="B554" s="157"/>
      <c r="C554" s="181" t="s">
        <v>204</v>
      </c>
      <c r="D554" s="161"/>
      <c r="E554" s="162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49"/>
      <c r="Z554" s="149"/>
      <c r="AA554" s="149"/>
      <c r="AB554" s="149"/>
      <c r="AC554" s="149"/>
      <c r="AD554" s="149"/>
      <c r="AE554" s="149"/>
      <c r="AF554" s="149"/>
      <c r="AG554" s="149" t="s">
        <v>162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1" x14ac:dyDescent="0.2">
      <c r="A555" s="156"/>
      <c r="B555" s="157"/>
      <c r="C555" s="181" t="s">
        <v>218</v>
      </c>
      <c r="D555" s="161"/>
      <c r="E555" s="162">
        <v>15.39</v>
      </c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49"/>
      <c r="Z555" s="149"/>
      <c r="AA555" s="149"/>
      <c r="AB555" s="149"/>
      <c r="AC555" s="149"/>
      <c r="AD555" s="149"/>
      <c r="AE555" s="149"/>
      <c r="AF555" s="149"/>
      <c r="AG555" s="149" t="s">
        <v>162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1" x14ac:dyDescent="0.2">
      <c r="A556" s="156"/>
      <c r="B556" s="157"/>
      <c r="C556" s="181" t="s">
        <v>219</v>
      </c>
      <c r="D556" s="161"/>
      <c r="E556" s="162">
        <v>-1.2</v>
      </c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49"/>
      <c r="Z556" s="149"/>
      <c r="AA556" s="149"/>
      <c r="AB556" s="149"/>
      <c r="AC556" s="149"/>
      <c r="AD556" s="149"/>
      <c r="AE556" s="149"/>
      <c r="AF556" s="149"/>
      <c r="AG556" s="149" t="s">
        <v>162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ht="22.5" outlineLevel="1" x14ac:dyDescent="0.2">
      <c r="A557" s="170">
        <v>55</v>
      </c>
      <c r="B557" s="171" t="s">
        <v>477</v>
      </c>
      <c r="C557" s="180" t="s">
        <v>478</v>
      </c>
      <c r="D557" s="172" t="s">
        <v>182</v>
      </c>
      <c r="E557" s="173">
        <v>67.448400000000007</v>
      </c>
      <c r="F557" s="174"/>
      <c r="G557" s="175">
        <f>ROUND(E557*F557,2)</f>
        <v>0</v>
      </c>
      <c r="H557" s="174"/>
      <c r="I557" s="175">
        <f>ROUND(E557*H557,2)</f>
        <v>0</v>
      </c>
      <c r="J557" s="174"/>
      <c r="K557" s="175">
        <f>ROUND(E557*J557,2)</f>
        <v>0</v>
      </c>
      <c r="L557" s="175">
        <v>21</v>
      </c>
      <c r="M557" s="175">
        <f>G557*(1+L557/100)</f>
        <v>0</v>
      </c>
      <c r="N557" s="175">
        <v>4.7600000000000003E-3</v>
      </c>
      <c r="O557" s="175">
        <f>ROUND(E557*N557,2)</f>
        <v>0.32</v>
      </c>
      <c r="P557" s="175">
        <v>0</v>
      </c>
      <c r="Q557" s="175">
        <f>ROUND(E557*P557,2)</f>
        <v>0</v>
      </c>
      <c r="R557" s="175" t="s">
        <v>423</v>
      </c>
      <c r="S557" s="175" t="s">
        <v>157</v>
      </c>
      <c r="T557" s="176" t="s">
        <v>157</v>
      </c>
      <c r="U557" s="159">
        <v>1.448</v>
      </c>
      <c r="V557" s="159">
        <f>ROUND(E557*U557,2)</f>
        <v>97.67</v>
      </c>
      <c r="W557" s="159"/>
      <c r="X557" s="159" t="s">
        <v>184</v>
      </c>
      <c r="Y557" s="149"/>
      <c r="Z557" s="149"/>
      <c r="AA557" s="149"/>
      <c r="AB557" s="149"/>
      <c r="AC557" s="149"/>
      <c r="AD557" s="149"/>
      <c r="AE557" s="149"/>
      <c r="AF557" s="149"/>
      <c r="AG557" s="149" t="s">
        <v>347</v>
      </c>
      <c r="AH557" s="149"/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1" x14ac:dyDescent="0.2">
      <c r="A558" s="156"/>
      <c r="B558" s="157"/>
      <c r="C558" s="181" t="s">
        <v>212</v>
      </c>
      <c r="D558" s="161"/>
      <c r="E558" s="162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49"/>
      <c r="Z558" s="149"/>
      <c r="AA558" s="149"/>
      <c r="AB558" s="149"/>
      <c r="AC558" s="149"/>
      <c r="AD558" s="149"/>
      <c r="AE558" s="149"/>
      <c r="AF558" s="149"/>
      <c r="AG558" s="149" t="s">
        <v>162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1" x14ac:dyDescent="0.2">
      <c r="A559" s="156"/>
      <c r="B559" s="157"/>
      <c r="C559" s="181" t="s">
        <v>476</v>
      </c>
      <c r="D559" s="161"/>
      <c r="E559" s="162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49"/>
      <c r="Z559" s="149"/>
      <c r="AA559" s="149"/>
      <c r="AB559" s="149"/>
      <c r="AC559" s="149"/>
      <c r="AD559" s="149"/>
      <c r="AE559" s="149"/>
      <c r="AF559" s="149"/>
      <c r="AG559" s="149" t="s">
        <v>162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1" x14ac:dyDescent="0.2">
      <c r="A560" s="156"/>
      <c r="B560" s="157"/>
      <c r="C560" s="181" t="s">
        <v>214</v>
      </c>
      <c r="D560" s="161"/>
      <c r="E560" s="162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49"/>
      <c r="Z560" s="149"/>
      <c r="AA560" s="149"/>
      <c r="AB560" s="149"/>
      <c r="AC560" s="149"/>
      <c r="AD560" s="149"/>
      <c r="AE560" s="149"/>
      <c r="AF560" s="149"/>
      <c r="AG560" s="149" t="s">
        <v>162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56"/>
      <c r="B561" s="157"/>
      <c r="C561" s="181" t="s">
        <v>189</v>
      </c>
      <c r="D561" s="161"/>
      <c r="E561" s="162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49"/>
      <c r="Z561" s="149"/>
      <c r="AA561" s="149"/>
      <c r="AB561" s="149"/>
      <c r="AC561" s="149"/>
      <c r="AD561" s="149"/>
      <c r="AE561" s="149"/>
      <c r="AF561" s="149"/>
      <c r="AG561" s="149" t="s">
        <v>162</v>
      </c>
      <c r="AH561" s="149">
        <v>0</v>
      </c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1" x14ac:dyDescent="0.2">
      <c r="A562" s="156"/>
      <c r="B562" s="157"/>
      <c r="C562" s="181" t="s">
        <v>215</v>
      </c>
      <c r="D562" s="161"/>
      <c r="E562" s="162">
        <v>35</v>
      </c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49"/>
      <c r="Z562" s="149"/>
      <c r="AA562" s="149"/>
      <c r="AB562" s="149"/>
      <c r="AC562" s="149"/>
      <c r="AD562" s="149"/>
      <c r="AE562" s="149"/>
      <c r="AF562" s="149"/>
      <c r="AG562" s="149" t="s">
        <v>162</v>
      </c>
      <c r="AH562" s="149">
        <v>0</v>
      </c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1" x14ac:dyDescent="0.2">
      <c r="A563" s="156"/>
      <c r="B563" s="157"/>
      <c r="C563" s="181" t="s">
        <v>216</v>
      </c>
      <c r="D563" s="161"/>
      <c r="E563" s="162">
        <v>-1.4</v>
      </c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49"/>
      <c r="Z563" s="149"/>
      <c r="AA563" s="149"/>
      <c r="AB563" s="149"/>
      <c r="AC563" s="149"/>
      <c r="AD563" s="149"/>
      <c r="AE563" s="149"/>
      <c r="AF563" s="149"/>
      <c r="AG563" s="149" t="s">
        <v>162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outlineLevel="1" x14ac:dyDescent="0.2">
      <c r="A564" s="156"/>
      <c r="B564" s="157"/>
      <c r="C564" s="181" t="s">
        <v>191</v>
      </c>
      <c r="D564" s="161"/>
      <c r="E564" s="162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49"/>
      <c r="Z564" s="149"/>
      <c r="AA564" s="149"/>
      <c r="AB564" s="149"/>
      <c r="AC564" s="149"/>
      <c r="AD564" s="149"/>
      <c r="AE564" s="149"/>
      <c r="AF564" s="149"/>
      <c r="AG564" s="149" t="s">
        <v>162</v>
      </c>
      <c r="AH564" s="149">
        <v>0</v>
      </c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1" x14ac:dyDescent="0.2">
      <c r="A565" s="156"/>
      <c r="B565" s="157"/>
      <c r="C565" s="181" t="s">
        <v>217</v>
      </c>
      <c r="D565" s="161"/>
      <c r="E565" s="162">
        <v>21.06</v>
      </c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  <c r="S565" s="159"/>
      <c r="T565" s="159"/>
      <c r="U565" s="159"/>
      <c r="V565" s="159"/>
      <c r="W565" s="159"/>
      <c r="X565" s="159"/>
      <c r="Y565" s="149"/>
      <c r="Z565" s="149"/>
      <c r="AA565" s="149"/>
      <c r="AB565" s="149"/>
      <c r="AC565" s="149"/>
      <c r="AD565" s="149"/>
      <c r="AE565" s="149"/>
      <c r="AF565" s="149"/>
      <c r="AG565" s="149" t="s">
        <v>162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1" x14ac:dyDescent="0.2">
      <c r="A566" s="156"/>
      <c r="B566" s="157"/>
      <c r="C566" s="181" t="s">
        <v>216</v>
      </c>
      <c r="D566" s="161"/>
      <c r="E566" s="162">
        <v>-1.4</v>
      </c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49"/>
      <c r="Z566" s="149"/>
      <c r="AA566" s="149"/>
      <c r="AB566" s="149"/>
      <c r="AC566" s="149"/>
      <c r="AD566" s="149"/>
      <c r="AE566" s="149"/>
      <c r="AF566" s="149"/>
      <c r="AG566" s="149" t="s">
        <v>162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1" x14ac:dyDescent="0.2">
      <c r="A567" s="156"/>
      <c r="B567" s="157"/>
      <c r="C567" s="181" t="s">
        <v>203</v>
      </c>
      <c r="D567" s="161"/>
      <c r="E567" s="162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49"/>
      <c r="Z567" s="149"/>
      <c r="AA567" s="149"/>
      <c r="AB567" s="149"/>
      <c r="AC567" s="149"/>
      <c r="AD567" s="149"/>
      <c r="AE567" s="149"/>
      <c r="AF567" s="149"/>
      <c r="AG567" s="149" t="s">
        <v>162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1" x14ac:dyDescent="0.2">
      <c r="A568" s="156"/>
      <c r="B568" s="157"/>
      <c r="C568" s="181" t="s">
        <v>204</v>
      </c>
      <c r="D568" s="161"/>
      <c r="E568" s="162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49"/>
      <c r="Z568" s="149"/>
      <c r="AA568" s="149"/>
      <c r="AB568" s="149"/>
      <c r="AC568" s="149"/>
      <c r="AD568" s="149"/>
      <c r="AE568" s="149"/>
      <c r="AF568" s="149"/>
      <c r="AG568" s="149" t="s">
        <v>162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1" x14ac:dyDescent="0.2">
      <c r="A569" s="156"/>
      <c r="B569" s="157"/>
      <c r="C569" s="181" t="s">
        <v>218</v>
      </c>
      <c r="D569" s="161"/>
      <c r="E569" s="162">
        <v>15.39</v>
      </c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49"/>
      <c r="Z569" s="149"/>
      <c r="AA569" s="149"/>
      <c r="AB569" s="149"/>
      <c r="AC569" s="149"/>
      <c r="AD569" s="149"/>
      <c r="AE569" s="149"/>
      <c r="AF569" s="149"/>
      <c r="AG569" s="149" t="s">
        <v>162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1" x14ac:dyDescent="0.2">
      <c r="A570" s="156"/>
      <c r="B570" s="157"/>
      <c r="C570" s="181" t="s">
        <v>219</v>
      </c>
      <c r="D570" s="161"/>
      <c r="E570" s="162">
        <v>-1.2</v>
      </c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49"/>
      <c r="Z570" s="149"/>
      <c r="AA570" s="149"/>
      <c r="AB570" s="149"/>
      <c r="AC570" s="149"/>
      <c r="AD570" s="149"/>
      <c r="AE570" s="149"/>
      <c r="AF570" s="149"/>
      <c r="AG570" s="149" t="s">
        <v>162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ht="22.5" outlineLevel="1" x14ac:dyDescent="0.2">
      <c r="A571" s="170">
        <v>56</v>
      </c>
      <c r="B571" s="171" t="s">
        <v>479</v>
      </c>
      <c r="C571" s="180" t="s">
        <v>480</v>
      </c>
      <c r="D571" s="172" t="s">
        <v>182</v>
      </c>
      <c r="E571" s="173">
        <v>67.448400000000007</v>
      </c>
      <c r="F571" s="174"/>
      <c r="G571" s="175">
        <f>ROUND(E571*F571,2)</f>
        <v>0</v>
      </c>
      <c r="H571" s="174"/>
      <c r="I571" s="175">
        <f>ROUND(E571*H571,2)</f>
        <v>0</v>
      </c>
      <c r="J571" s="174"/>
      <c r="K571" s="175">
        <f>ROUND(E571*J571,2)</f>
        <v>0</v>
      </c>
      <c r="L571" s="175">
        <v>21</v>
      </c>
      <c r="M571" s="175">
        <f>G571*(1+L571/100)</f>
        <v>0</v>
      </c>
      <c r="N571" s="175">
        <v>0</v>
      </c>
      <c r="O571" s="175">
        <f>ROUND(E571*N571,2)</f>
        <v>0</v>
      </c>
      <c r="P571" s="175">
        <v>0</v>
      </c>
      <c r="Q571" s="175">
        <f>ROUND(E571*P571,2)</f>
        <v>0</v>
      </c>
      <c r="R571" s="175" t="s">
        <v>423</v>
      </c>
      <c r="S571" s="175" t="s">
        <v>157</v>
      </c>
      <c r="T571" s="176" t="s">
        <v>157</v>
      </c>
      <c r="U571" s="159">
        <v>0.13</v>
      </c>
      <c r="V571" s="159">
        <f>ROUND(E571*U571,2)</f>
        <v>8.77</v>
      </c>
      <c r="W571" s="159"/>
      <c r="X571" s="159" t="s">
        <v>184</v>
      </c>
      <c r="Y571" s="149"/>
      <c r="Z571" s="149"/>
      <c r="AA571" s="149"/>
      <c r="AB571" s="149"/>
      <c r="AC571" s="149"/>
      <c r="AD571" s="149"/>
      <c r="AE571" s="149"/>
      <c r="AF571" s="149"/>
      <c r="AG571" s="149" t="s">
        <v>347</v>
      </c>
      <c r="AH571" s="149"/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outlineLevel="1" x14ac:dyDescent="0.2">
      <c r="A572" s="156"/>
      <c r="B572" s="157"/>
      <c r="C572" s="181" t="s">
        <v>212</v>
      </c>
      <c r="D572" s="161"/>
      <c r="E572" s="162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49"/>
      <c r="Z572" s="149"/>
      <c r="AA572" s="149"/>
      <c r="AB572" s="149"/>
      <c r="AC572" s="149"/>
      <c r="AD572" s="149"/>
      <c r="AE572" s="149"/>
      <c r="AF572" s="149"/>
      <c r="AG572" s="149" t="s">
        <v>162</v>
      </c>
      <c r="AH572" s="149">
        <v>0</v>
      </c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1" x14ac:dyDescent="0.2">
      <c r="A573" s="156"/>
      <c r="B573" s="157"/>
      <c r="C573" s="181" t="s">
        <v>476</v>
      </c>
      <c r="D573" s="161"/>
      <c r="E573" s="162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49"/>
      <c r="Z573" s="149"/>
      <c r="AA573" s="149"/>
      <c r="AB573" s="149"/>
      <c r="AC573" s="149"/>
      <c r="AD573" s="149"/>
      <c r="AE573" s="149"/>
      <c r="AF573" s="149"/>
      <c r="AG573" s="149" t="s">
        <v>162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1" x14ac:dyDescent="0.2">
      <c r="A574" s="156"/>
      <c r="B574" s="157"/>
      <c r="C574" s="181" t="s">
        <v>214</v>
      </c>
      <c r="D574" s="161"/>
      <c r="E574" s="162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49"/>
      <c r="Z574" s="149"/>
      <c r="AA574" s="149"/>
      <c r="AB574" s="149"/>
      <c r="AC574" s="149"/>
      <c r="AD574" s="149"/>
      <c r="AE574" s="149"/>
      <c r="AF574" s="149"/>
      <c r="AG574" s="149" t="s">
        <v>162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1" x14ac:dyDescent="0.2">
      <c r="A575" s="156"/>
      <c r="B575" s="157"/>
      <c r="C575" s="181" t="s">
        <v>189</v>
      </c>
      <c r="D575" s="161"/>
      <c r="E575" s="162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49"/>
      <c r="Z575" s="149"/>
      <c r="AA575" s="149"/>
      <c r="AB575" s="149"/>
      <c r="AC575" s="149"/>
      <c r="AD575" s="149"/>
      <c r="AE575" s="149"/>
      <c r="AF575" s="149"/>
      <c r="AG575" s="149" t="s">
        <v>162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1" x14ac:dyDescent="0.2">
      <c r="A576" s="156"/>
      <c r="B576" s="157"/>
      <c r="C576" s="181" t="s">
        <v>215</v>
      </c>
      <c r="D576" s="161"/>
      <c r="E576" s="162">
        <v>35</v>
      </c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49"/>
      <c r="Z576" s="149"/>
      <c r="AA576" s="149"/>
      <c r="AB576" s="149"/>
      <c r="AC576" s="149"/>
      <c r="AD576" s="149"/>
      <c r="AE576" s="149"/>
      <c r="AF576" s="149"/>
      <c r="AG576" s="149" t="s">
        <v>162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1" x14ac:dyDescent="0.2">
      <c r="A577" s="156"/>
      <c r="B577" s="157"/>
      <c r="C577" s="181" t="s">
        <v>216</v>
      </c>
      <c r="D577" s="161"/>
      <c r="E577" s="162">
        <v>-1.4</v>
      </c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49"/>
      <c r="Z577" s="149"/>
      <c r="AA577" s="149"/>
      <c r="AB577" s="149"/>
      <c r="AC577" s="149"/>
      <c r="AD577" s="149"/>
      <c r="AE577" s="149"/>
      <c r="AF577" s="149"/>
      <c r="AG577" s="149" t="s">
        <v>162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1" x14ac:dyDescent="0.2">
      <c r="A578" s="156"/>
      <c r="B578" s="157"/>
      <c r="C578" s="181" t="s">
        <v>191</v>
      </c>
      <c r="D578" s="161"/>
      <c r="E578" s="162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  <c r="S578" s="159"/>
      <c r="T578" s="159"/>
      <c r="U578" s="159"/>
      <c r="V578" s="159"/>
      <c r="W578" s="159"/>
      <c r="X578" s="159"/>
      <c r="Y578" s="149"/>
      <c r="Z578" s="149"/>
      <c r="AA578" s="149"/>
      <c r="AB578" s="149"/>
      <c r="AC578" s="149"/>
      <c r="AD578" s="149"/>
      <c r="AE578" s="149"/>
      <c r="AF578" s="149"/>
      <c r="AG578" s="149" t="s">
        <v>162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1" x14ac:dyDescent="0.2">
      <c r="A579" s="156"/>
      <c r="B579" s="157"/>
      <c r="C579" s="181" t="s">
        <v>217</v>
      </c>
      <c r="D579" s="161"/>
      <c r="E579" s="162">
        <v>21.06</v>
      </c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49"/>
      <c r="Z579" s="149"/>
      <c r="AA579" s="149"/>
      <c r="AB579" s="149"/>
      <c r="AC579" s="149"/>
      <c r="AD579" s="149"/>
      <c r="AE579" s="149"/>
      <c r="AF579" s="149"/>
      <c r="AG579" s="149" t="s">
        <v>162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1" x14ac:dyDescent="0.2">
      <c r="A580" s="156"/>
      <c r="B580" s="157"/>
      <c r="C580" s="181" t="s">
        <v>216</v>
      </c>
      <c r="D580" s="161"/>
      <c r="E580" s="162">
        <v>-1.4</v>
      </c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49"/>
      <c r="Z580" s="149"/>
      <c r="AA580" s="149"/>
      <c r="AB580" s="149"/>
      <c r="AC580" s="149"/>
      <c r="AD580" s="149"/>
      <c r="AE580" s="149"/>
      <c r="AF580" s="149"/>
      <c r="AG580" s="149" t="s">
        <v>162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1" x14ac:dyDescent="0.2">
      <c r="A581" s="156"/>
      <c r="B581" s="157"/>
      <c r="C581" s="181" t="s">
        <v>203</v>
      </c>
      <c r="D581" s="161"/>
      <c r="E581" s="162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49"/>
      <c r="Z581" s="149"/>
      <c r="AA581" s="149"/>
      <c r="AB581" s="149"/>
      <c r="AC581" s="149"/>
      <c r="AD581" s="149"/>
      <c r="AE581" s="149"/>
      <c r="AF581" s="149"/>
      <c r="AG581" s="149" t="s">
        <v>162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1" x14ac:dyDescent="0.2">
      <c r="A582" s="156"/>
      <c r="B582" s="157"/>
      <c r="C582" s="181" t="s">
        <v>204</v>
      </c>
      <c r="D582" s="161"/>
      <c r="E582" s="162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49"/>
      <c r="Z582" s="149"/>
      <c r="AA582" s="149"/>
      <c r="AB582" s="149"/>
      <c r="AC582" s="149"/>
      <c r="AD582" s="149"/>
      <c r="AE582" s="149"/>
      <c r="AF582" s="149"/>
      <c r="AG582" s="149" t="s">
        <v>162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1" x14ac:dyDescent="0.2">
      <c r="A583" s="156"/>
      <c r="B583" s="157"/>
      <c r="C583" s="181" t="s">
        <v>218</v>
      </c>
      <c r="D583" s="161"/>
      <c r="E583" s="162">
        <v>15.39</v>
      </c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49"/>
      <c r="Z583" s="149"/>
      <c r="AA583" s="149"/>
      <c r="AB583" s="149"/>
      <c r="AC583" s="149"/>
      <c r="AD583" s="149"/>
      <c r="AE583" s="149"/>
      <c r="AF583" s="149"/>
      <c r="AG583" s="149" t="s">
        <v>162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1" x14ac:dyDescent="0.2">
      <c r="A584" s="156"/>
      <c r="B584" s="157"/>
      <c r="C584" s="181" t="s">
        <v>219</v>
      </c>
      <c r="D584" s="161"/>
      <c r="E584" s="162">
        <v>-1.2</v>
      </c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49"/>
      <c r="Z584" s="149"/>
      <c r="AA584" s="149"/>
      <c r="AB584" s="149"/>
      <c r="AC584" s="149"/>
      <c r="AD584" s="149"/>
      <c r="AE584" s="149"/>
      <c r="AF584" s="149"/>
      <c r="AG584" s="149" t="s">
        <v>162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70">
        <v>57</v>
      </c>
      <c r="B585" s="171" t="s">
        <v>481</v>
      </c>
      <c r="C585" s="180" t="s">
        <v>482</v>
      </c>
      <c r="D585" s="172" t="s">
        <v>315</v>
      </c>
      <c r="E585" s="173">
        <v>7.62</v>
      </c>
      <c r="F585" s="174"/>
      <c r="G585" s="175">
        <f>ROUND(E585*F585,2)</f>
        <v>0</v>
      </c>
      <c r="H585" s="174"/>
      <c r="I585" s="175">
        <f>ROUND(E585*H585,2)</f>
        <v>0</v>
      </c>
      <c r="J585" s="174"/>
      <c r="K585" s="175">
        <f>ROUND(E585*J585,2)</f>
        <v>0</v>
      </c>
      <c r="L585" s="175">
        <v>21</v>
      </c>
      <c r="M585" s="175">
        <f>G585*(1+L585/100)</f>
        <v>0</v>
      </c>
      <c r="N585" s="175">
        <v>1.7000000000000001E-4</v>
      </c>
      <c r="O585" s="175">
        <f>ROUND(E585*N585,2)</f>
        <v>0</v>
      </c>
      <c r="P585" s="175">
        <v>0</v>
      </c>
      <c r="Q585" s="175">
        <f>ROUND(E585*P585,2)</f>
        <v>0</v>
      </c>
      <c r="R585" s="175" t="s">
        <v>423</v>
      </c>
      <c r="S585" s="175" t="s">
        <v>157</v>
      </c>
      <c r="T585" s="176" t="s">
        <v>157</v>
      </c>
      <c r="U585" s="159">
        <v>0.12</v>
      </c>
      <c r="V585" s="159">
        <f>ROUND(E585*U585,2)</f>
        <v>0.91</v>
      </c>
      <c r="W585" s="159"/>
      <c r="X585" s="159" t="s">
        <v>184</v>
      </c>
      <c r="Y585" s="149"/>
      <c r="Z585" s="149"/>
      <c r="AA585" s="149"/>
      <c r="AB585" s="149"/>
      <c r="AC585" s="149"/>
      <c r="AD585" s="149"/>
      <c r="AE585" s="149"/>
      <c r="AF585" s="149"/>
      <c r="AG585" s="149" t="s">
        <v>347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1" x14ac:dyDescent="0.2">
      <c r="A586" s="156"/>
      <c r="B586" s="157"/>
      <c r="C586" s="181" t="s">
        <v>212</v>
      </c>
      <c r="D586" s="161"/>
      <c r="E586" s="162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49"/>
      <c r="Z586" s="149"/>
      <c r="AA586" s="149"/>
      <c r="AB586" s="149"/>
      <c r="AC586" s="149"/>
      <c r="AD586" s="149"/>
      <c r="AE586" s="149"/>
      <c r="AF586" s="149"/>
      <c r="AG586" s="149" t="s">
        <v>162</v>
      </c>
      <c r="AH586" s="149">
        <v>0</v>
      </c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1" x14ac:dyDescent="0.2">
      <c r="A587" s="156"/>
      <c r="B587" s="157"/>
      <c r="C587" s="181" t="s">
        <v>483</v>
      </c>
      <c r="D587" s="161"/>
      <c r="E587" s="162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49"/>
      <c r="Z587" s="149"/>
      <c r="AA587" s="149"/>
      <c r="AB587" s="149"/>
      <c r="AC587" s="149"/>
      <c r="AD587" s="149"/>
      <c r="AE587" s="149"/>
      <c r="AF587" s="149"/>
      <c r="AG587" s="149" t="s">
        <v>162</v>
      </c>
      <c r="AH587" s="149">
        <v>0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1" x14ac:dyDescent="0.2">
      <c r="A588" s="156"/>
      <c r="B588" s="157"/>
      <c r="C588" s="181" t="s">
        <v>203</v>
      </c>
      <c r="D588" s="161"/>
      <c r="E588" s="162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49"/>
      <c r="Z588" s="149"/>
      <c r="AA588" s="149"/>
      <c r="AB588" s="149"/>
      <c r="AC588" s="149"/>
      <c r="AD588" s="149"/>
      <c r="AE588" s="149"/>
      <c r="AF588" s="149"/>
      <c r="AG588" s="149" t="s">
        <v>162</v>
      </c>
      <c r="AH588" s="149">
        <v>0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1" x14ac:dyDescent="0.2">
      <c r="A589" s="156"/>
      <c r="B589" s="157"/>
      <c r="C589" s="181" t="s">
        <v>204</v>
      </c>
      <c r="D589" s="161"/>
      <c r="E589" s="162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49"/>
      <c r="Z589" s="149"/>
      <c r="AA589" s="149"/>
      <c r="AB589" s="149"/>
      <c r="AC589" s="149"/>
      <c r="AD589" s="149"/>
      <c r="AE589" s="149"/>
      <c r="AF589" s="149"/>
      <c r="AG589" s="149" t="s">
        <v>162</v>
      </c>
      <c r="AH589" s="149">
        <v>0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1" x14ac:dyDescent="0.2">
      <c r="A590" s="156"/>
      <c r="B590" s="157"/>
      <c r="C590" s="181" t="s">
        <v>358</v>
      </c>
      <c r="D590" s="161"/>
      <c r="E590" s="162">
        <v>7.62</v>
      </c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49"/>
      <c r="Z590" s="149"/>
      <c r="AA590" s="149"/>
      <c r="AB590" s="149"/>
      <c r="AC590" s="149"/>
      <c r="AD590" s="149"/>
      <c r="AE590" s="149"/>
      <c r="AF590" s="149"/>
      <c r="AG590" s="149" t="s">
        <v>162</v>
      </c>
      <c r="AH590" s="149">
        <v>0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1" x14ac:dyDescent="0.2">
      <c r="A591" s="170">
        <v>58</v>
      </c>
      <c r="B591" s="171" t="s">
        <v>484</v>
      </c>
      <c r="C591" s="180" t="s">
        <v>485</v>
      </c>
      <c r="D591" s="172" t="s">
        <v>315</v>
      </c>
      <c r="E591" s="173">
        <v>21.34</v>
      </c>
      <c r="F591" s="174"/>
      <c r="G591" s="175">
        <f>ROUND(E591*F591,2)</f>
        <v>0</v>
      </c>
      <c r="H591" s="174"/>
      <c r="I591" s="175">
        <f>ROUND(E591*H591,2)</f>
        <v>0</v>
      </c>
      <c r="J591" s="174"/>
      <c r="K591" s="175">
        <f>ROUND(E591*J591,2)</f>
        <v>0</v>
      </c>
      <c r="L591" s="175">
        <v>21</v>
      </c>
      <c r="M591" s="175">
        <f>G591*(1+L591/100)</f>
        <v>0</v>
      </c>
      <c r="N591" s="175">
        <v>1.7000000000000001E-4</v>
      </c>
      <c r="O591" s="175">
        <f>ROUND(E591*N591,2)</f>
        <v>0</v>
      </c>
      <c r="P591" s="175">
        <v>0</v>
      </c>
      <c r="Q591" s="175">
        <f>ROUND(E591*P591,2)</f>
        <v>0</v>
      </c>
      <c r="R591" s="175" t="s">
        <v>423</v>
      </c>
      <c r="S591" s="175" t="s">
        <v>157</v>
      </c>
      <c r="T591" s="176" t="s">
        <v>157</v>
      </c>
      <c r="U591" s="159">
        <v>0.12</v>
      </c>
      <c r="V591" s="159">
        <f>ROUND(E591*U591,2)</f>
        <v>2.56</v>
      </c>
      <c r="W591" s="159"/>
      <c r="X591" s="159" t="s">
        <v>184</v>
      </c>
      <c r="Y591" s="149"/>
      <c r="Z591" s="149"/>
      <c r="AA591" s="149"/>
      <c r="AB591" s="149"/>
      <c r="AC591" s="149"/>
      <c r="AD591" s="149"/>
      <c r="AE591" s="149"/>
      <c r="AF591" s="149"/>
      <c r="AG591" s="149" t="s">
        <v>347</v>
      </c>
      <c r="AH591" s="149"/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1" x14ac:dyDescent="0.2">
      <c r="A592" s="156"/>
      <c r="B592" s="157"/>
      <c r="C592" s="181" t="s">
        <v>212</v>
      </c>
      <c r="D592" s="161"/>
      <c r="E592" s="162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49"/>
      <c r="Z592" s="149"/>
      <c r="AA592" s="149"/>
      <c r="AB592" s="149"/>
      <c r="AC592" s="149"/>
      <c r="AD592" s="149"/>
      <c r="AE592" s="149"/>
      <c r="AF592" s="149"/>
      <c r="AG592" s="149" t="s">
        <v>162</v>
      </c>
      <c r="AH592" s="149">
        <v>0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1" x14ac:dyDescent="0.2">
      <c r="A593" s="156"/>
      <c r="B593" s="157"/>
      <c r="C593" s="181" t="s">
        <v>486</v>
      </c>
      <c r="D593" s="161"/>
      <c r="E593" s="162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49"/>
      <c r="Z593" s="149"/>
      <c r="AA593" s="149"/>
      <c r="AB593" s="149"/>
      <c r="AC593" s="149"/>
      <c r="AD593" s="149"/>
      <c r="AE593" s="149"/>
      <c r="AF593" s="149"/>
      <c r="AG593" s="149" t="s">
        <v>162</v>
      </c>
      <c r="AH593" s="149">
        <v>0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1" x14ac:dyDescent="0.2">
      <c r="A594" s="156"/>
      <c r="B594" s="157"/>
      <c r="C594" s="181" t="s">
        <v>214</v>
      </c>
      <c r="D594" s="161"/>
      <c r="E594" s="162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49"/>
      <c r="Z594" s="149"/>
      <c r="AA594" s="149"/>
      <c r="AB594" s="149"/>
      <c r="AC594" s="149"/>
      <c r="AD594" s="149"/>
      <c r="AE594" s="149"/>
      <c r="AF594" s="149"/>
      <c r="AG594" s="149" t="s">
        <v>162</v>
      </c>
      <c r="AH594" s="149">
        <v>0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1" x14ac:dyDescent="0.2">
      <c r="A595" s="156"/>
      <c r="B595" s="157"/>
      <c r="C595" s="181" t="s">
        <v>189</v>
      </c>
      <c r="D595" s="161"/>
      <c r="E595" s="162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49"/>
      <c r="Z595" s="149"/>
      <c r="AA595" s="149"/>
      <c r="AB595" s="149"/>
      <c r="AC595" s="149"/>
      <c r="AD595" s="149"/>
      <c r="AE595" s="149"/>
      <c r="AF595" s="149"/>
      <c r="AG595" s="149" t="s">
        <v>162</v>
      </c>
      <c r="AH595" s="149">
        <v>0</v>
      </c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1" x14ac:dyDescent="0.2">
      <c r="A596" s="156"/>
      <c r="B596" s="157"/>
      <c r="C596" s="181" t="s">
        <v>487</v>
      </c>
      <c r="D596" s="161"/>
      <c r="E596" s="162">
        <v>4.84</v>
      </c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49"/>
      <c r="Z596" s="149"/>
      <c r="AA596" s="149"/>
      <c r="AB596" s="149"/>
      <c r="AC596" s="149"/>
      <c r="AD596" s="149"/>
      <c r="AE596" s="149"/>
      <c r="AF596" s="149"/>
      <c r="AG596" s="149" t="s">
        <v>162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56"/>
      <c r="B597" s="157"/>
      <c r="C597" s="181" t="s">
        <v>488</v>
      </c>
      <c r="D597" s="161"/>
      <c r="E597" s="162">
        <v>5.6</v>
      </c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49"/>
      <c r="Z597" s="149"/>
      <c r="AA597" s="149"/>
      <c r="AB597" s="149"/>
      <c r="AC597" s="149"/>
      <c r="AD597" s="149"/>
      <c r="AE597" s="149"/>
      <c r="AF597" s="149"/>
      <c r="AG597" s="149" t="s">
        <v>162</v>
      </c>
      <c r="AH597" s="149">
        <v>0</v>
      </c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1" x14ac:dyDescent="0.2">
      <c r="A598" s="156"/>
      <c r="B598" s="157"/>
      <c r="C598" s="181" t="s">
        <v>191</v>
      </c>
      <c r="D598" s="161"/>
      <c r="E598" s="162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49"/>
      <c r="Z598" s="149"/>
      <c r="AA598" s="149"/>
      <c r="AB598" s="149"/>
      <c r="AC598" s="149"/>
      <c r="AD598" s="149"/>
      <c r="AE598" s="149"/>
      <c r="AF598" s="149"/>
      <c r="AG598" s="149" t="s">
        <v>162</v>
      </c>
      <c r="AH598" s="149">
        <v>0</v>
      </c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1" x14ac:dyDescent="0.2">
      <c r="A599" s="156"/>
      <c r="B599" s="157"/>
      <c r="C599" s="181" t="s">
        <v>487</v>
      </c>
      <c r="D599" s="161"/>
      <c r="E599" s="162">
        <v>4.84</v>
      </c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49"/>
      <c r="Z599" s="149"/>
      <c r="AA599" s="149"/>
      <c r="AB599" s="149"/>
      <c r="AC599" s="149"/>
      <c r="AD599" s="149"/>
      <c r="AE599" s="149"/>
      <c r="AF599" s="149"/>
      <c r="AG599" s="149" t="s">
        <v>162</v>
      </c>
      <c r="AH599" s="149">
        <v>0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1" x14ac:dyDescent="0.2">
      <c r="A600" s="156"/>
      <c r="B600" s="157"/>
      <c r="C600" s="181" t="s">
        <v>203</v>
      </c>
      <c r="D600" s="161"/>
      <c r="E600" s="162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49"/>
      <c r="Z600" s="149"/>
      <c r="AA600" s="149"/>
      <c r="AB600" s="149"/>
      <c r="AC600" s="149"/>
      <c r="AD600" s="149"/>
      <c r="AE600" s="149"/>
      <c r="AF600" s="149"/>
      <c r="AG600" s="149" t="s">
        <v>162</v>
      </c>
      <c r="AH600" s="149">
        <v>0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1" x14ac:dyDescent="0.2">
      <c r="A601" s="156"/>
      <c r="B601" s="157"/>
      <c r="C601" s="181" t="s">
        <v>204</v>
      </c>
      <c r="D601" s="161"/>
      <c r="E601" s="162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49"/>
      <c r="Z601" s="149"/>
      <c r="AA601" s="149"/>
      <c r="AB601" s="149"/>
      <c r="AC601" s="149"/>
      <c r="AD601" s="149"/>
      <c r="AE601" s="149"/>
      <c r="AF601" s="149"/>
      <c r="AG601" s="149" t="s">
        <v>162</v>
      </c>
      <c r="AH601" s="149">
        <v>0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1" x14ac:dyDescent="0.2">
      <c r="A602" s="156"/>
      <c r="B602" s="157"/>
      <c r="C602" s="181" t="s">
        <v>489</v>
      </c>
      <c r="D602" s="161"/>
      <c r="E602" s="162">
        <v>6.06</v>
      </c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49"/>
      <c r="Z602" s="149"/>
      <c r="AA602" s="149"/>
      <c r="AB602" s="149"/>
      <c r="AC602" s="149"/>
      <c r="AD602" s="149"/>
      <c r="AE602" s="149"/>
      <c r="AF602" s="149"/>
      <c r="AG602" s="149" t="s">
        <v>162</v>
      </c>
      <c r="AH602" s="149">
        <v>0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1" x14ac:dyDescent="0.2">
      <c r="A603" s="170">
        <v>59</v>
      </c>
      <c r="B603" s="171" t="s">
        <v>440</v>
      </c>
      <c r="C603" s="180" t="s">
        <v>441</v>
      </c>
      <c r="D603" s="172" t="s">
        <v>182</v>
      </c>
      <c r="E603" s="173">
        <v>77.565659999999994</v>
      </c>
      <c r="F603" s="174"/>
      <c r="G603" s="175">
        <f>ROUND(E603*F603,2)</f>
        <v>0</v>
      </c>
      <c r="H603" s="174"/>
      <c r="I603" s="175">
        <f>ROUND(E603*H603,2)</f>
        <v>0</v>
      </c>
      <c r="J603" s="174"/>
      <c r="K603" s="175">
        <f>ROUND(E603*J603,2)</f>
        <v>0</v>
      </c>
      <c r="L603" s="175">
        <v>21</v>
      </c>
      <c r="M603" s="175">
        <f>G603*(1+L603/100)</f>
        <v>0</v>
      </c>
      <c r="N603" s="175">
        <v>1.9199999999999998E-2</v>
      </c>
      <c r="O603" s="175">
        <f>ROUND(E603*N603,2)</f>
        <v>1.49</v>
      </c>
      <c r="P603" s="175">
        <v>0</v>
      </c>
      <c r="Q603" s="175">
        <f>ROUND(E603*P603,2)</f>
        <v>0</v>
      </c>
      <c r="R603" s="175"/>
      <c r="S603" s="175" t="s">
        <v>251</v>
      </c>
      <c r="T603" s="176" t="s">
        <v>158</v>
      </c>
      <c r="U603" s="159">
        <v>0</v>
      </c>
      <c r="V603" s="159">
        <f>ROUND(E603*U603,2)</f>
        <v>0</v>
      </c>
      <c r="W603" s="159"/>
      <c r="X603" s="159" t="s">
        <v>184</v>
      </c>
      <c r="Y603" s="149"/>
      <c r="Z603" s="149"/>
      <c r="AA603" s="149"/>
      <c r="AB603" s="149"/>
      <c r="AC603" s="149"/>
      <c r="AD603" s="149"/>
      <c r="AE603" s="149"/>
      <c r="AF603" s="149"/>
      <c r="AG603" s="149" t="s">
        <v>185</v>
      </c>
      <c r="AH603" s="149"/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1" x14ac:dyDescent="0.2">
      <c r="A604" s="156"/>
      <c r="B604" s="157"/>
      <c r="C604" s="181" t="s">
        <v>442</v>
      </c>
      <c r="D604" s="161"/>
      <c r="E604" s="162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  <c r="S604" s="159"/>
      <c r="T604" s="159"/>
      <c r="U604" s="159"/>
      <c r="V604" s="159"/>
      <c r="W604" s="159"/>
      <c r="X604" s="159"/>
      <c r="Y604" s="149"/>
      <c r="Z604" s="149"/>
      <c r="AA604" s="149"/>
      <c r="AB604" s="149"/>
      <c r="AC604" s="149"/>
      <c r="AD604" s="149"/>
      <c r="AE604" s="149"/>
      <c r="AF604" s="149"/>
      <c r="AG604" s="149" t="s">
        <v>162</v>
      </c>
      <c r="AH604" s="149">
        <v>0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1" x14ac:dyDescent="0.2">
      <c r="A605" s="156"/>
      <c r="B605" s="157"/>
      <c r="C605" s="181" t="s">
        <v>443</v>
      </c>
      <c r="D605" s="161"/>
      <c r="E605" s="162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49"/>
      <c r="Z605" s="149"/>
      <c r="AA605" s="149"/>
      <c r="AB605" s="149"/>
      <c r="AC605" s="149"/>
      <c r="AD605" s="149"/>
      <c r="AE605" s="149"/>
      <c r="AF605" s="149"/>
      <c r="AG605" s="149" t="s">
        <v>162</v>
      </c>
      <c r="AH605" s="149">
        <v>0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1" x14ac:dyDescent="0.2">
      <c r="A606" s="156"/>
      <c r="B606" s="157"/>
      <c r="C606" s="181" t="s">
        <v>444</v>
      </c>
      <c r="D606" s="161"/>
      <c r="E606" s="162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49"/>
      <c r="Z606" s="149"/>
      <c r="AA606" s="149"/>
      <c r="AB606" s="149"/>
      <c r="AC606" s="149"/>
      <c r="AD606" s="149"/>
      <c r="AE606" s="149"/>
      <c r="AF606" s="149"/>
      <c r="AG606" s="149" t="s">
        <v>162</v>
      </c>
      <c r="AH606" s="149">
        <v>0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1" x14ac:dyDescent="0.2">
      <c r="A607" s="156"/>
      <c r="B607" s="157"/>
      <c r="C607" s="181" t="s">
        <v>445</v>
      </c>
      <c r="D607" s="161"/>
      <c r="E607" s="162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49"/>
      <c r="Z607" s="149"/>
      <c r="AA607" s="149"/>
      <c r="AB607" s="149"/>
      <c r="AC607" s="149"/>
      <c r="AD607" s="149"/>
      <c r="AE607" s="149"/>
      <c r="AF607" s="149"/>
      <c r="AG607" s="149" t="s">
        <v>162</v>
      </c>
      <c r="AH607" s="149">
        <v>0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1" x14ac:dyDescent="0.2">
      <c r="A608" s="156"/>
      <c r="B608" s="157"/>
      <c r="C608" s="181" t="s">
        <v>446</v>
      </c>
      <c r="D608" s="161"/>
      <c r="E608" s="162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49"/>
      <c r="Z608" s="149"/>
      <c r="AA608" s="149"/>
      <c r="AB608" s="149"/>
      <c r="AC608" s="149"/>
      <c r="AD608" s="149"/>
      <c r="AE608" s="149"/>
      <c r="AF608" s="149"/>
      <c r="AG608" s="149" t="s">
        <v>162</v>
      </c>
      <c r="AH608" s="149">
        <v>0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1" x14ac:dyDescent="0.2">
      <c r="A609" s="156"/>
      <c r="B609" s="157"/>
      <c r="C609" s="181" t="s">
        <v>447</v>
      </c>
      <c r="D609" s="161"/>
      <c r="E609" s="162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49"/>
      <c r="Z609" s="149"/>
      <c r="AA609" s="149"/>
      <c r="AB609" s="149"/>
      <c r="AC609" s="149"/>
      <c r="AD609" s="149"/>
      <c r="AE609" s="149"/>
      <c r="AF609" s="149"/>
      <c r="AG609" s="149" t="s">
        <v>162</v>
      </c>
      <c r="AH609" s="149">
        <v>0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1" x14ac:dyDescent="0.2">
      <c r="A610" s="156"/>
      <c r="B610" s="157"/>
      <c r="C610" s="181" t="s">
        <v>448</v>
      </c>
      <c r="D610" s="161"/>
      <c r="E610" s="162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49"/>
      <c r="Z610" s="149"/>
      <c r="AA610" s="149"/>
      <c r="AB610" s="149"/>
      <c r="AC610" s="149"/>
      <c r="AD610" s="149"/>
      <c r="AE610" s="149"/>
      <c r="AF610" s="149"/>
      <c r="AG610" s="149" t="s">
        <v>162</v>
      </c>
      <c r="AH610" s="149">
        <v>0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1" x14ac:dyDescent="0.2">
      <c r="A611" s="156"/>
      <c r="B611" s="157"/>
      <c r="C611" s="181" t="s">
        <v>449</v>
      </c>
      <c r="D611" s="161"/>
      <c r="E611" s="162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49"/>
      <c r="Z611" s="149"/>
      <c r="AA611" s="149"/>
      <c r="AB611" s="149"/>
      <c r="AC611" s="149"/>
      <c r="AD611" s="149"/>
      <c r="AE611" s="149"/>
      <c r="AF611" s="149"/>
      <c r="AG611" s="149" t="s">
        <v>162</v>
      </c>
      <c r="AH611" s="149">
        <v>0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1" x14ac:dyDescent="0.2">
      <c r="A612" s="156"/>
      <c r="B612" s="157"/>
      <c r="C612" s="181" t="s">
        <v>450</v>
      </c>
      <c r="D612" s="161"/>
      <c r="E612" s="162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49"/>
      <c r="Z612" s="149"/>
      <c r="AA612" s="149"/>
      <c r="AB612" s="149"/>
      <c r="AC612" s="149"/>
      <c r="AD612" s="149"/>
      <c r="AE612" s="149"/>
      <c r="AF612" s="149"/>
      <c r="AG612" s="149" t="s">
        <v>162</v>
      </c>
      <c r="AH612" s="149">
        <v>0</v>
      </c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1" x14ac:dyDescent="0.2">
      <c r="A613" s="156"/>
      <c r="B613" s="157"/>
      <c r="C613" s="181" t="s">
        <v>451</v>
      </c>
      <c r="D613" s="161"/>
      <c r="E613" s="162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49"/>
      <c r="Z613" s="149"/>
      <c r="AA613" s="149"/>
      <c r="AB613" s="149"/>
      <c r="AC613" s="149"/>
      <c r="AD613" s="149"/>
      <c r="AE613" s="149"/>
      <c r="AF613" s="149"/>
      <c r="AG613" s="149" t="s">
        <v>162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56"/>
      <c r="B614" s="157"/>
      <c r="C614" s="181" t="s">
        <v>171</v>
      </c>
      <c r="D614" s="161"/>
      <c r="E614" s="162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49"/>
      <c r="Z614" s="149"/>
      <c r="AA614" s="149"/>
      <c r="AB614" s="149"/>
      <c r="AC614" s="149"/>
      <c r="AD614" s="149"/>
      <c r="AE614" s="149"/>
      <c r="AF614" s="149"/>
      <c r="AG614" s="149" t="s">
        <v>162</v>
      </c>
      <c r="AH614" s="149">
        <v>0</v>
      </c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outlineLevel="1" x14ac:dyDescent="0.2">
      <c r="A615" s="156"/>
      <c r="B615" s="157"/>
      <c r="C615" s="181" t="s">
        <v>212</v>
      </c>
      <c r="D615" s="161"/>
      <c r="E615" s="162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49"/>
      <c r="Z615" s="149"/>
      <c r="AA615" s="149"/>
      <c r="AB615" s="149"/>
      <c r="AC615" s="149"/>
      <c r="AD615" s="149"/>
      <c r="AE615" s="149"/>
      <c r="AF615" s="149"/>
      <c r="AG615" s="149" t="s">
        <v>162</v>
      </c>
      <c r="AH615" s="149">
        <v>0</v>
      </c>
      <c r="AI615" s="149"/>
      <c r="AJ615" s="149"/>
      <c r="AK615" s="149"/>
      <c r="AL615" s="149"/>
      <c r="AM615" s="149"/>
      <c r="AN615" s="149"/>
      <c r="AO615" s="149"/>
      <c r="AP615" s="149"/>
      <c r="AQ615" s="149"/>
      <c r="AR615" s="149"/>
      <c r="AS615" s="149"/>
      <c r="AT615" s="149"/>
      <c r="AU615" s="149"/>
      <c r="AV615" s="149"/>
      <c r="AW615" s="149"/>
      <c r="AX615" s="149"/>
      <c r="AY615" s="149"/>
      <c r="AZ615" s="149"/>
      <c r="BA615" s="149"/>
      <c r="BB615" s="149"/>
      <c r="BC615" s="149"/>
      <c r="BD615" s="149"/>
      <c r="BE615" s="149"/>
      <c r="BF615" s="149"/>
      <c r="BG615" s="149"/>
      <c r="BH615" s="149"/>
    </row>
    <row r="616" spans="1:60" outlineLevel="1" x14ac:dyDescent="0.2">
      <c r="A616" s="156"/>
      <c r="B616" s="157"/>
      <c r="C616" s="181" t="s">
        <v>476</v>
      </c>
      <c r="D616" s="161"/>
      <c r="E616" s="162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49"/>
      <c r="Z616" s="149"/>
      <c r="AA616" s="149"/>
      <c r="AB616" s="149"/>
      <c r="AC616" s="149"/>
      <c r="AD616" s="149"/>
      <c r="AE616" s="149"/>
      <c r="AF616" s="149"/>
      <c r="AG616" s="149" t="s">
        <v>162</v>
      </c>
      <c r="AH616" s="149">
        <v>0</v>
      </c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1" x14ac:dyDescent="0.2">
      <c r="A617" s="156"/>
      <c r="B617" s="157"/>
      <c r="C617" s="189" t="s">
        <v>452</v>
      </c>
      <c r="D617" s="185"/>
      <c r="E617" s="186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49"/>
      <c r="Z617" s="149"/>
      <c r="AA617" s="149"/>
      <c r="AB617" s="149"/>
      <c r="AC617" s="149"/>
      <c r="AD617" s="149"/>
      <c r="AE617" s="149"/>
      <c r="AF617" s="149"/>
      <c r="AG617" s="149" t="s">
        <v>162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1" x14ac:dyDescent="0.2">
      <c r="A618" s="156"/>
      <c r="B618" s="157"/>
      <c r="C618" s="190" t="s">
        <v>453</v>
      </c>
      <c r="D618" s="185"/>
      <c r="E618" s="186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49"/>
      <c r="Z618" s="149"/>
      <c r="AA618" s="149"/>
      <c r="AB618" s="149"/>
      <c r="AC618" s="149"/>
      <c r="AD618" s="149"/>
      <c r="AE618" s="149"/>
      <c r="AF618" s="149"/>
      <c r="AG618" s="149" t="s">
        <v>162</v>
      </c>
      <c r="AH618" s="149">
        <v>2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1" x14ac:dyDescent="0.2">
      <c r="A619" s="156"/>
      <c r="B619" s="157"/>
      <c r="C619" s="190" t="s">
        <v>454</v>
      </c>
      <c r="D619" s="185"/>
      <c r="E619" s="186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49"/>
      <c r="Z619" s="149"/>
      <c r="AA619" s="149"/>
      <c r="AB619" s="149"/>
      <c r="AC619" s="149"/>
      <c r="AD619" s="149"/>
      <c r="AE619" s="149"/>
      <c r="AF619" s="149"/>
      <c r="AG619" s="149" t="s">
        <v>162</v>
      </c>
      <c r="AH619" s="149">
        <v>2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outlineLevel="1" x14ac:dyDescent="0.2">
      <c r="A620" s="156"/>
      <c r="B620" s="157"/>
      <c r="C620" s="190" t="s">
        <v>490</v>
      </c>
      <c r="D620" s="185"/>
      <c r="E620" s="186">
        <v>35</v>
      </c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49"/>
      <c r="Z620" s="149"/>
      <c r="AA620" s="149"/>
      <c r="AB620" s="149"/>
      <c r="AC620" s="149"/>
      <c r="AD620" s="149"/>
      <c r="AE620" s="149"/>
      <c r="AF620" s="149"/>
      <c r="AG620" s="149" t="s">
        <v>162</v>
      </c>
      <c r="AH620" s="149">
        <v>2</v>
      </c>
      <c r="AI620" s="149"/>
      <c r="AJ620" s="149"/>
      <c r="AK620" s="149"/>
      <c r="AL620" s="149"/>
      <c r="AM620" s="149"/>
      <c r="AN620" s="149"/>
      <c r="AO620" s="149"/>
      <c r="AP620" s="149"/>
      <c r="AQ620" s="149"/>
      <c r="AR620" s="149"/>
      <c r="AS620" s="149"/>
      <c r="AT620" s="149"/>
      <c r="AU620" s="149"/>
      <c r="AV620" s="149"/>
      <c r="AW620" s="149"/>
      <c r="AX620" s="149"/>
      <c r="AY620" s="149"/>
      <c r="AZ620" s="149"/>
      <c r="BA620" s="149"/>
      <c r="BB620" s="149"/>
      <c r="BC620" s="149"/>
      <c r="BD620" s="149"/>
      <c r="BE620" s="149"/>
      <c r="BF620" s="149"/>
      <c r="BG620" s="149"/>
      <c r="BH620" s="149"/>
    </row>
    <row r="621" spans="1:60" outlineLevel="1" x14ac:dyDescent="0.2">
      <c r="A621" s="156"/>
      <c r="B621" s="157"/>
      <c r="C621" s="190" t="s">
        <v>491</v>
      </c>
      <c r="D621" s="185"/>
      <c r="E621" s="186">
        <v>-1.4</v>
      </c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49"/>
      <c r="Z621" s="149"/>
      <c r="AA621" s="149"/>
      <c r="AB621" s="149"/>
      <c r="AC621" s="149"/>
      <c r="AD621" s="149"/>
      <c r="AE621" s="149"/>
      <c r="AF621" s="149"/>
      <c r="AG621" s="149" t="s">
        <v>162</v>
      </c>
      <c r="AH621" s="149">
        <v>2</v>
      </c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1" x14ac:dyDescent="0.2">
      <c r="A622" s="156"/>
      <c r="B622" s="157"/>
      <c r="C622" s="190" t="s">
        <v>456</v>
      </c>
      <c r="D622" s="185"/>
      <c r="E622" s="186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49"/>
      <c r="Z622" s="149"/>
      <c r="AA622" s="149"/>
      <c r="AB622" s="149"/>
      <c r="AC622" s="149"/>
      <c r="AD622" s="149"/>
      <c r="AE622" s="149"/>
      <c r="AF622" s="149"/>
      <c r="AG622" s="149" t="s">
        <v>162</v>
      </c>
      <c r="AH622" s="149">
        <v>2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1" x14ac:dyDescent="0.2">
      <c r="A623" s="156"/>
      <c r="B623" s="157"/>
      <c r="C623" s="190" t="s">
        <v>492</v>
      </c>
      <c r="D623" s="185"/>
      <c r="E623" s="186">
        <v>21.056000000000001</v>
      </c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49"/>
      <c r="Z623" s="149"/>
      <c r="AA623" s="149"/>
      <c r="AB623" s="149"/>
      <c r="AC623" s="149"/>
      <c r="AD623" s="149"/>
      <c r="AE623" s="149"/>
      <c r="AF623" s="149"/>
      <c r="AG623" s="149" t="s">
        <v>162</v>
      </c>
      <c r="AH623" s="149">
        <v>2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1" x14ac:dyDescent="0.2">
      <c r="A624" s="156"/>
      <c r="B624" s="157"/>
      <c r="C624" s="190" t="s">
        <v>491</v>
      </c>
      <c r="D624" s="185"/>
      <c r="E624" s="186">
        <v>-1.4</v>
      </c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49"/>
      <c r="Z624" s="149"/>
      <c r="AA624" s="149"/>
      <c r="AB624" s="149"/>
      <c r="AC624" s="149"/>
      <c r="AD624" s="149"/>
      <c r="AE624" s="149"/>
      <c r="AF624" s="149"/>
      <c r="AG624" s="149" t="s">
        <v>162</v>
      </c>
      <c r="AH624" s="149">
        <v>2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1" x14ac:dyDescent="0.2">
      <c r="A625" s="156"/>
      <c r="B625" s="157"/>
      <c r="C625" s="190" t="s">
        <v>458</v>
      </c>
      <c r="D625" s="185"/>
      <c r="E625" s="186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49"/>
      <c r="Z625" s="149"/>
      <c r="AA625" s="149"/>
      <c r="AB625" s="149"/>
      <c r="AC625" s="149"/>
      <c r="AD625" s="149"/>
      <c r="AE625" s="149"/>
      <c r="AF625" s="149"/>
      <c r="AG625" s="149" t="s">
        <v>162</v>
      </c>
      <c r="AH625" s="149">
        <v>2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1" x14ac:dyDescent="0.2">
      <c r="A626" s="156"/>
      <c r="B626" s="157"/>
      <c r="C626" s="190" t="s">
        <v>459</v>
      </c>
      <c r="D626" s="185"/>
      <c r="E626" s="186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49"/>
      <c r="Z626" s="149"/>
      <c r="AA626" s="149"/>
      <c r="AB626" s="149"/>
      <c r="AC626" s="149"/>
      <c r="AD626" s="149"/>
      <c r="AE626" s="149"/>
      <c r="AF626" s="149"/>
      <c r="AG626" s="149" t="s">
        <v>162</v>
      </c>
      <c r="AH626" s="149">
        <v>2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1" x14ac:dyDescent="0.2">
      <c r="A627" s="156"/>
      <c r="B627" s="157"/>
      <c r="C627" s="190" t="s">
        <v>493</v>
      </c>
      <c r="D627" s="185"/>
      <c r="E627" s="186">
        <v>15.3924</v>
      </c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49"/>
      <c r="Z627" s="149"/>
      <c r="AA627" s="149"/>
      <c r="AB627" s="149"/>
      <c r="AC627" s="149"/>
      <c r="AD627" s="149"/>
      <c r="AE627" s="149"/>
      <c r="AF627" s="149"/>
      <c r="AG627" s="149" t="s">
        <v>162</v>
      </c>
      <c r="AH627" s="149">
        <v>2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1" x14ac:dyDescent="0.2">
      <c r="A628" s="156"/>
      <c r="B628" s="157"/>
      <c r="C628" s="190" t="s">
        <v>494</v>
      </c>
      <c r="D628" s="185"/>
      <c r="E628" s="186">
        <v>-1.2</v>
      </c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49"/>
      <c r="Z628" s="149"/>
      <c r="AA628" s="149"/>
      <c r="AB628" s="149"/>
      <c r="AC628" s="149"/>
      <c r="AD628" s="149"/>
      <c r="AE628" s="149"/>
      <c r="AF628" s="149"/>
      <c r="AG628" s="149" t="s">
        <v>162</v>
      </c>
      <c r="AH628" s="149">
        <v>2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1" x14ac:dyDescent="0.2">
      <c r="A629" s="156"/>
      <c r="B629" s="157"/>
      <c r="C629" s="189" t="s">
        <v>461</v>
      </c>
      <c r="D629" s="185"/>
      <c r="E629" s="186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49"/>
      <c r="Z629" s="149"/>
      <c r="AA629" s="149"/>
      <c r="AB629" s="149"/>
      <c r="AC629" s="149"/>
      <c r="AD629" s="149"/>
      <c r="AE629" s="149"/>
      <c r="AF629" s="149"/>
      <c r="AG629" s="149" t="s">
        <v>162</v>
      </c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1" x14ac:dyDescent="0.2">
      <c r="A630" s="156"/>
      <c r="B630" s="157"/>
      <c r="C630" s="181" t="s">
        <v>495</v>
      </c>
      <c r="D630" s="161"/>
      <c r="E630" s="162">
        <v>77.565659999999994</v>
      </c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49"/>
      <c r="Z630" s="149"/>
      <c r="AA630" s="149"/>
      <c r="AB630" s="149"/>
      <c r="AC630" s="149"/>
      <c r="AD630" s="149"/>
      <c r="AE630" s="149"/>
      <c r="AF630" s="149"/>
      <c r="AG630" s="149" t="s">
        <v>162</v>
      </c>
      <c r="AH630" s="149">
        <v>0</v>
      </c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1" x14ac:dyDescent="0.2">
      <c r="A631" s="156">
        <v>60</v>
      </c>
      <c r="B631" s="157" t="s">
        <v>496</v>
      </c>
      <c r="C631" s="188" t="s">
        <v>497</v>
      </c>
      <c r="D631" s="158" t="s">
        <v>0</v>
      </c>
      <c r="E631" s="187"/>
      <c r="F631" s="160"/>
      <c r="G631" s="159">
        <f>ROUND(E631*F631,2)</f>
        <v>0</v>
      </c>
      <c r="H631" s="160"/>
      <c r="I631" s="159">
        <f>ROUND(E631*H631,2)</f>
        <v>0</v>
      </c>
      <c r="J631" s="160"/>
      <c r="K631" s="159">
        <f>ROUND(E631*J631,2)</f>
        <v>0</v>
      </c>
      <c r="L631" s="159">
        <v>21</v>
      </c>
      <c r="M631" s="159">
        <f>G631*(1+L631/100)</f>
        <v>0</v>
      </c>
      <c r="N631" s="159">
        <v>0</v>
      </c>
      <c r="O631" s="159">
        <f>ROUND(E631*N631,2)</f>
        <v>0</v>
      </c>
      <c r="P631" s="159">
        <v>0</v>
      </c>
      <c r="Q631" s="159">
        <f>ROUND(E631*P631,2)</f>
        <v>0</v>
      </c>
      <c r="R631" s="159" t="s">
        <v>423</v>
      </c>
      <c r="S631" s="159" t="s">
        <v>157</v>
      </c>
      <c r="T631" s="159" t="s">
        <v>157</v>
      </c>
      <c r="U631" s="159">
        <v>0</v>
      </c>
      <c r="V631" s="159">
        <f>ROUND(E631*U631,2)</f>
        <v>0</v>
      </c>
      <c r="W631" s="159"/>
      <c r="X631" s="159" t="s">
        <v>338</v>
      </c>
      <c r="Y631" s="149"/>
      <c r="Z631" s="149"/>
      <c r="AA631" s="149"/>
      <c r="AB631" s="149"/>
      <c r="AC631" s="149"/>
      <c r="AD631" s="149"/>
      <c r="AE631" s="149"/>
      <c r="AF631" s="149"/>
      <c r="AG631" s="149" t="s">
        <v>339</v>
      </c>
      <c r="AH631" s="149"/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x14ac:dyDescent="0.2">
      <c r="A632" s="164" t="s">
        <v>152</v>
      </c>
      <c r="B632" s="165" t="s">
        <v>110</v>
      </c>
      <c r="C632" s="179" t="s">
        <v>111</v>
      </c>
      <c r="D632" s="166"/>
      <c r="E632" s="167"/>
      <c r="F632" s="168"/>
      <c r="G632" s="168">
        <f>SUMIF(AG633:AG664,"&lt;&gt;NOR",G633:G664)</f>
        <v>0</v>
      </c>
      <c r="H632" s="168"/>
      <c r="I632" s="168">
        <f>SUM(I633:I664)</f>
        <v>0</v>
      </c>
      <c r="J632" s="168"/>
      <c r="K632" s="168">
        <f>SUM(K633:K664)</f>
        <v>0</v>
      </c>
      <c r="L632" s="168"/>
      <c r="M632" s="168">
        <f>SUM(M633:M664)</f>
        <v>0</v>
      </c>
      <c r="N632" s="168"/>
      <c r="O632" s="168">
        <f>SUM(O633:O664)</f>
        <v>0</v>
      </c>
      <c r="P632" s="168"/>
      <c r="Q632" s="168">
        <f>SUM(Q633:Q664)</f>
        <v>0</v>
      </c>
      <c r="R632" s="168"/>
      <c r="S632" s="168"/>
      <c r="T632" s="169"/>
      <c r="U632" s="163"/>
      <c r="V632" s="163">
        <f>SUM(V633:V664)</f>
        <v>7.2799999999999994</v>
      </c>
      <c r="W632" s="163"/>
      <c r="X632" s="163"/>
      <c r="AG632" t="s">
        <v>153</v>
      </c>
    </row>
    <row r="633" spans="1:60" outlineLevel="1" x14ac:dyDescent="0.2">
      <c r="A633" s="170">
        <v>61</v>
      </c>
      <c r="B633" s="171" t="s">
        <v>498</v>
      </c>
      <c r="C633" s="180" t="s">
        <v>499</v>
      </c>
      <c r="D633" s="172" t="s">
        <v>182</v>
      </c>
      <c r="E633" s="173">
        <v>9.4550000000000001</v>
      </c>
      <c r="F633" s="174"/>
      <c r="G633" s="175">
        <f>ROUND(E633*F633,2)</f>
        <v>0</v>
      </c>
      <c r="H633" s="174"/>
      <c r="I633" s="175">
        <f>ROUND(E633*H633,2)</f>
        <v>0</v>
      </c>
      <c r="J633" s="174"/>
      <c r="K633" s="175">
        <f>ROUND(E633*J633,2)</f>
        <v>0</v>
      </c>
      <c r="L633" s="175">
        <v>21</v>
      </c>
      <c r="M633" s="175">
        <f>G633*(1+L633/100)</f>
        <v>0</v>
      </c>
      <c r="N633" s="175">
        <v>3.1E-4</v>
      </c>
      <c r="O633" s="175">
        <f>ROUND(E633*N633,2)</f>
        <v>0</v>
      </c>
      <c r="P633" s="175">
        <v>0</v>
      </c>
      <c r="Q633" s="175">
        <f>ROUND(E633*P633,2)</f>
        <v>0</v>
      </c>
      <c r="R633" s="175" t="s">
        <v>500</v>
      </c>
      <c r="S633" s="175" t="s">
        <v>157</v>
      </c>
      <c r="T633" s="176" t="s">
        <v>157</v>
      </c>
      <c r="U633" s="159">
        <v>0.41199999999999998</v>
      </c>
      <c r="V633" s="159">
        <f>ROUND(E633*U633,2)</f>
        <v>3.9</v>
      </c>
      <c r="W633" s="159"/>
      <c r="X633" s="159" t="s">
        <v>184</v>
      </c>
      <c r="Y633" s="149"/>
      <c r="Z633" s="149"/>
      <c r="AA633" s="149"/>
      <c r="AB633" s="149"/>
      <c r="AC633" s="149"/>
      <c r="AD633" s="149"/>
      <c r="AE633" s="149"/>
      <c r="AF633" s="149"/>
      <c r="AG633" s="149" t="s">
        <v>347</v>
      </c>
      <c r="AH633" s="149"/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1" x14ac:dyDescent="0.2">
      <c r="A634" s="156"/>
      <c r="B634" s="157"/>
      <c r="C634" s="181" t="s">
        <v>501</v>
      </c>
      <c r="D634" s="161"/>
      <c r="E634" s="162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49"/>
      <c r="Z634" s="149"/>
      <c r="AA634" s="149"/>
      <c r="AB634" s="149"/>
      <c r="AC634" s="149"/>
      <c r="AD634" s="149"/>
      <c r="AE634" s="149"/>
      <c r="AF634" s="149"/>
      <c r="AG634" s="149" t="s">
        <v>162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1" x14ac:dyDescent="0.2">
      <c r="A635" s="156"/>
      <c r="B635" s="157"/>
      <c r="C635" s="181" t="s">
        <v>502</v>
      </c>
      <c r="D635" s="161"/>
      <c r="E635" s="162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49"/>
      <c r="Z635" s="149"/>
      <c r="AA635" s="149"/>
      <c r="AB635" s="149"/>
      <c r="AC635" s="149"/>
      <c r="AD635" s="149"/>
      <c r="AE635" s="149"/>
      <c r="AF635" s="149"/>
      <c r="AG635" s="149" t="s">
        <v>162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1" x14ac:dyDescent="0.2">
      <c r="A636" s="156"/>
      <c r="B636" s="157"/>
      <c r="C636" s="181" t="s">
        <v>214</v>
      </c>
      <c r="D636" s="161"/>
      <c r="E636" s="162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49"/>
      <c r="Z636" s="149"/>
      <c r="AA636" s="149"/>
      <c r="AB636" s="149"/>
      <c r="AC636" s="149"/>
      <c r="AD636" s="149"/>
      <c r="AE636" s="149"/>
      <c r="AF636" s="149"/>
      <c r="AG636" s="149" t="s">
        <v>162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outlineLevel="1" x14ac:dyDescent="0.2">
      <c r="A637" s="156"/>
      <c r="B637" s="157"/>
      <c r="C637" s="181" t="s">
        <v>503</v>
      </c>
      <c r="D637" s="161"/>
      <c r="E637" s="162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49"/>
      <c r="Z637" s="149"/>
      <c r="AA637" s="149"/>
      <c r="AB637" s="149"/>
      <c r="AC637" s="149"/>
      <c r="AD637" s="149"/>
      <c r="AE637" s="149"/>
      <c r="AF637" s="149"/>
      <c r="AG637" s="149" t="s">
        <v>162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1" x14ac:dyDescent="0.2">
      <c r="A638" s="156"/>
      <c r="B638" s="157"/>
      <c r="C638" s="181" t="s">
        <v>504</v>
      </c>
      <c r="D638" s="161"/>
      <c r="E638" s="162">
        <v>1.1599999999999999</v>
      </c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49"/>
      <c r="Z638" s="149"/>
      <c r="AA638" s="149"/>
      <c r="AB638" s="149"/>
      <c r="AC638" s="149"/>
      <c r="AD638" s="149"/>
      <c r="AE638" s="149"/>
      <c r="AF638" s="149"/>
      <c r="AG638" s="149" t="s">
        <v>162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">
      <c r="A639" s="156"/>
      <c r="B639" s="157"/>
      <c r="C639" s="181" t="s">
        <v>505</v>
      </c>
      <c r="D639" s="161"/>
      <c r="E639" s="162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49"/>
      <c r="Z639" s="149"/>
      <c r="AA639" s="149"/>
      <c r="AB639" s="149"/>
      <c r="AC639" s="149"/>
      <c r="AD639" s="149"/>
      <c r="AE639" s="149"/>
      <c r="AF639" s="149"/>
      <c r="AG639" s="149" t="s">
        <v>162</v>
      </c>
      <c r="AH639" s="149">
        <v>0</v>
      </c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outlineLevel="1" x14ac:dyDescent="0.2">
      <c r="A640" s="156"/>
      <c r="B640" s="157"/>
      <c r="C640" s="181" t="s">
        <v>504</v>
      </c>
      <c r="D640" s="161"/>
      <c r="E640" s="162">
        <v>1.1599999999999999</v>
      </c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49"/>
      <c r="Z640" s="149"/>
      <c r="AA640" s="149"/>
      <c r="AB640" s="149"/>
      <c r="AC640" s="149"/>
      <c r="AD640" s="149"/>
      <c r="AE640" s="149"/>
      <c r="AF640" s="149"/>
      <c r="AG640" s="149" t="s">
        <v>162</v>
      </c>
      <c r="AH640" s="149">
        <v>0</v>
      </c>
      <c r="AI640" s="149"/>
      <c r="AJ640" s="149"/>
      <c r="AK640" s="149"/>
      <c r="AL640" s="149"/>
      <c r="AM640" s="149"/>
      <c r="AN640" s="149"/>
      <c r="AO640" s="149"/>
      <c r="AP640" s="149"/>
      <c r="AQ640" s="149"/>
      <c r="AR640" s="149"/>
      <c r="AS640" s="149"/>
      <c r="AT640" s="149"/>
      <c r="AU640" s="149"/>
      <c r="AV640" s="149"/>
      <c r="AW640" s="149"/>
      <c r="AX640" s="149"/>
      <c r="AY640" s="149"/>
      <c r="AZ640" s="149"/>
      <c r="BA640" s="149"/>
      <c r="BB640" s="149"/>
      <c r="BC640" s="149"/>
      <c r="BD640" s="149"/>
      <c r="BE640" s="149"/>
      <c r="BF640" s="149"/>
      <c r="BG640" s="149"/>
      <c r="BH640" s="149"/>
    </row>
    <row r="641" spans="1:60" outlineLevel="1" x14ac:dyDescent="0.2">
      <c r="A641" s="156"/>
      <c r="B641" s="157"/>
      <c r="C641" s="181" t="s">
        <v>203</v>
      </c>
      <c r="D641" s="161"/>
      <c r="E641" s="162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49"/>
      <c r="Z641" s="149"/>
      <c r="AA641" s="149"/>
      <c r="AB641" s="149"/>
      <c r="AC641" s="149"/>
      <c r="AD641" s="149"/>
      <c r="AE641" s="149"/>
      <c r="AF641" s="149"/>
      <c r="AG641" s="149" t="s">
        <v>162</v>
      </c>
      <c r="AH641" s="149">
        <v>0</v>
      </c>
      <c r="AI641" s="149"/>
      <c r="AJ641" s="149"/>
      <c r="AK641" s="149"/>
      <c r="AL641" s="149"/>
      <c r="AM641" s="149"/>
      <c r="AN641" s="149"/>
      <c r="AO641" s="149"/>
      <c r="AP641" s="149"/>
      <c r="AQ641" s="149"/>
      <c r="AR641" s="149"/>
      <c r="AS641" s="149"/>
      <c r="AT641" s="149"/>
      <c r="AU641" s="149"/>
      <c r="AV641" s="149"/>
      <c r="AW641" s="149"/>
      <c r="AX641" s="149"/>
      <c r="AY641" s="149"/>
      <c r="AZ641" s="149"/>
      <c r="BA641" s="149"/>
      <c r="BB641" s="149"/>
      <c r="BC641" s="149"/>
      <c r="BD641" s="149"/>
      <c r="BE641" s="149"/>
      <c r="BF641" s="149"/>
      <c r="BG641" s="149"/>
      <c r="BH641" s="149"/>
    </row>
    <row r="642" spans="1:60" outlineLevel="1" x14ac:dyDescent="0.2">
      <c r="A642" s="156"/>
      <c r="B642" s="157"/>
      <c r="C642" s="181" t="s">
        <v>506</v>
      </c>
      <c r="D642" s="161"/>
      <c r="E642" s="162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49"/>
      <c r="Z642" s="149"/>
      <c r="AA642" s="149"/>
      <c r="AB642" s="149"/>
      <c r="AC642" s="149"/>
      <c r="AD642" s="149"/>
      <c r="AE642" s="149"/>
      <c r="AF642" s="149"/>
      <c r="AG642" s="149" t="s">
        <v>162</v>
      </c>
      <c r="AH642" s="149">
        <v>0</v>
      </c>
      <c r="AI642" s="149"/>
      <c r="AJ642" s="149"/>
      <c r="AK642" s="149"/>
      <c r="AL642" s="149"/>
      <c r="AM642" s="149"/>
      <c r="AN642" s="149"/>
      <c r="AO642" s="149"/>
      <c r="AP642" s="149"/>
      <c r="AQ642" s="149"/>
      <c r="AR642" s="149"/>
      <c r="AS642" s="149"/>
      <c r="AT642" s="149"/>
      <c r="AU642" s="149"/>
      <c r="AV642" s="149"/>
      <c r="AW642" s="149"/>
      <c r="AX642" s="149"/>
      <c r="AY642" s="149"/>
      <c r="AZ642" s="149"/>
      <c r="BA642" s="149"/>
      <c r="BB642" s="149"/>
      <c r="BC642" s="149"/>
      <c r="BD642" s="149"/>
      <c r="BE642" s="149"/>
      <c r="BF642" s="149"/>
      <c r="BG642" s="149"/>
      <c r="BH642" s="149"/>
    </row>
    <row r="643" spans="1:60" outlineLevel="1" x14ac:dyDescent="0.2">
      <c r="A643" s="156"/>
      <c r="B643" s="157"/>
      <c r="C643" s="181" t="s">
        <v>507</v>
      </c>
      <c r="D643" s="161"/>
      <c r="E643" s="162">
        <v>1.1399999999999999</v>
      </c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49"/>
      <c r="Z643" s="149"/>
      <c r="AA643" s="149"/>
      <c r="AB643" s="149"/>
      <c r="AC643" s="149"/>
      <c r="AD643" s="149"/>
      <c r="AE643" s="149"/>
      <c r="AF643" s="149"/>
      <c r="AG643" s="149" t="s">
        <v>162</v>
      </c>
      <c r="AH643" s="149">
        <v>0</v>
      </c>
      <c r="AI643" s="149"/>
      <c r="AJ643" s="149"/>
      <c r="AK643" s="149"/>
      <c r="AL643" s="149"/>
      <c r="AM643" s="149"/>
      <c r="AN643" s="149"/>
      <c r="AO643" s="149"/>
      <c r="AP643" s="149"/>
      <c r="AQ643" s="149"/>
      <c r="AR643" s="149"/>
      <c r="AS643" s="149"/>
      <c r="AT643" s="149"/>
      <c r="AU643" s="149"/>
      <c r="AV643" s="149"/>
      <c r="AW643" s="149"/>
      <c r="AX643" s="149"/>
      <c r="AY643" s="149"/>
      <c r="AZ643" s="149"/>
      <c r="BA643" s="149"/>
      <c r="BB643" s="149"/>
      <c r="BC643" s="149"/>
      <c r="BD643" s="149"/>
      <c r="BE643" s="149"/>
      <c r="BF643" s="149"/>
      <c r="BG643" s="149"/>
      <c r="BH643" s="149"/>
    </row>
    <row r="644" spans="1:60" outlineLevel="1" x14ac:dyDescent="0.2">
      <c r="A644" s="156"/>
      <c r="B644" s="157"/>
      <c r="C644" s="181" t="s">
        <v>508</v>
      </c>
      <c r="D644" s="161"/>
      <c r="E644" s="162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49"/>
      <c r="Z644" s="149"/>
      <c r="AA644" s="149"/>
      <c r="AB644" s="149"/>
      <c r="AC644" s="149"/>
      <c r="AD644" s="149"/>
      <c r="AE644" s="149"/>
      <c r="AF644" s="149"/>
      <c r="AG644" s="149" t="s">
        <v>162</v>
      </c>
      <c r="AH644" s="149">
        <v>0</v>
      </c>
      <c r="AI644" s="149"/>
      <c r="AJ644" s="149"/>
      <c r="AK644" s="149"/>
      <c r="AL644" s="149"/>
      <c r="AM644" s="149"/>
      <c r="AN644" s="149"/>
      <c r="AO644" s="149"/>
      <c r="AP644" s="149"/>
      <c r="AQ644" s="149"/>
      <c r="AR644" s="149"/>
      <c r="AS644" s="149"/>
      <c r="AT644" s="149"/>
      <c r="AU644" s="149"/>
      <c r="AV644" s="149"/>
      <c r="AW644" s="149"/>
      <c r="AX644" s="149"/>
      <c r="AY644" s="149"/>
      <c r="AZ644" s="149"/>
      <c r="BA644" s="149"/>
      <c r="BB644" s="149"/>
      <c r="BC644" s="149"/>
      <c r="BD644" s="149"/>
      <c r="BE644" s="149"/>
      <c r="BF644" s="149"/>
      <c r="BG644" s="149"/>
      <c r="BH644" s="149"/>
    </row>
    <row r="645" spans="1:60" outlineLevel="1" x14ac:dyDescent="0.2">
      <c r="A645" s="156"/>
      <c r="B645" s="157"/>
      <c r="C645" s="181" t="s">
        <v>509</v>
      </c>
      <c r="D645" s="161"/>
      <c r="E645" s="162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49"/>
      <c r="Z645" s="149"/>
      <c r="AA645" s="149"/>
      <c r="AB645" s="149"/>
      <c r="AC645" s="149"/>
      <c r="AD645" s="149"/>
      <c r="AE645" s="149"/>
      <c r="AF645" s="149"/>
      <c r="AG645" s="149" t="s">
        <v>162</v>
      </c>
      <c r="AH645" s="149">
        <v>0</v>
      </c>
      <c r="AI645" s="149"/>
      <c r="AJ645" s="149"/>
      <c r="AK645" s="149"/>
      <c r="AL645" s="149"/>
      <c r="AM645" s="149"/>
      <c r="AN645" s="149"/>
      <c r="AO645" s="149"/>
      <c r="AP645" s="149"/>
      <c r="AQ645" s="149"/>
      <c r="AR645" s="149"/>
      <c r="AS645" s="149"/>
      <c r="AT645" s="149"/>
      <c r="AU645" s="149"/>
      <c r="AV645" s="149"/>
      <c r="AW645" s="149"/>
      <c r="AX645" s="149"/>
      <c r="AY645" s="149"/>
      <c r="AZ645" s="149"/>
      <c r="BA645" s="149"/>
      <c r="BB645" s="149"/>
      <c r="BC645" s="149"/>
      <c r="BD645" s="149"/>
      <c r="BE645" s="149"/>
      <c r="BF645" s="149"/>
      <c r="BG645" s="149"/>
      <c r="BH645" s="149"/>
    </row>
    <row r="646" spans="1:60" outlineLevel="1" x14ac:dyDescent="0.2">
      <c r="A646" s="156"/>
      <c r="B646" s="157"/>
      <c r="C646" s="181" t="s">
        <v>203</v>
      </c>
      <c r="D646" s="161"/>
      <c r="E646" s="162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49"/>
      <c r="Z646" s="149"/>
      <c r="AA646" s="149"/>
      <c r="AB646" s="149"/>
      <c r="AC646" s="149"/>
      <c r="AD646" s="149"/>
      <c r="AE646" s="149"/>
      <c r="AF646" s="149"/>
      <c r="AG646" s="149" t="s">
        <v>162</v>
      </c>
      <c r="AH646" s="149">
        <v>0</v>
      </c>
      <c r="AI646" s="149"/>
      <c r="AJ646" s="149"/>
      <c r="AK646" s="149"/>
      <c r="AL646" s="149"/>
      <c r="AM646" s="149"/>
      <c r="AN646" s="149"/>
      <c r="AO646" s="149"/>
      <c r="AP646" s="149"/>
      <c r="AQ646" s="149"/>
      <c r="AR646" s="149"/>
      <c r="AS646" s="149"/>
      <c r="AT646" s="149"/>
      <c r="AU646" s="149"/>
      <c r="AV646" s="149"/>
      <c r="AW646" s="149"/>
      <c r="AX646" s="149"/>
      <c r="AY646" s="149"/>
      <c r="AZ646" s="149"/>
      <c r="BA646" s="149"/>
      <c r="BB646" s="149"/>
      <c r="BC646" s="149"/>
      <c r="BD646" s="149"/>
      <c r="BE646" s="149"/>
      <c r="BF646" s="149"/>
      <c r="BG646" s="149"/>
      <c r="BH646" s="149"/>
    </row>
    <row r="647" spans="1:60" outlineLevel="1" x14ac:dyDescent="0.2">
      <c r="A647" s="156"/>
      <c r="B647" s="157"/>
      <c r="C647" s="181" t="s">
        <v>204</v>
      </c>
      <c r="D647" s="161"/>
      <c r="E647" s="162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49"/>
      <c r="Z647" s="149"/>
      <c r="AA647" s="149"/>
      <c r="AB647" s="149"/>
      <c r="AC647" s="149"/>
      <c r="AD647" s="149"/>
      <c r="AE647" s="149"/>
      <c r="AF647" s="149"/>
      <c r="AG647" s="149" t="s">
        <v>162</v>
      </c>
      <c r="AH647" s="149">
        <v>0</v>
      </c>
      <c r="AI647" s="149"/>
      <c r="AJ647" s="149"/>
      <c r="AK647" s="149"/>
      <c r="AL647" s="149"/>
      <c r="AM647" s="149"/>
      <c r="AN647" s="149"/>
      <c r="AO647" s="149"/>
      <c r="AP647" s="149"/>
      <c r="AQ647" s="149"/>
      <c r="AR647" s="149"/>
      <c r="AS647" s="149"/>
      <c r="AT647" s="149"/>
      <c r="AU647" s="149"/>
      <c r="AV647" s="149"/>
      <c r="AW647" s="149"/>
      <c r="AX647" s="149"/>
      <c r="AY647" s="149"/>
      <c r="AZ647" s="149"/>
      <c r="BA647" s="149"/>
      <c r="BB647" s="149"/>
      <c r="BC647" s="149"/>
      <c r="BD647" s="149"/>
      <c r="BE647" s="149"/>
      <c r="BF647" s="149"/>
      <c r="BG647" s="149"/>
      <c r="BH647" s="149"/>
    </row>
    <row r="648" spans="1:60" outlineLevel="1" x14ac:dyDescent="0.2">
      <c r="A648" s="156"/>
      <c r="B648" s="157"/>
      <c r="C648" s="181" t="s">
        <v>190</v>
      </c>
      <c r="D648" s="161"/>
      <c r="E648" s="162">
        <v>6</v>
      </c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49"/>
      <c r="Z648" s="149"/>
      <c r="AA648" s="149"/>
      <c r="AB648" s="149"/>
      <c r="AC648" s="149"/>
      <c r="AD648" s="149"/>
      <c r="AE648" s="149"/>
      <c r="AF648" s="149"/>
      <c r="AG648" s="149" t="s">
        <v>162</v>
      </c>
      <c r="AH648" s="149">
        <v>0</v>
      </c>
      <c r="AI648" s="149"/>
      <c r="AJ648" s="149"/>
      <c r="AK648" s="149"/>
      <c r="AL648" s="149"/>
      <c r="AM648" s="149"/>
      <c r="AN648" s="149"/>
      <c r="AO648" s="149"/>
      <c r="AP648" s="149"/>
      <c r="AQ648" s="149"/>
      <c r="AR648" s="149"/>
      <c r="AS648" s="149"/>
      <c r="AT648" s="149"/>
      <c r="AU648" s="149"/>
      <c r="AV648" s="149"/>
      <c r="AW648" s="149"/>
      <c r="AX648" s="149"/>
      <c r="AY648" s="149"/>
      <c r="AZ648" s="149"/>
      <c r="BA648" s="149"/>
      <c r="BB648" s="149"/>
      <c r="BC648" s="149"/>
      <c r="BD648" s="149"/>
      <c r="BE648" s="149"/>
      <c r="BF648" s="149"/>
      <c r="BG648" s="149"/>
      <c r="BH648" s="149"/>
    </row>
    <row r="649" spans="1:60" outlineLevel="1" x14ac:dyDescent="0.2">
      <c r="A649" s="170">
        <v>62</v>
      </c>
      <c r="B649" s="171" t="s">
        <v>510</v>
      </c>
      <c r="C649" s="180" t="s">
        <v>511</v>
      </c>
      <c r="D649" s="172" t="s">
        <v>182</v>
      </c>
      <c r="E649" s="173">
        <v>9.4550000000000001</v>
      </c>
      <c r="F649" s="174"/>
      <c r="G649" s="175">
        <f>ROUND(E649*F649,2)</f>
        <v>0</v>
      </c>
      <c r="H649" s="174"/>
      <c r="I649" s="175">
        <f>ROUND(E649*H649,2)</f>
        <v>0</v>
      </c>
      <c r="J649" s="174"/>
      <c r="K649" s="175">
        <f>ROUND(E649*J649,2)</f>
        <v>0</v>
      </c>
      <c r="L649" s="175">
        <v>21</v>
      </c>
      <c r="M649" s="175">
        <f>G649*(1+L649/100)</f>
        <v>0</v>
      </c>
      <c r="N649" s="175">
        <v>4.8000000000000001E-4</v>
      </c>
      <c r="O649" s="175">
        <f>ROUND(E649*N649,2)</f>
        <v>0</v>
      </c>
      <c r="P649" s="175">
        <v>0</v>
      </c>
      <c r="Q649" s="175">
        <f>ROUND(E649*P649,2)</f>
        <v>0</v>
      </c>
      <c r="R649" s="175" t="s">
        <v>500</v>
      </c>
      <c r="S649" s="175" t="s">
        <v>157</v>
      </c>
      <c r="T649" s="176" t="s">
        <v>157</v>
      </c>
      <c r="U649" s="159">
        <v>0.35799999999999998</v>
      </c>
      <c r="V649" s="159">
        <f>ROUND(E649*U649,2)</f>
        <v>3.38</v>
      </c>
      <c r="W649" s="159"/>
      <c r="X649" s="159" t="s">
        <v>184</v>
      </c>
      <c r="Y649" s="149"/>
      <c r="Z649" s="149"/>
      <c r="AA649" s="149"/>
      <c r="AB649" s="149"/>
      <c r="AC649" s="149"/>
      <c r="AD649" s="149"/>
      <c r="AE649" s="149"/>
      <c r="AF649" s="149"/>
      <c r="AG649" s="149" t="s">
        <v>347</v>
      </c>
      <c r="AH649" s="149"/>
      <c r="AI649" s="149"/>
      <c r="AJ649" s="149"/>
      <c r="AK649" s="149"/>
      <c r="AL649" s="149"/>
      <c r="AM649" s="149"/>
      <c r="AN649" s="149"/>
      <c r="AO649" s="149"/>
      <c r="AP649" s="149"/>
      <c r="AQ649" s="149"/>
      <c r="AR649" s="149"/>
      <c r="AS649" s="149"/>
      <c r="AT649" s="149"/>
      <c r="AU649" s="149"/>
      <c r="AV649" s="149"/>
      <c r="AW649" s="149"/>
      <c r="AX649" s="149"/>
      <c r="AY649" s="149"/>
      <c r="AZ649" s="149"/>
      <c r="BA649" s="149"/>
      <c r="BB649" s="149"/>
      <c r="BC649" s="149"/>
      <c r="BD649" s="149"/>
      <c r="BE649" s="149"/>
      <c r="BF649" s="149"/>
      <c r="BG649" s="149"/>
      <c r="BH649" s="149"/>
    </row>
    <row r="650" spans="1:60" outlineLevel="1" x14ac:dyDescent="0.2">
      <c r="A650" s="156"/>
      <c r="B650" s="157"/>
      <c r="C650" s="181" t="s">
        <v>501</v>
      </c>
      <c r="D650" s="161"/>
      <c r="E650" s="162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49"/>
      <c r="Z650" s="149"/>
      <c r="AA650" s="149"/>
      <c r="AB650" s="149"/>
      <c r="AC650" s="149"/>
      <c r="AD650" s="149"/>
      <c r="AE650" s="149"/>
      <c r="AF650" s="149"/>
      <c r="AG650" s="149" t="s">
        <v>162</v>
      </c>
      <c r="AH650" s="149">
        <v>0</v>
      </c>
      <c r="AI650" s="149"/>
      <c r="AJ650" s="149"/>
      <c r="AK650" s="149"/>
      <c r="AL650" s="149"/>
      <c r="AM650" s="149"/>
      <c r="AN650" s="149"/>
      <c r="AO650" s="149"/>
      <c r="AP650" s="149"/>
      <c r="AQ650" s="149"/>
      <c r="AR650" s="149"/>
      <c r="AS650" s="149"/>
      <c r="AT650" s="149"/>
      <c r="AU650" s="149"/>
      <c r="AV650" s="149"/>
      <c r="AW650" s="149"/>
      <c r="AX650" s="149"/>
      <c r="AY650" s="149"/>
      <c r="AZ650" s="149"/>
      <c r="BA650" s="149"/>
      <c r="BB650" s="149"/>
      <c r="BC650" s="149"/>
      <c r="BD650" s="149"/>
      <c r="BE650" s="149"/>
      <c r="BF650" s="149"/>
      <c r="BG650" s="149"/>
      <c r="BH650" s="149"/>
    </row>
    <row r="651" spans="1:60" outlineLevel="1" x14ac:dyDescent="0.2">
      <c r="A651" s="156"/>
      <c r="B651" s="157"/>
      <c r="C651" s="181" t="s">
        <v>512</v>
      </c>
      <c r="D651" s="161"/>
      <c r="E651" s="162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49"/>
      <c r="Z651" s="149"/>
      <c r="AA651" s="149"/>
      <c r="AB651" s="149"/>
      <c r="AC651" s="149"/>
      <c r="AD651" s="149"/>
      <c r="AE651" s="149"/>
      <c r="AF651" s="149"/>
      <c r="AG651" s="149" t="s">
        <v>162</v>
      </c>
      <c r="AH651" s="149">
        <v>0</v>
      </c>
      <c r="AI651" s="149"/>
      <c r="AJ651" s="149"/>
      <c r="AK651" s="149"/>
      <c r="AL651" s="149"/>
      <c r="AM651" s="149"/>
      <c r="AN651" s="149"/>
      <c r="AO651" s="149"/>
      <c r="AP651" s="149"/>
      <c r="AQ651" s="149"/>
      <c r="AR651" s="149"/>
      <c r="AS651" s="149"/>
      <c r="AT651" s="149"/>
      <c r="AU651" s="149"/>
      <c r="AV651" s="149"/>
      <c r="AW651" s="149"/>
      <c r="AX651" s="149"/>
      <c r="AY651" s="149"/>
      <c r="AZ651" s="149"/>
      <c r="BA651" s="149"/>
      <c r="BB651" s="149"/>
      <c r="BC651" s="149"/>
      <c r="BD651" s="149"/>
      <c r="BE651" s="149"/>
      <c r="BF651" s="149"/>
      <c r="BG651" s="149"/>
      <c r="BH651" s="149"/>
    </row>
    <row r="652" spans="1:60" outlineLevel="1" x14ac:dyDescent="0.2">
      <c r="A652" s="156"/>
      <c r="B652" s="157"/>
      <c r="C652" s="181" t="s">
        <v>214</v>
      </c>
      <c r="D652" s="161"/>
      <c r="E652" s="162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49"/>
      <c r="Z652" s="149"/>
      <c r="AA652" s="149"/>
      <c r="AB652" s="149"/>
      <c r="AC652" s="149"/>
      <c r="AD652" s="149"/>
      <c r="AE652" s="149"/>
      <c r="AF652" s="149"/>
      <c r="AG652" s="149" t="s">
        <v>162</v>
      </c>
      <c r="AH652" s="149">
        <v>0</v>
      </c>
      <c r="AI652" s="149"/>
      <c r="AJ652" s="149"/>
      <c r="AK652" s="149"/>
      <c r="AL652" s="149"/>
      <c r="AM652" s="149"/>
      <c r="AN652" s="149"/>
      <c r="AO652" s="149"/>
      <c r="AP652" s="149"/>
      <c r="AQ652" s="149"/>
      <c r="AR652" s="149"/>
      <c r="AS652" s="149"/>
      <c r="AT652" s="149"/>
      <c r="AU652" s="149"/>
      <c r="AV652" s="149"/>
      <c r="AW652" s="149"/>
      <c r="AX652" s="149"/>
      <c r="AY652" s="149"/>
      <c r="AZ652" s="149"/>
      <c r="BA652" s="149"/>
      <c r="BB652" s="149"/>
      <c r="BC652" s="149"/>
      <c r="BD652" s="149"/>
      <c r="BE652" s="149"/>
      <c r="BF652" s="149"/>
      <c r="BG652" s="149"/>
      <c r="BH652" s="149"/>
    </row>
    <row r="653" spans="1:60" outlineLevel="1" x14ac:dyDescent="0.2">
      <c r="A653" s="156"/>
      <c r="B653" s="157"/>
      <c r="C653" s="181" t="s">
        <v>503</v>
      </c>
      <c r="D653" s="161"/>
      <c r="E653" s="162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49"/>
      <c r="Z653" s="149"/>
      <c r="AA653" s="149"/>
      <c r="AB653" s="149"/>
      <c r="AC653" s="149"/>
      <c r="AD653" s="149"/>
      <c r="AE653" s="149"/>
      <c r="AF653" s="149"/>
      <c r="AG653" s="149" t="s">
        <v>162</v>
      </c>
      <c r="AH653" s="149">
        <v>0</v>
      </c>
      <c r="AI653" s="149"/>
      <c r="AJ653" s="149"/>
      <c r="AK653" s="149"/>
      <c r="AL653" s="149"/>
      <c r="AM653" s="149"/>
      <c r="AN653" s="149"/>
      <c r="AO653" s="149"/>
      <c r="AP653" s="149"/>
      <c r="AQ653" s="149"/>
      <c r="AR653" s="149"/>
      <c r="AS653" s="149"/>
      <c r="AT653" s="149"/>
      <c r="AU653" s="149"/>
      <c r="AV653" s="149"/>
      <c r="AW653" s="149"/>
      <c r="AX653" s="149"/>
      <c r="AY653" s="149"/>
      <c r="AZ653" s="149"/>
      <c r="BA653" s="149"/>
      <c r="BB653" s="149"/>
      <c r="BC653" s="149"/>
      <c r="BD653" s="149"/>
      <c r="BE653" s="149"/>
      <c r="BF653" s="149"/>
      <c r="BG653" s="149"/>
      <c r="BH653" s="149"/>
    </row>
    <row r="654" spans="1:60" outlineLevel="1" x14ac:dyDescent="0.2">
      <c r="A654" s="156"/>
      <c r="B654" s="157"/>
      <c r="C654" s="181" t="s">
        <v>504</v>
      </c>
      <c r="D654" s="161"/>
      <c r="E654" s="162">
        <v>1.1599999999999999</v>
      </c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49"/>
      <c r="Z654" s="149"/>
      <c r="AA654" s="149"/>
      <c r="AB654" s="149"/>
      <c r="AC654" s="149"/>
      <c r="AD654" s="149"/>
      <c r="AE654" s="149"/>
      <c r="AF654" s="149"/>
      <c r="AG654" s="149" t="s">
        <v>162</v>
      </c>
      <c r="AH654" s="149">
        <v>0</v>
      </c>
      <c r="AI654" s="149"/>
      <c r="AJ654" s="149"/>
      <c r="AK654" s="149"/>
      <c r="AL654" s="149"/>
      <c r="AM654" s="149"/>
      <c r="AN654" s="149"/>
      <c r="AO654" s="149"/>
      <c r="AP654" s="149"/>
      <c r="AQ654" s="149"/>
      <c r="AR654" s="149"/>
      <c r="AS654" s="149"/>
      <c r="AT654" s="149"/>
      <c r="AU654" s="149"/>
      <c r="AV654" s="149"/>
      <c r="AW654" s="149"/>
      <c r="AX654" s="149"/>
      <c r="AY654" s="149"/>
      <c r="AZ654" s="149"/>
      <c r="BA654" s="149"/>
      <c r="BB654" s="149"/>
      <c r="BC654" s="149"/>
      <c r="BD654" s="149"/>
      <c r="BE654" s="149"/>
      <c r="BF654" s="149"/>
      <c r="BG654" s="149"/>
      <c r="BH654" s="149"/>
    </row>
    <row r="655" spans="1:60" outlineLevel="1" x14ac:dyDescent="0.2">
      <c r="A655" s="156"/>
      <c r="B655" s="157"/>
      <c r="C655" s="181" t="s">
        <v>505</v>
      </c>
      <c r="D655" s="161"/>
      <c r="E655" s="162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49"/>
      <c r="Z655" s="149"/>
      <c r="AA655" s="149"/>
      <c r="AB655" s="149"/>
      <c r="AC655" s="149"/>
      <c r="AD655" s="149"/>
      <c r="AE655" s="149"/>
      <c r="AF655" s="149"/>
      <c r="AG655" s="149" t="s">
        <v>162</v>
      </c>
      <c r="AH655" s="149">
        <v>0</v>
      </c>
      <c r="AI655" s="149"/>
      <c r="AJ655" s="149"/>
      <c r="AK655" s="149"/>
      <c r="AL655" s="149"/>
      <c r="AM655" s="149"/>
      <c r="AN655" s="149"/>
      <c r="AO655" s="149"/>
      <c r="AP655" s="149"/>
      <c r="AQ655" s="149"/>
      <c r="AR655" s="149"/>
      <c r="AS655" s="149"/>
      <c r="AT655" s="149"/>
      <c r="AU655" s="149"/>
      <c r="AV655" s="149"/>
      <c r="AW655" s="149"/>
      <c r="AX655" s="149"/>
      <c r="AY655" s="149"/>
      <c r="AZ655" s="149"/>
      <c r="BA655" s="149"/>
      <c r="BB655" s="149"/>
      <c r="BC655" s="149"/>
      <c r="BD655" s="149"/>
      <c r="BE655" s="149"/>
      <c r="BF655" s="149"/>
      <c r="BG655" s="149"/>
      <c r="BH655" s="149"/>
    </row>
    <row r="656" spans="1:60" outlineLevel="1" x14ac:dyDescent="0.2">
      <c r="A656" s="156"/>
      <c r="B656" s="157"/>
      <c r="C656" s="181" t="s">
        <v>504</v>
      </c>
      <c r="D656" s="161"/>
      <c r="E656" s="162">
        <v>1.1599999999999999</v>
      </c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49"/>
      <c r="Z656" s="149"/>
      <c r="AA656" s="149"/>
      <c r="AB656" s="149"/>
      <c r="AC656" s="149"/>
      <c r="AD656" s="149"/>
      <c r="AE656" s="149"/>
      <c r="AF656" s="149"/>
      <c r="AG656" s="149" t="s">
        <v>162</v>
      </c>
      <c r="AH656" s="149">
        <v>0</v>
      </c>
      <c r="AI656" s="149"/>
      <c r="AJ656" s="149"/>
      <c r="AK656" s="149"/>
      <c r="AL656" s="149"/>
      <c r="AM656" s="149"/>
      <c r="AN656" s="149"/>
      <c r="AO656" s="149"/>
      <c r="AP656" s="149"/>
      <c r="AQ656" s="149"/>
      <c r="AR656" s="149"/>
      <c r="AS656" s="149"/>
      <c r="AT656" s="149"/>
      <c r="AU656" s="149"/>
      <c r="AV656" s="149"/>
      <c r="AW656" s="149"/>
      <c r="AX656" s="149"/>
      <c r="AY656" s="149"/>
      <c r="AZ656" s="149"/>
      <c r="BA656" s="149"/>
      <c r="BB656" s="149"/>
      <c r="BC656" s="149"/>
      <c r="BD656" s="149"/>
      <c r="BE656" s="149"/>
      <c r="BF656" s="149"/>
      <c r="BG656" s="149"/>
      <c r="BH656" s="149"/>
    </row>
    <row r="657" spans="1:60" outlineLevel="1" x14ac:dyDescent="0.2">
      <c r="A657" s="156"/>
      <c r="B657" s="157"/>
      <c r="C657" s="181" t="s">
        <v>203</v>
      </c>
      <c r="D657" s="161"/>
      <c r="E657" s="162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49"/>
      <c r="Z657" s="149"/>
      <c r="AA657" s="149"/>
      <c r="AB657" s="149"/>
      <c r="AC657" s="149"/>
      <c r="AD657" s="149"/>
      <c r="AE657" s="149"/>
      <c r="AF657" s="149"/>
      <c r="AG657" s="149" t="s">
        <v>162</v>
      </c>
      <c r="AH657" s="149">
        <v>0</v>
      </c>
      <c r="AI657" s="149"/>
      <c r="AJ657" s="149"/>
      <c r="AK657" s="149"/>
      <c r="AL657" s="149"/>
      <c r="AM657" s="149"/>
      <c r="AN657" s="149"/>
      <c r="AO657" s="149"/>
      <c r="AP657" s="149"/>
      <c r="AQ657" s="149"/>
      <c r="AR657" s="149"/>
      <c r="AS657" s="149"/>
      <c r="AT657" s="149"/>
      <c r="AU657" s="149"/>
      <c r="AV657" s="149"/>
      <c r="AW657" s="149"/>
      <c r="AX657" s="149"/>
      <c r="AY657" s="149"/>
      <c r="AZ657" s="149"/>
      <c r="BA657" s="149"/>
      <c r="BB657" s="149"/>
      <c r="BC657" s="149"/>
      <c r="BD657" s="149"/>
      <c r="BE657" s="149"/>
      <c r="BF657" s="149"/>
      <c r="BG657" s="149"/>
      <c r="BH657" s="149"/>
    </row>
    <row r="658" spans="1:60" outlineLevel="1" x14ac:dyDescent="0.2">
      <c r="A658" s="156"/>
      <c r="B658" s="157"/>
      <c r="C658" s="181" t="s">
        <v>506</v>
      </c>
      <c r="D658" s="161"/>
      <c r="E658" s="162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49"/>
      <c r="Z658" s="149"/>
      <c r="AA658" s="149"/>
      <c r="AB658" s="149"/>
      <c r="AC658" s="149"/>
      <c r="AD658" s="149"/>
      <c r="AE658" s="149"/>
      <c r="AF658" s="149"/>
      <c r="AG658" s="149" t="s">
        <v>162</v>
      </c>
      <c r="AH658" s="149">
        <v>0</v>
      </c>
      <c r="AI658" s="149"/>
      <c r="AJ658" s="149"/>
      <c r="AK658" s="149"/>
      <c r="AL658" s="149"/>
      <c r="AM658" s="149"/>
      <c r="AN658" s="149"/>
      <c r="AO658" s="149"/>
      <c r="AP658" s="149"/>
      <c r="AQ658" s="149"/>
      <c r="AR658" s="149"/>
      <c r="AS658" s="149"/>
      <c r="AT658" s="149"/>
      <c r="AU658" s="149"/>
      <c r="AV658" s="149"/>
      <c r="AW658" s="149"/>
      <c r="AX658" s="149"/>
      <c r="AY658" s="149"/>
      <c r="AZ658" s="149"/>
      <c r="BA658" s="149"/>
      <c r="BB658" s="149"/>
      <c r="BC658" s="149"/>
      <c r="BD658" s="149"/>
      <c r="BE658" s="149"/>
      <c r="BF658" s="149"/>
      <c r="BG658" s="149"/>
      <c r="BH658" s="149"/>
    </row>
    <row r="659" spans="1:60" outlineLevel="1" x14ac:dyDescent="0.2">
      <c r="A659" s="156"/>
      <c r="B659" s="157"/>
      <c r="C659" s="181" t="s">
        <v>507</v>
      </c>
      <c r="D659" s="161"/>
      <c r="E659" s="162">
        <v>1.1399999999999999</v>
      </c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49"/>
      <c r="Z659" s="149"/>
      <c r="AA659" s="149"/>
      <c r="AB659" s="149"/>
      <c r="AC659" s="149"/>
      <c r="AD659" s="149"/>
      <c r="AE659" s="149"/>
      <c r="AF659" s="149"/>
      <c r="AG659" s="149" t="s">
        <v>162</v>
      </c>
      <c r="AH659" s="149">
        <v>0</v>
      </c>
      <c r="AI659" s="149"/>
      <c r="AJ659" s="149"/>
      <c r="AK659" s="149"/>
      <c r="AL659" s="149"/>
      <c r="AM659" s="149"/>
      <c r="AN659" s="149"/>
      <c r="AO659" s="149"/>
      <c r="AP659" s="149"/>
      <c r="AQ659" s="149"/>
      <c r="AR659" s="149"/>
      <c r="AS659" s="149"/>
      <c r="AT659" s="149"/>
      <c r="AU659" s="149"/>
      <c r="AV659" s="149"/>
      <c r="AW659" s="149"/>
      <c r="AX659" s="149"/>
      <c r="AY659" s="149"/>
      <c r="AZ659" s="149"/>
      <c r="BA659" s="149"/>
      <c r="BB659" s="149"/>
      <c r="BC659" s="149"/>
      <c r="BD659" s="149"/>
      <c r="BE659" s="149"/>
      <c r="BF659" s="149"/>
      <c r="BG659" s="149"/>
      <c r="BH659" s="149"/>
    </row>
    <row r="660" spans="1:60" outlineLevel="1" x14ac:dyDescent="0.2">
      <c r="A660" s="156"/>
      <c r="B660" s="157"/>
      <c r="C660" s="181" t="s">
        <v>508</v>
      </c>
      <c r="D660" s="161"/>
      <c r="E660" s="162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49"/>
      <c r="Z660" s="149"/>
      <c r="AA660" s="149"/>
      <c r="AB660" s="149"/>
      <c r="AC660" s="149"/>
      <c r="AD660" s="149"/>
      <c r="AE660" s="149"/>
      <c r="AF660" s="149"/>
      <c r="AG660" s="149" t="s">
        <v>162</v>
      </c>
      <c r="AH660" s="149">
        <v>0</v>
      </c>
      <c r="AI660" s="149"/>
      <c r="AJ660" s="149"/>
      <c r="AK660" s="149"/>
      <c r="AL660" s="149"/>
      <c r="AM660" s="149"/>
      <c r="AN660" s="149"/>
      <c r="AO660" s="149"/>
      <c r="AP660" s="149"/>
      <c r="AQ660" s="149"/>
      <c r="AR660" s="149"/>
      <c r="AS660" s="149"/>
      <c r="AT660" s="149"/>
      <c r="AU660" s="149"/>
      <c r="AV660" s="149"/>
      <c r="AW660" s="149"/>
      <c r="AX660" s="149"/>
      <c r="AY660" s="149"/>
      <c r="AZ660" s="149"/>
      <c r="BA660" s="149"/>
      <c r="BB660" s="149"/>
      <c r="BC660" s="149"/>
      <c r="BD660" s="149"/>
      <c r="BE660" s="149"/>
      <c r="BF660" s="149"/>
      <c r="BG660" s="149"/>
      <c r="BH660" s="149"/>
    </row>
    <row r="661" spans="1:60" outlineLevel="1" x14ac:dyDescent="0.2">
      <c r="A661" s="156"/>
      <c r="B661" s="157"/>
      <c r="C661" s="181" t="s">
        <v>509</v>
      </c>
      <c r="D661" s="161"/>
      <c r="E661" s="162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49"/>
      <c r="Z661" s="149"/>
      <c r="AA661" s="149"/>
      <c r="AB661" s="149"/>
      <c r="AC661" s="149"/>
      <c r="AD661" s="149"/>
      <c r="AE661" s="149"/>
      <c r="AF661" s="149"/>
      <c r="AG661" s="149" t="s">
        <v>162</v>
      </c>
      <c r="AH661" s="149">
        <v>0</v>
      </c>
      <c r="AI661" s="149"/>
      <c r="AJ661" s="149"/>
      <c r="AK661" s="149"/>
      <c r="AL661" s="149"/>
      <c r="AM661" s="149"/>
      <c r="AN661" s="149"/>
      <c r="AO661" s="149"/>
      <c r="AP661" s="149"/>
      <c r="AQ661" s="149"/>
      <c r="AR661" s="149"/>
      <c r="AS661" s="149"/>
      <c r="AT661" s="149"/>
      <c r="AU661" s="149"/>
      <c r="AV661" s="149"/>
      <c r="AW661" s="149"/>
      <c r="AX661" s="149"/>
      <c r="AY661" s="149"/>
      <c r="AZ661" s="149"/>
      <c r="BA661" s="149"/>
      <c r="BB661" s="149"/>
      <c r="BC661" s="149"/>
      <c r="BD661" s="149"/>
      <c r="BE661" s="149"/>
      <c r="BF661" s="149"/>
      <c r="BG661" s="149"/>
      <c r="BH661" s="149"/>
    </row>
    <row r="662" spans="1:60" outlineLevel="1" x14ac:dyDescent="0.2">
      <c r="A662" s="156"/>
      <c r="B662" s="157"/>
      <c r="C662" s="181" t="s">
        <v>203</v>
      </c>
      <c r="D662" s="161"/>
      <c r="E662" s="162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49"/>
      <c r="Z662" s="149"/>
      <c r="AA662" s="149"/>
      <c r="AB662" s="149"/>
      <c r="AC662" s="149"/>
      <c r="AD662" s="149"/>
      <c r="AE662" s="149"/>
      <c r="AF662" s="149"/>
      <c r="AG662" s="149" t="s">
        <v>162</v>
      </c>
      <c r="AH662" s="149">
        <v>0</v>
      </c>
      <c r="AI662" s="149"/>
      <c r="AJ662" s="149"/>
      <c r="AK662" s="149"/>
      <c r="AL662" s="149"/>
      <c r="AM662" s="149"/>
      <c r="AN662" s="149"/>
      <c r="AO662" s="149"/>
      <c r="AP662" s="149"/>
      <c r="AQ662" s="149"/>
      <c r="AR662" s="149"/>
      <c r="AS662" s="149"/>
      <c r="AT662" s="149"/>
      <c r="AU662" s="149"/>
      <c r="AV662" s="149"/>
      <c r="AW662" s="149"/>
      <c r="AX662" s="149"/>
      <c r="AY662" s="149"/>
      <c r="AZ662" s="149"/>
      <c r="BA662" s="149"/>
      <c r="BB662" s="149"/>
      <c r="BC662" s="149"/>
      <c r="BD662" s="149"/>
      <c r="BE662" s="149"/>
      <c r="BF662" s="149"/>
      <c r="BG662" s="149"/>
      <c r="BH662" s="149"/>
    </row>
    <row r="663" spans="1:60" outlineLevel="1" x14ac:dyDescent="0.2">
      <c r="A663" s="156"/>
      <c r="B663" s="157"/>
      <c r="C663" s="181" t="s">
        <v>204</v>
      </c>
      <c r="D663" s="161"/>
      <c r="E663" s="162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49"/>
      <c r="Z663" s="149"/>
      <c r="AA663" s="149"/>
      <c r="AB663" s="149"/>
      <c r="AC663" s="149"/>
      <c r="AD663" s="149"/>
      <c r="AE663" s="149"/>
      <c r="AF663" s="149"/>
      <c r="AG663" s="149" t="s">
        <v>162</v>
      </c>
      <c r="AH663" s="149">
        <v>0</v>
      </c>
      <c r="AI663" s="149"/>
      <c r="AJ663" s="149"/>
      <c r="AK663" s="149"/>
      <c r="AL663" s="149"/>
      <c r="AM663" s="149"/>
      <c r="AN663" s="149"/>
      <c r="AO663" s="149"/>
      <c r="AP663" s="149"/>
      <c r="AQ663" s="149"/>
      <c r="AR663" s="149"/>
      <c r="AS663" s="149"/>
      <c r="AT663" s="149"/>
      <c r="AU663" s="149"/>
      <c r="AV663" s="149"/>
      <c r="AW663" s="149"/>
      <c r="AX663" s="149"/>
      <c r="AY663" s="149"/>
      <c r="AZ663" s="149"/>
      <c r="BA663" s="149"/>
      <c r="BB663" s="149"/>
      <c r="BC663" s="149"/>
      <c r="BD663" s="149"/>
      <c r="BE663" s="149"/>
      <c r="BF663" s="149"/>
      <c r="BG663" s="149"/>
      <c r="BH663" s="149"/>
    </row>
    <row r="664" spans="1:60" outlineLevel="1" x14ac:dyDescent="0.2">
      <c r="A664" s="156"/>
      <c r="B664" s="157"/>
      <c r="C664" s="181" t="s">
        <v>190</v>
      </c>
      <c r="D664" s="161"/>
      <c r="E664" s="162">
        <v>6</v>
      </c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49"/>
      <c r="Z664" s="149"/>
      <c r="AA664" s="149"/>
      <c r="AB664" s="149"/>
      <c r="AC664" s="149"/>
      <c r="AD664" s="149"/>
      <c r="AE664" s="149"/>
      <c r="AF664" s="149"/>
      <c r="AG664" s="149" t="s">
        <v>162</v>
      </c>
      <c r="AH664" s="149">
        <v>0</v>
      </c>
      <c r="AI664" s="149"/>
      <c r="AJ664" s="149"/>
      <c r="AK664" s="149"/>
      <c r="AL664" s="149"/>
      <c r="AM664" s="149"/>
      <c r="AN664" s="149"/>
      <c r="AO664" s="149"/>
      <c r="AP664" s="149"/>
      <c r="AQ664" s="149"/>
      <c r="AR664" s="149"/>
      <c r="AS664" s="149"/>
      <c r="AT664" s="149"/>
      <c r="AU664" s="149"/>
      <c r="AV664" s="149"/>
      <c r="AW664" s="149"/>
      <c r="AX664" s="149"/>
      <c r="AY664" s="149"/>
      <c r="AZ664" s="149"/>
      <c r="BA664" s="149"/>
      <c r="BB664" s="149"/>
      <c r="BC664" s="149"/>
      <c r="BD664" s="149"/>
      <c r="BE664" s="149"/>
      <c r="BF664" s="149"/>
      <c r="BG664" s="149"/>
      <c r="BH664" s="149"/>
    </row>
    <row r="665" spans="1:60" x14ac:dyDescent="0.2">
      <c r="A665" s="164" t="s">
        <v>152</v>
      </c>
      <c r="B665" s="165" t="s">
        <v>112</v>
      </c>
      <c r="C665" s="179" t="s">
        <v>113</v>
      </c>
      <c r="D665" s="166"/>
      <c r="E665" s="167"/>
      <c r="F665" s="168"/>
      <c r="G665" s="168">
        <f>SUMIF(AG666:AG744,"&lt;&gt;NOR",G666:G744)</f>
        <v>0</v>
      </c>
      <c r="H665" s="168"/>
      <c r="I665" s="168">
        <f>SUM(I666:I744)</f>
        <v>0</v>
      </c>
      <c r="J665" s="168"/>
      <c r="K665" s="168">
        <f>SUM(K666:K744)</f>
        <v>0</v>
      </c>
      <c r="L665" s="168"/>
      <c r="M665" s="168">
        <f>SUM(M666:M744)</f>
        <v>0</v>
      </c>
      <c r="N665" s="168"/>
      <c r="O665" s="168">
        <f>SUM(O666:O744)</f>
        <v>0.01</v>
      </c>
      <c r="P665" s="168"/>
      <c r="Q665" s="168">
        <f>SUM(Q666:Q744)</f>
        <v>0</v>
      </c>
      <c r="R665" s="168"/>
      <c r="S665" s="168"/>
      <c r="T665" s="169"/>
      <c r="U665" s="163"/>
      <c r="V665" s="163">
        <f>SUM(V666:V744)</f>
        <v>9.43</v>
      </c>
      <c r="W665" s="163"/>
      <c r="X665" s="163"/>
      <c r="AG665" t="s">
        <v>153</v>
      </c>
    </row>
    <row r="666" spans="1:60" outlineLevel="1" x14ac:dyDescent="0.2">
      <c r="A666" s="170">
        <v>63</v>
      </c>
      <c r="B666" s="171" t="s">
        <v>513</v>
      </c>
      <c r="C666" s="180" t="s">
        <v>514</v>
      </c>
      <c r="D666" s="172" t="s">
        <v>182</v>
      </c>
      <c r="E666" s="173">
        <v>69.433999999999997</v>
      </c>
      <c r="F666" s="174"/>
      <c r="G666" s="175">
        <f>ROUND(E666*F666,2)</f>
        <v>0</v>
      </c>
      <c r="H666" s="174"/>
      <c r="I666" s="175">
        <f>ROUND(E666*H666,2)</f>
        <v>0</v>
      </c>
      <c r="J666" s="174"/>
      <c r="K666" s="175">
        <f>ROUND(E666*J666,2)</f>
        <v>0</v>
      </c>
      <c r="L666" s="175">
        <v>21</v>
      </c>
      <c r="M666" s="175">
        <f>G666*(1+L666/100)</f>
        <v>0</v>
      </c>
      <c r="N666" s="175">
        <v>0</v>
      </c>
      <c r="O666" s="175">
        <f>ROUND(E666*N666,2)</f>
        <v>0</v>
      </c>
      <c r="P666" s="175">
        <v>0</v>
      </c>
      <c r="Q666" s="175">
        <f>ROUND(E666*P666,2)</f>
        <v>0</v>
      </c>
      <c r="R666" s="175" t="s">
        <v>515</v>
      </c>
      <c r="S666" s="175" t="s">
        <v>157</v>
      </c>
      <c r="T666" s="176" t="s">
        <v>157</v>
      </c>
      <c r="U666" s="159">
        <v>6.9709999999999994E-2</v>
      </c>
      <c r="V666" s="159">
        <f>ROUND(E666*U666,2)</f>
        <v>4.84</v>
      </c>
      <c r="W666" s="159"/>
      <c r="X666" s="159" t="s">
        <v>184</v>
      </c>
      <c r="Y666" s="149"/>
      <c r="Z666" s="149"/>
      <c r="AA666" s="149"/>
      <c r="AB666" s="149"/>
      <c r="AC666" s="149"/>
      <c r="AD666" s="149"/>
      <c r="AE666" s="149"/>
      <c r="AF666" s="149"/>
      <c r="AG666" s="149" t="s">
        <v>347</v>
      </c>
      <c r="AH666" s="149"/>
      <c r="AI666" s="149"/>
      <c r="AJ666" s="149"/>
      <c r="AK666" s="149"/>
      <c r="AL666" s="149"/>
      <c r="AM666" s="149"/>
      <c r="AN666" s="149"/>
      <c r="AO666" s="149"/>
      <c r="AP666" s="149"/>
      <c r="AQ666" s="149"/>
      <c r="AR666" s="149"/>
      <c r="AS666" s="149"/>
      <c r="AT666" s="149"/>
      <c r="AU666" s="149"/>
      <c r="AV666" s="149"/>
      <c r="AW666" s="149"/>
      <c r="AX666" s="149"/>
      <c r="AY666" s="149"/>
      <c r="AZ666" s="149"/>
      <c r="BA666" s="149"/>
      <c r="BB666" s="149"/>
      <c r="BC666" s="149"/>
      <c r="BD666" s="149"/>
      <c r="BE666" s="149"/>
      <c r="BF666" s="149"/>
      <c r="BG666" s="149"/>
      <c r="BH666" s="149"/>
    </row>
    <row r="667" spans="1:60" outlineLevel="1" x14ac:dyDescent="0.2">
      <c r="A667" s="156"/>
      <c r="B667" s="157"/>
      <c r="C667" s="181" t="s">
        <v>516</v>
      </c>
      <c r="D667" s="161"/>
      <c r="E667" s="162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49"/>
      <c r="Z667" s="149"/>
      <c r="AA667" s="149"/>
      <c r="AB667" s="149"/>
      <c r="AC667" s="149"/>
      <c r="AD667" s="149"/>
      <c r="AE667" s="149"/>
      <c r="AF667" s="149"/>
      <c r="AG667" s="149" t="s">
        <v>162</v>
      </c>
      <c r="AH667" s="149">
        <v>0</v>
      </c>
      <c r="AI667" s="149"/>
      <c r="AJ667" s="149"/>
      <c r="AK667" s="149"/>
      <c r="AL667" s="149"/>
      <c r="AM667" s="149"/>
      <c r="AN667" s="149"/>
      <c r="AO667" s="149"/>
      <c r="AP667" s="149"/>
      <c r="AQ667" s="149"/>
      <c r="AR667" s="149"/>
      <c r="AS667" s="149"/>
      <c r="AT667" s="149"/>
      <c r="AU667" s="149"/>
      <c r="AV667" s="149"/>
      <c r="AW667" s="149"/>
      <c r="AX667" s="149"/>
      <c r="AY667" s="149"/>
      <c r="AZ667" s="149"/>
      <c r="BA667" s="149"/>
      <c r="BB667" s="149"/>
      <c r="BC667" s="149"/>
      <c r="BD667" s="149"/>
      <c r="BE667" s="149"/>
      <c r="BF667" s="149"/>
      <c r="BG667" s="149"/>
      <c r="BH667" s="149"/>
    </row>
    <row r="668" spans="1:60" outlineLevel="1" x14ac:dyDescent="0.2">
      <c r="A668" s="156"/>
      <c r="B668" s="157"/>
      <c r="C668" s="181" t="s">
        <v>517</v>
      </c>
      <c r="D668" s="161"/>
      <c r="E668" s="162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49"/>
      <c r="Z668" s="149"/>
      <c r="AA668" s="149"/>
      <c r="AB668" s="149"/>
      <c r="AC668" s="149"/>
      <c r="AD668" s="149"/>
      <c r="AE668" s="149"/>
      <c r="AF668" s="149"/>
      <c r="AG668" s="149" t="s">
        <v>162</v>
      </c>
      <c r="AH668" s="149">
        <v>0</v>
      </c>
      <c r="AI668" s="149"/>
      <c r="AJ668" s="149"/>
      <c r="AK668" s="149"/>
      <c r="AL668" s="149"/>
      <c r="AM668" s="149"/>
      <c r="AN668" s="149"/>
      <c r="AO668" s="149"/>
      <c r="AP668" s="149"/>
      <c r="AQ668" s="149"/>
      <c r="AR668" s="149"/>
      <c r="AS668" s="149"/>
      <c r="AT668" s="149"/>
      <c r="AU668" s="149"/>
      <c r="AV668" s="149"/>
      <c r="AW668" s="149"/>
      <c r="AX668" s="149"/>
      <c r="AY668" s="149"/>
      <c r="AZ668" s="149"/>
      <c r="BA668" s="149"/>
      <c r="BB668" s="149"/>
      <c r="BC668" s="149"/>
      <c r="BD668" s="149"/>
      <c r="BE668" s="149"/>
      <c r="BF668" s="149"/>
      <c r="BG668" s="149"/>
      <c r="BH668" s="149"/>
    </row>
    <row r="669" spans="1:60" outlineLevel="1" x14ac:dyDescent="0.2">
      <c r="A669" s="156"/>
      <c r="B669" s="157"/>
      <c r="C669" s="181" t="s">
        <v>239</v>
      </c>
      <c r="D669" s="161"/>
      <c r="E669" s="162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49"/>
      <c r="Z669" s="149"/>
      <c r="AA669" s="149"/>
      <c r="AB669" s="149"/>
      <c r="AC669" s="149"/>
      <c r="AD669" s="149"/>
      <c r="AE669" s="149"/>
      <c r="AF669" s="149"/>
      <c r="AG669" s="149" t="s">
        <v>162</v>
      </c>
      <c r="AH669" s="149">
        <v>0</v>
      </c>
      <c r="AI669" s="149"/>
      <c r="AJ669" s="149"/>
      <c r="AK669" s="149"/>
      <c r="AL669" s="149"/>
      <c r="AM669" s="149"/>
      <c r="AN669" s="149"/>
      <c r="AO669" s="149"/>
      <c r="AP669" s="149"/>
      <c r="AQ669" s="149"/>
      <c r="AR669" s="149"/>
      <c r="AS669" s="149"/>
      <c r="AT669" s="149"/>
      <c r="AU669" s="149"/>
      <c r="AV669" s="149"/>
      <c r="AW669" s="149"/>
      <c r="AX669" s="149"/>
      <c r="AY669" s="149"/>
      <c r="AZ669" s="149"/>
      <c r="BA669" s="149"/>
      <c r="BB669" s="149"/>
      <c r="BC669" s="149"/>
      <c r="BD669" s="149"/>
      <c r="BE669" s="149"/>
      <c r="BF669" s="149"/>
      <c r="BG669" s="149"/>
      <c r="BH669" s="149"/>
    </row>
    <row r="670" spans="1:60" outlineLevel="1" x14ac:dyDescent="0.2">
      <c r="A670" s="156"/>
      <c r="B670" s="157"/>
      <c r="C670" s="181" t="s">
        <v>189</v>
      </c>
      <c r="D670" s="161"/>
      <c r="E670" s="162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49"/>
      <c r="Z670" s="149"/>
      <c r="AA670" s="149"/>
      <c r="AB670" s="149"/>
      <c r="AC670" s="149"/>
      <c r="AD670" s="149"/>
      <c r="AE670" s="149"/>
      <c r="AF670" s="149"/>
      <c r="AG670" s="149" t="s">
        <v>162</v>
      </c>
      <c r="AH670" s="149">
        <v>0</v>
      </c>
      <c r="AI670" s="149"/>
      <c r="AJ670" s="149"/>
      <c r="AK670" s="149"/>
      <c r="AL670" s="149"/>
      <c r="AM670" s="149"/>
      <c r="AN670" s="149"/>
      <c r="AO670" s="149"/>
      <c r="AP670" s="149"/>
      <c r="AQ670" s="149"/>
      <c r="AR670" s="149"/>
      <c r="AS670" s="149"/>
      <c r="AT670" s="149"/>
      <c r="AU670" s="149"/>
      <c r="AV670" s="149"/>
      <c r="AW670" s="149"/>
      <c r="AX670" s="149"/>
      <c r="AY670" s="149"/>
      <c r="AZ670" s="149"/>
      <c r="BA670" s="149"/>
      <c r="BB670" s="149"/>
      <c r="BC670" s="149"/>
      <c r="BD670" s="149"/>
      <c r="BE670" s="149"/>
      <c r="BF670" s="149"/>
      <c r="BG670" s="149"/>
      <c r="BH670" s="149"/>
    </row>
    <row r="671" spans="1:60" outlineLevel="1" x14ac:dyDescent="0.2">
      <c r="A671" s="156"/>
      <c r="B671" s="157"/>
      <c r="C671" s="181" t="s">
        <v>518</v>
      </c>
      <c r="D671" s="161"/>
      <c r="E671" s="162">
        <v>10.41</v>
      </c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49"/>
      <c r="Z671" s="149"/>
      <c r="AA671" s="149"/>
      <c r="AB671" s="149"/>
      <c r="AC671" s="149"/>
      <c r="AD671" s="149"/>
      <c r="AE671" s="149"/>
      <c r="AF671" s="149"/>
      <c r="AG671" s="149" t="s">
        <v>162</v>
      </c>
      <c r="AH671" s="149">
        <v>0</v>
      </c>
      <c r="AI671" s="149"/>
      <c r="AJ671" s="149"/>
      <c r="AK671" s="149"/>
      <c r="AL671" s="149"/>
      <c r="AM671" s="149"/>
      <c r="AN671" s="149"/>
      <c r="AO671" s="149"/>
      <c r="AP671" s="149"/>
      <c r="AQ671" s="149"/>
      <c r="AR671" s="149"/>
      <c r="AS671" s="149"/>
      <c r="AT671" s="149"/>
      <c r="AU671" s="149"/>
      <c r="AV671" s="149"/>
      <c r="AW671" s="149"/>
      <c r="AX671" s="149"/>
      <c r="AY671" s="149"/>
      <c r="AZ671" s="149"/>
      <c r="BA671" s="149"/>
      <c r="BB671" s="149"/>
      <c r="BC671" s="149"/>
      <c r="BD671" s="149"/>
      <c r="BE671" s="149"/>
      <c r="BF671" s="149"/>
      <c r="BG671" s="149"/>
      <c r="BH671" s="149"/>
    </row>
    <row r="672" spans="1:60" outlineLevel="1" x14ac:dyDescent="0.2">
      <c r="A672" s="156"/>
      <c r="B672" s="157"/>
      <c r="C672" s="181" t="s">
        <v>241</v>
      </c>
      <c r="D672" s="161"/>
      <c r="E672" s="162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49"/>
      <c r="Z672" s="149"/>
      <c r="AA672" s="149"/>
      <c r="AB672" s="149"/>
      <c r="AC672" s="149"/>
      <c r="AD672" s="149"/>
      <c r="AE672" s="149"/>
      <c r="AF672" s="149"/>
      <c r="AG672" s="149" t="s">
        <v>162</v>
      </c>
      <c r="AH672" s="149">
        <v>0</v>
      </c>
      <c r="AI672" s="149"/>
      <c r="AJ672" s="149"/>
      <c r="AK672" s="149"/>
      <c r="AL672" s="149"/>
      <c r="AM672" s="149"/>
      <c r="AN672" s="149"/>
      <c r="AO672" s="149"/>
      <c r="AP672" s="149"/>
      <c r="AQ672" s="149"/>
      <c r="AR672" s="149"/>
      <c r="AS672" s="149"/>
      <c r="AT672" s="149"/>
      <c r="AU672" s="149"/>
      <c r="AV672" s="149"/>
      <c r="AW672" s="149"/>
      <c r="AX672" s="149"/>
      <c r="AY672" s="149"/>
      <c r="AZ672" s="149"/>
      <c r="BA672" s="149"/>
      <c r="BB672" s="149"/>
      <c r="BC672" s="149"/>
      <c r="BD672" s="149"/>
      <c r="BE672" s="149"/>
      <c r="BF672" s="149"/>
      <c r="BG672" s="149"/>
      <c r="BH672" s="149"/>
    </row>
    <row r="673" spans="1:60" outlineLevel="1" x14ac:dyDescent="0.2">
      <c r="A673" s="156"/>
      <c r="B673" s="157"/>
      <c r="C673" s="181" t="s">
        <v>519</v>
      </c>
      <c r="D673" s="161"/>
      <c r="E673" s="162">
        <v>21.24</v>
      </c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49"/>
      <c r="Z673" s="149"/>
      <c r="AA673" s="149"/>
      <c r="AB673" s="149"/>
      <c r="AC673" s="149"/>
      <c r="AD673" s="149"/>
      <c r="AE673" s="149"/>
      <c r="AF673" s="149"/>
      <c r="AG673" s="149" t="s">
        <v>162</v>
      </c>
      <c r="AH673" s="149">
        <v>0</v>
      </c>
      <c r="AI673" s="149"/>
      <c r="AJ673" s="149"/>
      <c r="AK673" s="149"/>
      <c r="AL673" s="149"/>
      <c r="AM673" s="149"/>
      <c r="AN673" s="149"/>
      <c r="AO673" s="149"/>
      <c r="AP673" s="149"/>
      <c r="AQ673" s="149"/>
      <c r="AR673" s="149"/>
      <c r="AS673" s="149"/>
      <c r="AT673" s="149"/>
      <c r="AU673" s="149"/>
      <c r="AV673" s="149"/>
      <c r="AW673" s="149"/>
      <c r="AX673" s="149"/>
      <c r="AY673" s="149"/>
      <c r="AZ673" s="149"/>
      <c r="BA673" s="149"/>
      <c r="BB673" s="149"/>
      <c r="BC673" s="149"/>
      <c r="BD673" s="149"/>
      <c r="BE673" s="149"/>
      <c r="BF673" s="149"/>
      <c r="BG673" s="149"/>
      <c r="BH673" s="149"/>
    </row>
    <row r="674" spans="1:60" outlineLevel="1" x14ac:dyDescent="0.2">
      <c r="A674" s="156"/>
      <c r="B674" s="157"/>
      <c r="C674" s="181" t="s">
        <v>191</v>
      </c>
      <c r="D674" s="161"/>
      <c r="E674" s="162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49"/>
      <c r="Z674" s="149"/>
      <c r="AA674" s="149"/>
      <c r="AB674" s="149"/>
      <c r="AC674" s="149"/>
      <c r="AD674" s="149"/>
      <c r="AE674" s="149"/>
      <c r="AF674" s="149"/>
      <c r="AG674" s="149" t="s">
        <v>162</v>
      </c>
      <c r="AH674" s="149">
        <v>0</v>
      </c>
      <c r="AI674" s="149"/>
      <c r="AJ674" s="149"/>
      <c r="AK674" s="149"/>
      <c r="AL674" s="149"/>
      <c r="AM674" s="149"/>
      <c r="AN674" s="149"/>
      <c r="AO674" s="149"/>
      <c r="AP674" s="149"/>
      <c r="AQ674" s="149"/>
      <c r="AR674" s="149"/>
      <c r="AS674" s="149"/>
      <c r="AT674" s="149"/>
      <c r="AU674" s="149"/>
      <c r="AV674" s="149"/>
      <c r="AW674" s="149"/>
      <c r="AX674" s="149"/>
      <c r="AY674" s="149"/>
      <c r="AZ674" s="149"/>
      <c r="BA674" s="149"/>
      <c r="BB674" s="149"/>
      <c r="BC674" s="149"/>
      <c r="BD674" s="149"/>
      <c r="BE674" s="149"/>
      <c r="BF674" s="149"/>
      <c r="BG674" s="149"/>
      <c r="BH674" s="149"/>
    </row>
    <row r="675" spans="1:60" outlineLevel="1" x14ac:dyDescent="0.2">
      <c r="A675" s="156"/>
      <c r="B675" s="157"/>
      <c r="C675" s="181" t="s">
        <v>520</v>
      </c>
      <c r="D675" s="161"/>
      <c r="E675" s="162">
        <v>10.53</v>
      </c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49"/>
      <c r="Z675" s="149"/>
      <c r="AA675" s="149"/>
      <c r="AB675" s="149"/>
      <c r="AC675" s="149"/>
      <c r="AD675" s="149"/>
      <c r="AE675" s="149"/>
      <c r="AF675" s="149"/>
      <c r="AG675" s="149" t="s">
        <v>162</v>
      </c>
      <c r="AH675" s="149">
        <v>0</v>
      </c>
      <c r="AI675" s="149"/>
      <c r="AJ675" s="149"/>
      <c r="AK675" s="149"/>
      <c r="AL675" s="149"/>
      <c r="AM675" s="149"/>
      <c r="AN675" s="149"/>
      <c r="AO675" s="149"/>
      <c r="AP675" s="149"/>
      <c r="AQ675" s="149"/>
      <c r="AR675" s="149"/>
      <c r="AS675" s="149"/>
      <c r="AT675" s="149"/>
      <c r="AU675" s="149"/>
      <c r="AV675" s="149"/>
      <c r="AW675" s="149"/>
      <c r="AX675" s="149"/>
      <c r="AY675" s="149"/>
      <c r="AZ675" s="149"/>
      <c r="BA675" s="149"/>
      <c r="BB675" s="149"/>
      <c r="BC675" s="149"/>
      <c r="BD675" s="149"/>
      <c r="BE675" s="149"/>
      <c r="BF675" s="149"/>
      <c r="BG675" s="149"/>
      <c r="BH675" s="149"/>
    </row>
    <row r="676" spans="1:60" outlineLevel="1" x14ac:dyDescent="0.2">
      <c r="A676" s="156"/>
      <c r="B676" s="157"/>
      <c r="C676" s="181" t="s">
        <v>244</v>
      </c>
      <c r="D676" s="161"/>
      <c r="E676" s="162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49"/>
      <c r="Z676" s="149"/>
      <c r="AA676" s="149"/>
      <c r="AB676" s="149"/>
      <c r="AC676" s="149"/>
      <c r="AD676" s="149"/>
      <c r="AE676" s="149"/>
      <c r="AF676" s="149"/>
      <c r="AG676" s="149" t="s">
        <v>162</v>
      </c>
      <c r="AH676" s="149">
        <v>0</v>
      </c>
      <c r="AI676" s="149"/>
      <c r="AJ676" s="149"/>
      <c r="AK676" s="149"/>
      <c r="AL676" s="149"/>
      <c r="AM676" s="149"/>
      <c r="AN676" s="149"/>
      <c r="AO676" s="149"/>
      <c r="AP676" s="149"/>
      <c r="AQ676" s="149"/>
      <c r="AR676" s="149"/>
      <c r="AS676" s="149"/>
      <c r="AT676" s="149"/>
      <c r="AU676" s="149"/>
      <c r="AV676" s="149"/>
      <c r="AW676" s="149"/>
      <c r="AX676" s="149"/>
      <c r="AY676" s="149"/>
      <c r="AZ676" s="149"/>
      <c r="BA676" s="149"/>
      <c r="BB676" s="149"/>
      <c r="BC676" s="149"/>
      <c r="BD676" s="149"/>
      <c r="BE676" s="149"/>
      <c r="BF676" s="149"/>
      <c r="BG676" s="149"/>
      <c r="BH676" s="149"/>
    </row>
    <row r="677" spans="1:60" outlineLevel="1" x14ac:dyDescent="0.2">
      <c r="A677" s="156"/>
      <c r="B677" s="157"/>
      <c r="C677" s="181" t="s">
        <v>521</v>
      </c>
      <c r="D677" s="161"/>
      <c r="E677" s="162">
        <v>8.93</v>
      </c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49"/>
      <c r="Z677" s="149"/>
      <c r="AA677" s="149"/>
      <c r="AB677" s="149"/>
      <c r="AC677" s="149"/>
      <c r="AD677" s="149"/>
      <c r="AE677" s="149"/>
      <c r="AF677" s="149"/>
      <c r="AG677" s="149" t="s">
        <v>162</v>
      </c>
      <c r="AH677" s="149">
        <v>0</v>
      </c>
      <c r="AI677" s="149"/>
      <c r="AJ677" s="149"/>
      <c r="AK677" s="149"/>
      <c r="AL677" s="149"/>
      <c r="AM677" s="149"/>
      <c r="AN677" s="149"/>
      <c r="AO677" s="149"/>
      <c r="AP677" s="149"/>
      <c r="AQ677" s="149"/>
      <c r="AR677" s="149"/>
      <c r="AS677" s="149"/>
      <c r="AT677" s="149"/>
      <c r="AU677" s="149"/>
      <c r="AV677" s="149"/>
      <c r="AW677" s="149"/>
      <c r="AX677" s="149"/>
      <c r="AY677" s="149"/>
      <c r="AZ677" s="149"/>
      <c r="BA677" s="149"/>
      <c r="BB677" s="149"/>
      <c r="BC677" s="149"/>
      <c r="BD677" s="149"/>
      <c r="BE677" s="149"/>
      <c r="BF677" s="149"/>
      <c r="BG677" s="149"/>
      <c r="BH677" s="149"/>
    </row>
    <row r="678" spans="1:60" outlineLevel="1" x14ac:dyDescent="0.2">
      <c r="A678" s="156"/>
      <c r="B678" s="157"/>
      <c r="C678" s="181" t="s">
        <v>246</v>
      </c>
      <c r="D678" s="161"/>
      <c r="E678" s="162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49"/>
      <c r="Z678" s="149"/>
      <c r="AA678" s="149"/>
      <c r="AB678" s="149"/>
      <c r="AC678" s="149"/>
      <c r="AD678" s="149"/>
      <c r="AE678" s="149"/>
      <c r="AF678" s="149"/>
      <c r="AG678" s="149" t="s">
        <v>162</v>
      </c>
      <c r="AH678" s="149">
        <v>0</v>
      </c>
      <c r="AI678" s="149"/>
      <c r="AJ678" s="149"/>
      <c r="AK678" s="149"/>
      <c r="AL678" s="149"/>
      <c r="AM678" s="149"/>
      <c r="AN678" s="149"/>
      <c r="AO678" s="149"/>
      <c r="AP678" s="149"/>
      <c r="AQ678" s="149"/>
      <c r="AR678" s="149"/>
      <c r="AS678" s="149"/>
      <c r="AT678" s="149"/>
      <c r="AU678" s="149"/>
      <c r="AV678" s="149"/>
      <c r="AW678" s="149"/>
      <c r="AX678" s="149"/>
      <c r="AY678" s="149"/>
      <c r="AZ678" s="149"/>
      <c r="BA678" s="149"/>
      <c r="BB678" s="149"/>
      <c r="BC678" s="149"/>
      <c r="BD678" s="149"/>
      <c r="BE678" s="149"/>
      <c r="BF678" s="149"/>
      <c r="BG678" s="149"/>
      <c r="BH678" s="149"/>
    </row>
    <row r="679" spans="1:60" outlineLevel="1" x14ac:dyDescent="0.2">
      <c r="A679" s="156"/>
      <c r="B679" s="157"/>
      <c r="C679" s="181" t="s">
        <v>204</v>
      </c>
      <c r="D679" s="161"/>
      <c r="E679" s="162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49"/>
      <c r="Z679" s="149"/>
      <c r="AA679" s="149"/>
      <c r="AB679" s="149"/>
      <c r="AC679" s="149"/>
      <c r="AD679" s="149"/>
      <c r="AE679" s="149"/>
      <c r="AF679" s="149"/>
      <c r="AG679" s="149" t="s">
        <v>162</v>
      </c>
      <c r="AH679" s="149">
        <v>0</v>
      </c>
      <c r="AI679" s="149"/>
      <c r="AJ679" s="149"/>
      <c r="AK679" s="149"/>
      <c r="AL679" s="149"/>
      <c r="AM679" s="149"/>
      <c r="AN679" s="149"/>
      <c r="AO679" s="149"/>
      <c r="AP679" s="149"/>
      <c r="AQ679" s="149"/>
      <c r="AR679" s="149"/>
      <c r="AS679" s="149"/>
      <c r="AT679" s="149"/>
      <c r="AU679" s="149"/>
      <c r="AV679" s="149"/>
      <c r="AW679" s="149"/>
      <c r="AX679" s="149"/>
      <c r="AY679" s="149"/>
      <c r="AZ679" s="149"/>
      <c r="BA679" s="149"/>
      <c r="BB679" s="149"/>
      <c r="BC679" s="149"/>
      <c r="BD679" s="149"/>
      <c r="BE679" s="149"/>
      <c r="BF679" s="149"/>
      <c r="BG679" s="149"/>
      <c r="BH679" s="149"/>
    </row>
    <row r="680" spans="1:60" outlineLevel="1" x14ac:dyDescent="0.2">
      <c r="A680" s="156"/>
      <c r="B680" s="157"/>
      <c r="C680" s="181" t="s">
        <v>522</v>
      </c>
      <c r="D680" s="161"/>
      <c r="E680" s="162">
        <v>10.220000000000001</v>
      </c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49"/>
      <c r="Z680" s="149"/>
      <c r="AA680" s="149"/>
      <c r="AB680" s="149"/>
      <c r="AC680" s="149"/>
      <c r="AD680" s="149"/>
      <c r="AE680" s="149"/>
      <c r="AF680" s="149"/>
      <c r="AG680" s="149" t="s">
        <v>162</v>
      </c>
      <c r="AH680" s="149">
        <v>0</v>
      </c>
      <c r="AI680" s="149"/>
      <c r="AJ680" s="149"/>
      <c r="AK680" s="149"/>
      <c r="AL680" s="149"/>
      <c r="AM680" s="149"/>
      <c r="AN680" s="149"/>
      <c r="AO680" s="149"/>
      <c r="AP680" s="149"/>
      <c r="AQ680" s="149"/>
      <c r="AR680" s="149"/>
      <c r="AS680" s="149"/>
      <c r="AT680" s="149"/>
      <c r="AU680" s="149"/>
      <c r="AV680" s="149"/>
      <c r="AW680" s="149"/>
      <c r="AX680" s="149"/>
      <c r="AY680" s="149"/>
      <c r="AZ680" s="149"/>
      <c r="BA680" s="149"/>
      <c r="BB680" s="149"/>
      <c r="BC680" s="149"/>
      <c r="BD680" s="149"/>
      <c r="BE680" s="149"/>
      <c r="BF680" s="149"/>
      <c r="BG680" s="149"/>
      <c r="BH680" s="149"/>
    </row>
    <row r="681" spans="1:60" outlineLevel="1" x14ac:dyDescent="0.2">
      <c r="A681" s="156"/>
      <c r="B681" s="157"/>
      <c r="C681" s="181" t="s">
        <v>247</v>
      </c>
      <c r="D681" s="161"/>
      <c r="E681" s="162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49"/>
      <c r="Z681" s="149"/>
      <c r="AA681" s="149"/>
      <c r="AB681" s="149"/>
      <c r="AC681" s="149"/>
      <c r="AD681" s="149"/>
      <c r="AE681" s="149"/>
      <c r="AF681" s="149"/>
      <c r="AG681" s="149" t="s">
        <v>162</v>
      </c>
      <c r="AH681" s="149">
        <v>0</v>
      </c>
      <c r="AI681" s="149"/>
      <c r="AJ681" s="149"/>
      <c r="AK681" s="149"/>
      <c r="AL681" s="149"/>
      <c r="AM681" s="149"/>
      <c r="AN681" s="149"/>
      <c r="AO681" s="149"/>
      <c r="AP681" s="149"/>
      <c r="AQ681" s="149"/>
      <c r="AR681" s="149"/>
      <c r="AS681" s="149"/>
      <c r="AT681" s="149"/>
      <c r="AU681" s="149"/>
      <c r="AV681" s="149"/>
      <c r="AW681" s="149"/>
      <c r="AX681" s="149"/>
      <c r="AY681" s="149"/>
      <c r="AZ681" s="149"/>
      <c r="BA681" s="149"/>
      <c r="BB681" s="149"/>
      <c r="BC681" s="149"/>
      <c r="BD681" s="149"/>
      <c r="BE681" s="149"/>
      <c r="BF681" s="149"/>
      <c r="BG681" s="149"/>
      <c r="BH681" s="149"/>
    </row>
    <row r="682" spans="1:60" outlineLevel="1" x14ac:dyDescent="0.2">
      <c r="A682" s="156"/>
      <c r="B682" s="157"/>
      <c r="C682" s="181" t="s">
        <v>523</v>
      </c>
      <c r="D682" s="161"/>
      <c r="E682" s="162">
        <v>8.1</v>
      </c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49"/>
      <c r="Z682" s="149"/>
      <c r="AA682" s="149"/>
      <c r="AB682" s="149"/>
      <c r="AC682" s="149"/>
      <c r="AD682" s="149"/>
      <c r="AE682" s="149"/>
      <c r="AF682" s="149"/>
      <c r="AG682" s="149" t="s">
        <v>162</v>
      </c>
      <c r="AH682" s="149">
        <v>0</v>
      </c>
      <c r="AI682" s="149"/>
      <c r="AJ682" s="149"/>
      <c r="AK682" s="149"/>
      <c r="AL682" s="149"/>
      <c r="AM682" s="149"/>
      <c r="AN682" s="149"/>
      <c r="AO682" s="149"/>
      <c r="AP682" s="149"/>
      <c r="AQ682" s="149"/>
      <c r="AR682" s="149"/>
      <c r="AS682" s="149"/>
      <c r="AT682" s="149"/>
      <c r="AU682" s="149"/>
      <c r="AV682" s="149"/>
      <c r="AW682" s="149"/>
      <c r="AX682" s="149"/>
      <c r="AY682" s="149"/>
      <c r="AZ682" s="149"/>
      <c r="BA682" s="149"/>
      <c r="BB682" s="149"/>
      <c r="BC682" s="149"/>
      <c r="BD682" s="149"/>
      <c r="BE682" s="149"/>
      <c r="BF682" s="149"/>
      <c r="BG682" s="149"/>
      <c r="BH682" s="149"/>
    </row>
    <row r="683" spans="1:60" outlineLevel="1" x14ac:dyDescent="0.2">
      <c r="A683" s="170">
        <v>64</v>
      </c>
      <c r="B683" s="171" t="s">
        <v>524</v>
      </c>
      <c r="C683" s="180" t="s">
        <v>525</v>
      </c>
      <c r="D683" s="172" t="s">
        <v>182</v>
      </c>
      <c r="E683" s="173">
        <v>13.006</v>
      </c>
      <c r="F683" s="174"/>
      <c r="G683" s="175">
        <f>ROUND(E683*F683,2)</f>
        <v>0</v>
      </c>
      <c r="H683" s="174"/>
      <c r="I683" s="175">
        <f>ROUND(E683*H683,2)</f>
        <v>0</v>
      </c>
      <c r="J683" s="174"/>
      <c r="K683" s="175">
        <f>ROUND(E683*J683,2)</f>
        <v>0</v>
      </c>
      <c r="L683" s="175">
        <v>21</v>
      </c>
      <c r="M683" s="175">
        <f>G683*(1+L683/100)</f>
        <v>0</v>
      </c>
      <c r="N683" s="175">
        <v>1.7000000000000001E-4</v>
      </c>
      <c r="O683" s="175">
        <f>ROUND(E683*N683,2)</f>
        <v>0</v>
      </c>
      <c r="P683" s="175">
        <v>0</v>
      </c>
      <c r="Q683" s="175">
        <f>ROUND(E683*P683,2)</f>
        <v>0</v>
      </c>
      <c r="R683" s="175" t="s">
        <v>515</v>
      </c>
      <c r="S683" s="175" t="s">
        <v>157</v>
      </c>
      <c r="T683" s="176" t="s">
        <v>157</v>
      </c>
      <c r="U683" s="159">
        <v>3.2480000000000002E-2</v>
      </c>
      <c r="V683" s="159">
        <f>ROUND(E683*U683,2)</f>
        <v>0.42</v>
      </c>
      <c r="W683" s="159"/>
      <c r="X683" s="159" t="s">
        <v>184</v>
      </c>
      <c r="Y683" s="149"/>
      <c r="Z683" s="149"/>
      <c r="AA683" s="149"/>
      <c r="AB683" s="149"/>
      <c r="AC683" s="149"/>
      <c r="AD683" s="149"/>
      <c r="AE683" s="149"/>
      <c r="AF683" s="149"/>
      <c r="AG683" s="149" t="s">
        <v>347</v>
      </c>
      <c r="AH683" s="149"/>
      <c r="AI683" s="149"/>
      <c r="AJ683" s="149"/>
      <c r="AK683" s="149"/>
      <c r="AL683" s="149"/>
      <c r="AM683" s="149"/>
      <c r="AN683" s="149"/>
      <c r="AO683" s="149"/>
      <c r="AP683" s="149"/>
      <c r="AQ683" s="149"/>
      <c r="AR683" s="149"/>
      <c r="AS683" s="149"/>
      <c r="AT683" s="149"/>
      <c r="AU683" s="149"/>
      <c r="AV683" s="149"/>
      <c r="AW683" s="149"/>
      <c r="AX683" s="149"/>
      <c r="AY683" s="149"/>
      <c r="AZ683" s="149"/>
      <c r="BA683" s="149"/>
      <c r="BB683" s="149"/>
      <c r="BC683" s="149"/>
      <c r="BD683" s="149"/>
      <c r="BE683" s="149"/>
      <c r="BF683" s="149"/>
      <c r="BG683" s="149"/>
      <c r="BH683" s="149"/>
    </row>
    <row r="684" spans="1:60" outlineLevel="1" x14ac:dyDescent="0.2">
      <c r="A684" s="156"/>
      <c r="B684" s="157"/>
      <c r="C684" s="181" t="s">
        <v>526</v>
      </c>
      <c r="D684" s="161"/>
      <c r="E684" s="162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49"/>
      <c r="Z684" s="149"/>
      <c r="AA684" s="149"/>
      <c r="AB684" s="149"/>
      <c r="AC684" s="149"/>
      <c r="AD684" s="149"/>
      <c r="AE684" s="149"/>
      <c r="AF684" s="149"/>
      <c r="AG684" s="149" t="s">
        <v>162</v>
      </c>
      <c r="AH684" s="149">
        <v>0</v>
      </c>
      <c r="AI684" s="149"/>
      <c r="AJ684" s="149"/>
      <c r="AK684" s="149"/>
      <c r="AL684" s="149"/>
      <c r="AM684" s="149"/>
      <c r="AN684" s="149"/>
      <c r="AO684" s="149"/>
      <c r="AP684" s="149"/>
      <c r="AQ684" s="149"/>
      <c r="AR684" s="149"/>
      <c r="AS684" s="149"/>
      <c r="AT684" s="149"/>
      <c r="AU684" s="149"/>
      <c r="AV684" s="149"/>
      <c r="AW684" s="149"/>
      <c r="AX684" s="149"/>
      <c r="AY684" s="149"/>
      <c r="AZ684" s="149"/>
      <c r="BA684" s="149"/>
      <c r="BB684" s="149"/>
      <c r="BC684" s="149"/>
      <c r="BD684" s="149"/>
      <c r="BE684" s="149"/>
      <c r="BF684" s="149"/>
      <c r="BG684" s="149"/>
      <c r="BH684" s="149"/>
    </row>
    <row r="685" spans="1:60" outlineLevel="1" x14ac:dyDescent="0.2">
      <c r="A685" s="156"/>
      <c r="B685" s="157"/>
      <c r="C685" s="181" t="s">
        <v>527</v>
      </c>
      <c r="D685" s="161"/>
      <c r="E685" s="162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49"/>
      <c r="Z685" s="149"/>
      <c r="AA685" s="149"/>
      <c r="AB685" s="149"/>
      <c r="AC685" s="149"/>
      <c r="AD685" s="149"/>
      <c r="AE685" s="149"/>
      <c r="AF685" s="149"/>
      <c r="AG685" s="149" t="s">
        <v>162</v>
      </c>
      <c r="AH685" s="149">
        <v>0</v>
      </c>
      <c r="AI685" s="149"/>
      <c r="AJ685" s="149"/>
      <c r="AK685" s="149"/>
      <c r="AL685" s="149"/>
      <c r="AM685" s="149"/>
      <c r="AN685" s="149"/>
      <c r="AO685" s="149"/>
      <c r="AP685" s="149"/>
      <c r="AQ685" s="149"/>
      <c r="AR685" s="149"/>
      <c r="AS685" s="149"/>
      <c r="AT685" s="149"/>
      <c r="AU685" s="149"/>
      <c r="AV685" s="149"/>
      <c r="AW685" s="149"/>
      <c r="AX685" s="149"/>
      <c r="AY685" s="149"/>
      <c r="AZ685" s="149"/>
      <c r="BA685" s="149"/>
      <c r="BB685" s="149"/>
      <c r="BC685" s="149"/>
      <c r="BD685" s="149"/>
      <c r="BE685" s="149"/>
      <c r="BF685" s="149"/>
      <c r="BG685" s="149"/>
      <c r="BH685" s="149"/>
    </row>
    <row r="686" spans="1:60" outlineLevel="1" x14ac:dyDescent="0.2">
      <c r="A686" s="156"/>
      <c r="B686" s="157"/>
      <c r="C686" s="181" t="s">
        <v>214</v>
      </c>
      <c r="D686" s="161"/>
      <c r="E686" s="162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49"/>
      <c r="Z686" s="149"/>
      <c r="AA686" s="149"/>
      <c r="AB686" s="149"/>
      <c r="AC686" s="149"/>
      <c r="AD686" s="149"/>
      <c r="AE686" s="149"/>
      <c r="AF686" s="149"/>
      <c r="AG686" s="149" t="s">
        <v>162</v>
      </c>
      <c r="AH686" s="149">
        <v>0</v>
      </c>
      <c r="AI686" s="149"/>
      <c r="AJ686" s="149"/>
      <c r="AK686" s="149"/>
      <c r="AL686" s="149"/>
      <c r="AM686" s="149"/>
      <c r="AN686" s="149"/>
      <c r="AO686" s="149"/>
      <c r="AP686" s="149"/>
      <c r="AQ686" s="149"/>
      <c r="AR686" s="149"/>
      <c r="AS686" s="149"/>
      <c r="AT686" s="149"/>
      <c r="AU686" s="149"/>
      <c r="AV686" s="149"/>
      <c r="AW686" s="149"/>
      <c r="AX686" s="149"/>
      <c r="AY686" s="149"/>
      <c r="AZ686" s="149"/>
      <c r="BA686" s="149"/>
      <c r="BB686" s="149"/>
      <c r="BC686" s="149"/>
      <c r="BD686" s="149"/>
      <c r="BE686" s="149"/>
      <c r="BF686" s="149"/>
      <c r="BG686" s="149"/>
      <c r="BH686" s="149"/>
    </row>
    <row r="687" spans="1:60" outlineLevel="1" x14ac:dyDescent="0.2">
      <c r="A687" s="156"/>
      <c r="B687" s="157"/>
      <c r="C687" s="181" t="s">
        <v>189</v>
      </c>
      <c r="D687" s="161"/>
      <c r="E687" s="162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49"/>
      <c r="Z687" s="149"/>
      <c r="AA687" s="149"/>
      <c r="AB687" s="149"/>
      <c r="AC687" s="149"/>
      <c r="AD687" s="149"/>
      <c r="AE687" s="149"/>
      <c r="AF687" s="149"/>
      <c r="AG687" s="149" t="s">
        <v>162</v>
      </c>
      <c r="AH687" s="149">
        <v>0</v>
      </c>
      <c r="AI687" s="149"/>
      <c r="AJ687" s="149"/>
      <c r="AK687" s="149"/>
      <c r="AL687" s="149"/>
      <c r="AM687" s="149"/>
      <c r="AN687" s="149"/>
      <c r="AO687" s="149"/>
      <c r="AP687" s="149"/>
      <c r="AQ687" s="149"/>
      <c r="AR687" s="149"/>
      <c r="AS687" s="149"/>
      <c r="AT687" s="149"/>
      <c r="AU687" s="149"/>
      <c r="AV687" s="149"/>
      <c r="AW687" s="149"/>
      <c r="AX687" s="149"/>
      <c r="AY687" s="149"/>
      <c r="AZ687" s="149"/>
      <c r="BA687" s="149"/>
      <c r="BB687" s="149"/>
      <c r="BC687" s="149"/>
      <c r="BD687" s="149"/>
      <c r="BE687" s="149"/>
      <c r="BF687" s="149"/>
      <c r="BG687" s="149"/>
      <c r="BH687" s="149"/>
    </row>
    <row r="688" spans="1:60" outlineLevel="1" x14ac:dyDescent="0.2">
      <c r="A688" s="156"/>
      <c r="B688" s="157"/>
      <c r="C688" s="181" t="s">
        <v>528</v>
      </c>
      <c r="D688" s="161"/>
      <c r="E688" s="162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49"/>
      <c r="Z688" s="149"/>
      <c r="AA688" s="149"/>
      <c r="AB688" s="149"/>
      <c r="AC688" s="149"/>
      <c r="AD688" s="149"/>
      <c r="AE688" s="149"/>
      <c r="AF688" s="149"/>
      <c r="AG688" s="149" t="s">
        <v>162</v>
      </c>
      <c r="AH688" s="149">
        <v>0</v>
      </c>
      <c r="AI688" s="149"/>
      <c r="AJ688" s="149"/>
      <c r="AK688" s="149"/>
      <c r="AL688" s="149"/>
      <c r="AM688" s="149"/>
      <c r="AN688" s="149"/>
      <c r="AO688" s="149"/>
      <c r="AP688" s="149"/>
      <c r="AQ688" s="149"/>
      <c r="AR688" s="149"/>
      <c r="AS688" s="149"/>
      <c r="AT688" s="149"/>
      <c r="AU688" s="149"/>
      <c r="AV688" s="149"/>
      <c r="AW688" s="149"/>
      <c r="AX688" s="149"/>
      <c r="AY688" s="149"/>
      <c r="AZ688" s="149"/>
      <c r="BA688" s="149"/>
      <c r="BB688" s="149"/>
      <c r="BC688" s="149"/>
      <c r="BD688" s="149"/>
      <c r="BE688" s="149"/>
      <c r="BF688" s="149"/>
      <c r="BG688" s="149"/>
      <c r="BH688" s="149"/>
    </row>
    <row r="689" spans="1:60" outlineLevel="1" x14ac:dyDescent="0.2">
      <c r="A689" s="156"/>
      <c r="B689" s="157"/>
      <c r="C689" s="181" t="s">
        <v>529</v>
      </c>
      <c r="D689" s="161"/>
      <c r="E689" s="162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49"/>
      <c r="Z689" s="149"/>
      <c r="AA689" s="149"/>
      <c r="AB689" s="149"/>
      <c r="AC689" s="149"/>
      <c r="AD689" s="149"/>
      <c r="AE689" s="149"/>
      <c r="AF689" s="149"/>
      <c r="AG689" s="149" t="s">
        <v>162</v>
      </c>
      <c r="AH689" s="149">
        <v>0</v>
      </c>
      <c r="AI689" s="149"/>
      <c r="AJ689" s="149"/>
      <c r="AK689" s="149"/>
      <c r="AL689" s="149"/>
      <c r="AM689" s="149"/>
      <c r="AN689" s="149"/>
      <c r="AO689" s="149"/>
      <c r="AP689" s="149"/>
      <c r="AQ689" s="149"/>
      <c r="AR689" s="149"/>
      <c r="AS689" s="149"/>
      <c r="AT689" s="149"/>
      <c r="AU689" s="149"/>
      <c r="AV689" s="149"/>
      <c r="AW689" s="149"/>
      <c r="AX689" s="149"/>
      <c r="AY689" s="149"/>
      <c r="AZ689" s="149"/>
      <c r="BA689" s="149"/>
      <c r="BB689" s="149"/>
      <c r="BC689" s="149"/>
      <c r="BD689" s="149"/>
      <c r="BE689" s="149"/>
      <c r="BF689" s="149"/>
      <c r="BG689" s="149"/>
      <c r="BH689" s="149"/>
    </row>
    <row r="690" spans="1:60" outlineLevel="1" x14ac:dyDescent="0.2">
      <c r="A690" s="156"/>
      <c r="B690" s="157"/>
      <c r="C690" s="181" t="s">
        <v>530</v>
      </c>
      <c r="D690" s="161"/>
      <c r="E690" s="162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49"/>
      <c r="Z690" s="149"/>
      <c r="AA690" s="149"/>
      <c r="AB690" s="149"/>
      <c r="AC690" s="149"/>
      <c r="AD690" s="149"/>
      <c r="AE690" s="149"/>
      <c r="AF690" s="149"/>
      <c r="AG690" s="149" t="s">
        <v>162</v>
      </c>
      <c r="AH690" s="149">
        <v>0</v>
      </c>
      <c r="AI690" s="149"/>
      <c r="AJ690" s="149"/>
      <c r="AK690" s="149"/>
      <c r="AL690" s="149"/>
      <c r="AM690" s="149"/>
      <c r="AN690" s="149"/>
      <c r="AO690" s="149"/>
      <c r="AP690" s="149"/>
      <c r="AQ690" s="149"/>
      <c r="AR690" s="149"/>
      <c r="AS690" s="149"/>
      <c r="AT690" s="149"/>
      <c r="AU690" s="149"/>
      <c r="AV690" s="149"/>
      <c r="AW690" s="149"/>
      <c r="AX690" s="149"/>
      <c r="AY690" s="149"/>
      <c r="AZ690" s="149"/>
      <c r="BA690" s="149"/>
      <c r="BB690" s="149"/>
      <c r="BC690" s="149"/>
      <c r="BD690" s="149"/>
      <c r="BE690" s="149"/>
      <c r="BF690" s="149"/>
      <c r="BG690" s="149"/>
      <c r="BH690" s="149"/>
    </row>
    <row r="691" spans="1:60" outlineLevel="1" x14ac:dyDescent="0.2">
      <c r="A691" s="156"/>
      <c r="B691" s="157"/>
      <c r="C691" s="181" t="s">
        <v>529</v>
      </c>
      <c r="D691" s="161"/>
      <c r="E691" s="162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49"/>
      <c r="Z691" s="149"/>
      <c r="AA691" s="149"/>
      <c r="AB691" s="149"/>
      <c r="AC691" s="149"/>
      <c r="AD691" s="149"/>
      <c r="AE691" s="149"/>
      <c r="AF691" s="149"/>
      <c r="AG691" s="149" t="s">
        <v>162</v>
      </c>
      <c r="AH691" s="149">
        <v>0</v>
      </c>
      <c r="AI691" s="149"/>
      <c r="AJ691" s="149"/>
      <c r="AK691" s="149"/>
      <c r="AL691" s="149"/>
      <c r="AM691" s="149"/>
      <c r="AN691" s="149"/>
      <c r="AO691" s="149"/>
      <c r="AP691" s="149"/>
      <c r="AQ691" s="149"/>
      <c r="AR691" s="149"/>
      <c r="AS691" s="149"/>
      <c r="AT691" s="149"/>
      <c r="AU691" s="149"/>
      <c r="AV691" s="149"/>
      <c r="AW691" s="149"/>
      <c r="AX691" s="149"/>
      <c r="AY691" s="149"/>
      <c r="AZ691" s="149"/>
      <c r="BA691" s="149"/>
      <c r="BB691" s="149"/>
      <c r="BC691" s="149"/>
      <c r="BD691" s="149"/>
      <c r="BE691" s="149"/>
      <c r="BF691" s="149"/>
      <c r="BG691" s="149"/>
      <c r="BH691" s="149"/>
    </row>
    <row r="692" spans="1:60" outlineLevel="1" x14ac:dyDescent="0.2">
      <c r="A692" s="156"/>
      <c r="B692" s="157"/>
      <c r="C692" s="181" t="s">
        <v>191</v>
      </c>
      <c r="D692" s="161"/>
      <c r="E692" s="162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49"/>
      <c r="Z692" s="149"/>
      <c r="AA692" s="149"/>
      <c r="AB692" s="149"/>
      <c r="AC692" s="149"/>
      <c r="AD692" s="149"/>
      <c r="AE692" s="149"/>
      <c r="AF692" s="149"/>
      <c r="AG692" s="149" t="s">
        <v>162</v>
      </c>
      <c r="AH692" s="149">
        <v>0</v>
      </c>
      <c r="AI692" s="149"/>
      <c r="AJ692" s="149"/>
      <c r="AK692" s="149"/>
      <c r="AL692" s="149"/>
      <c r="AM692" s="149"/>
      <c r="AN692" s="149"/>
      <c r="AO692" s="149"/>
      <c r="AP692" s="149"/>
      <c r="AQ692" s="149"/>
      <c r="AR692" s="149"/>
      <c r="AS692" s="149"/>
      <c r="AT692" s="149"/>
      <c r="AU692" s="149"/>
      <c r="AV692" s="149"/>
      <c r="AW692" s="149"/>
      <c r="AX692" s="149"/>
      <c r="AY692" s="149"/>
      <c r="AZ692" s="149"/>
      <c r="BA692" s="149"/>
      <c r="BB692" s="149"/>
      <c r="BC692" s="149"/>
      <c r="BD692" s="149"/>
      <c r="BE692" s="149"/>
      <c r="BF692" s="149"/>
      <c r="BG692" s="149"/>
      <c r="BH692" s="149"/>
    </row>
    <row r="693" spans="1:60" outlineLevel="1" x14ac:dyDescent="0.2">
      <c r="A693" s="156"/>
      <c r="B693" s="157"/>
      <c r="C693" s="181" t="s">
        <v>528</v>
      </c>
      <c r="D693" s="161"/>
      <c r="E693" s="162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49"/>
      <c r="Z693" s="149"/>
      <c r="AA693" s="149"/>
      <c r="AB693" s="149"/>
      <c r="AC693" s="149"/>
      <c r="AD693" s="149"/>
      <c r="AE693" s="149"/>
      <c r="AF693" s="149"/>
      <c r="AG693" s="149" t="s">
        <v>162</v>
      </c>
      <c r="AH693" s="149">
        <v>0</v>
      </c>
      <c r="AI693" s="149"/>
      <c r="AJ693" s="149"/>
      <c r="AK693" s="149"/>
      <c r="AL693" s="149"/>
      <c r="AM693" s="149"/>
      <c r="AN693" s="149"/>
      <c r="AO693" s="149"/>
      <c r="AP693" s="149"/>
      <c r="AQ693" s="149"/>
      <c r="AR693" s="149"/>
      <c r="AS693" s="149"/>
      <c r="AT693" s="149"/>
      <c r="AU693" s="149"/>
      <c r="AV693" s="149"/>
      <c r="AW693" s="149"/>
      <c r="AX693" s="149"/>
      <c r="AY693" s="149"/>
      <c r="AZ693" s="149"/>
      <c r="BA693" s="149"/>
      <c r="BB693" s="149"/>
      <c r="BC693" s="149"/>
      <c r="BD693" s="149"/>
      <c r="BE693" s="149"/>
      <c r="BF693" s="149"/>
      <c r="BG693" s="149"/>
      <c r="BH693" s="149"/>
    </row>
    <row r="694" spans="1:60" outlineLevel="1" x14ac:dyDescent="0.2">
      <c r="A694" s="156"/>
      <c r="B694" s="157"/>
      <c r="C694" s="181" t="s">
        <v>529</v>
      </c>
      <c r="D694" s="161"/>
      <c r="E694" s="162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49"/>
      <c r="Z694" s="149"/>
      <c r="AA694" s="149"/>
      <c r="AB694" s="149"/>
      <c r="AC694" s="149"/>
      <c r="AD694" s="149"/>
      <c r="AE694" s="149"/>
      <c r="AF694" s="149"/>
      <c r="AG694" s="149" t="s">
        <v>162</v>
      </c>
      <c r="AH694" s="149">
        <v>0</v>
      </c>
      <c r="AI694" s="149"/>
      <c r="AJ694" s="149"/>
      <c r="AK694" s="149"/>
      <c r="AL694" s="149"/>
      <c r="AM694" s="149"/>
      <c r="AN694" s="149"/>
      <c r="AO694" s="149"/>
      <c r="AP694" s="149"/>
      <c r="AQ694" s="149"/>
      <c r="AR694" s="149"/>
      <c r="AS694" s="149"/>
      <c r="AT694" s="149"/>
      <c r="AU694" s="149"/>
      <c r="AV694" s="149"/>
      <c r="AW694" s="149"/>
      <c r="AX694" s="149"/>
      <c r="AY694" s="149"/>
      <c r="AZ694" s="149"/>
      <c r="BA694" s="149"/>
      <c r="BB694" s="149"/>
      <c r="BC694" s="149"/>
      <c r="BD694" s="149"/>
      <c r="BE694" s="149"/>
      <c r="BF694" s="149"/>
      <c r="BG694" s="149"/>
      <c r="BH694" s="149"/>
    </row>
    <row r="695" spans="1:60" outlineLevel="1" x14ac:dyDescent="0.2">
      <c r="A695" s="156"/>
      <c r="B695" s="157"/>
      <c r="C695" s="181" t="s">
        <v>530</v>
      </c>
      <c r="D695" s="161"/>
      <c r="E695" s="162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49"/>
      <c r="Z695" s="149"/>
      <c r="AA695" s="149"/>
      <c r="AB695" s="149"/>
      <c r="AC695" s="149"/>
      <c r="AD695" s="149"/>
      <c r="AE695" s="149"/>
      <c r="AF695" s="149"/>
      <c r="AG695" s="149" t="s">
        <v>162</v>
      </c>
      <c r="AH695" s="149">
        <v>0</v>
      </c>
      <c r="AI695" s="149"/>
      <c r="AJ695" s="149"/>
      <c r="AK695" s="149"/>
      <c r="AL695" s="149"/>
      <c r="AM695" s="149"/>
      <c r="AN695" s="149"/>
      <c r="AO695" s="149"/>
      <c r="AP695" s="149"/>
      <c r="AQ695" s="149"/>
      <c r="AR695" s="149"/>
      <c r="AS695" s="149"/>
      <c r="AT695" s="149"/>
      <c r="AU695" s="149"/>
      <c r="AV695" s="149"/>
      <c r="AW695" s="149"/>
      <c r="AX695" s="149"/>
      <c r="AY695" s="149"/>
      <c r="AZ695" s="149"/>
      <c r="BA695" s="149"/>
      <c r="BB695" s="149"/>
      <c r="BC695" s="149"/>
      <c r="BD695" s="149"/>
      <c r="BE695" s="149"/>
      <c r="BF695" s="149"/>
      <c r="BG695" s="149"/>
      <c r="BH695" s="149"/>
    </row>
    <row r="696" spans="1:60" outlineLevel="1" x14ac:dyDescent="0.2">
      <c r="A696" s="156"/>
      <c r="B696" s="157"/>
      <c r="C696" s="181" t="s">
        <v>529</v>
      </c>
      <c r="D696" s="161"/>
      <c r="E696" s="162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49"/>
      <c r="Z696" s="149"/>
      <c r="AA696" s="149"/>
      <c r="AB696" s="149"/>
      <c r="AC696" s="149"/>
      <c r="AD696" s="149"/>
      <c r="AE696" s="149"/>
      <c r="AF696" s="149"/>
      <c r="AG696" s="149" t="s">
        <v>162</v>
      </c>
      <c r="AH696" s="149">
        <v>0</v>
      </c>
      <c r="AI696" s="149"/>
      <c r="AJ696" s="149"/>
      <c r="AK696" s="149"/>
      <c r="AL696" s="149"/>
      <c r="AM696" s="149"/>
      <c r="AN696" s="149"/>
      <c r="AO696" s="149"/>
      <c r="AP696" s="149"/>
      <c r="AQ696" s="149"/>
      <c r="AR696" s="149"/>
      <c r="AS696" s="149"/>
      <c r="AT696" s="149"/>
      <c r="AU696" s="149"/>
      <c r="AV696" s="149"/>
      <c r="AW696" s="149"/>
      <c r="AX696" s="149"/>
      <c r="AY696" s="149"/>
      <c r="AZ696" s="149"/>
      <c r="BA696" s="149"/>
      <c r="BB696" s="149"/>
      <c r="BC696" s="149"/>
      <c r="BD696" s="149"/>
      <c r="BE696" s="149"/>
      <c r="BF696" s="149"/>
      <c r="BG696" s="149"/>
      <c r="BH696" s="149"/>
    </row>
    <row r="697" spans="1:60" outlineLevel="1" x14ac:dyDescent="0.2">
      <c r="A697" s="156"/>
      <c r="B697" s="157"/>
      <c r="C697" s="181" t="s">
        <v>203</v>
      </c>
      <c r="D697" s="161"/>
      <c r="E697" s="162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49"/>
      <c r="Z697" s="149"/>
      <c r="AA697" s="149"/>
      <c r="AB697" s="149"/>
      <c r="AC697" s="149"/>
      <c r="AD697" s="149"/>
      <c r="AE697" s="149"/>
      <c r="AF697" s="149"/>
      <c r="AG697" s="149" t="s">
        <v>162</v>
      </c>
      <c r="AH697" s="149">
        <v>0</v>
      </c>
      <c r="AI697" s="149"/>
      <c r="AJ697" s="149"/>
      <c r="AK697" s="149"/>
      <c r="AL697" s="149"/>
      <c r="AM697" s="149"/>
      <c r="AN697" s="149"/>
      <c r="AO697" s="149"/>
      <c r="AP697" s="149"/>
      <c r="AQ697" s="149"/>
      <c r="AR697" s="149"/>
      <c r="AS697" s="149"/>
      <c r="AT697" s="149"/>
      <c r="AU697" s="149"/>
      <c r="AV697" s="149"/>
      <c r="AW697" s="149"/>
      <c r="AX697" s="149"/>
      <c r="AY697" s="149"/>
      <c r="AZ697" s="149"/>
      <c r="BA697" s="149"/>
      <c r="BB697" s="149"/>
      <c r="BC697" s="149"/>
      <c r="BD697" s="149"/>
      <c r="BE697" s="149"/>
      <c r="BF697" s="149"/>
      <c r="BG697" s="149"/>
      <c r="BH697" s="149"/>
    </row>
    <row r="698" spans="1:60" outlineLevel="1" x14ac:dyDescent="0.2">
      <c r="A698" s="156"/>
      <c r="B698" s="157"/>
      <c r="C698" s="181" t="s">
        <v>204</v>
      </c>
      <c r="D698" s="161"/>
      <c r="E698" s="162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49"/>
      <c r="Z698" s="149"/>
      <c r="AA698" s="149"/>
      <c r="AB698" s="149"/>
      <c r="AC698" s="149"/>
      <c r="AD698" s="149"/>
      <c r="AE698" s="149"/>
      <c r="AF698" s="149"/>
      <c r="AG698" s="149" t="s">
        <v>162</v>
      </c>
      <c r="AH698" s="149">
        <v>0</v>
      </c>
      <c r="AI698" s="149"/>
      <c r="AJ698" s="149"/>
      <c r="AK698" s="149"/>
      <c r="AL698" s="149"/>
      <c r="AM698" s="149"/>
      <c r="AN698" s="149"/>
      <c r="AO698" s="149"/>
      <c r="AP698" s="149"/>
      <c r="AQ698" s="149"/>
      <c r="AR698" s="149"/>
      <c r="AS698" s="149"/>
      <c r="AT698" s="149"/>
      <c r="AU698" s="149"/>
      <c r="AV698" s="149"/>
      <c r="AW698" s="149"/>
      <c r="AX698" s="149"/>
      <c r="AY698" s="149"/>
      <c r="AZ698" s="149"/>
      <c r="BA698" s="149"/>
      <c r="BB698" s="149"/>
      <c r="BC698" s="149"/>
      <c r="BD698" s="149"/>
      <c r="BE698" s="149"/>
      <c r="BF698" s="149"/>
      <c r="BG698" s="149"/>
      <c r="BH698" s="149"/>
    </row>
    <row r="699" spans="1:60" outlineLevel="1" x14ac:dyDescent="0.2">
      <c r="A699" s="156"/>
      <c r="B699" s="157"/>
      <c r="C699" s="181" t="s">
        <v>528</v>
      </c>
      <c r="D699" s="161"/>
      <c r="E699" s="162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49"/>
      <c r="Z699" s="149"/>
      <c r="AA699" s="149"/>
      <c r="AB699" s="149"/>
      <c r="AC699" s="149"/>
      <c r="AD699" s="149"/>
      <c r="AE699" s="149"/>
      <c r="AF699" s="149"/>
      <c r="AG699" s="149" t="s">
        <v>162</v>
      </c>
      <c r="AH699" s="149">
        <v>0</v>
      </c>
      <c r="AI699" s="149"/>
      <c r="AJ699" s="149"/>
      <c r="AK699" s="149"/>
      <c r="AL699" s="149"/>
      <c r="AM699" s="149"/>
      <c r="AN699" s="149"/>
      <c r="AO699" s="149"/>
      <c r="AP699" s="149"/>
      <c r="AQ699" s="149"/>
      <c r="AR699" s="149"/>
      <c r="AS699" s="149"/>
      <c r="AT699" s="149"/>
      <c r="AU699" s="149"/>
      <c r="AV699" s="149"/>
      <c r="AW699" s="149"/>
      <c r="AX699" s="149"/>
      <c r="AY699" s="149"/>
      <c r="AZ699" s="149"/>
      <c r="BA699" s="149"/>
      <c r="BB699" s="149"/>
      <c r="BC699" s="149"/>
      <c r="BD699" s="149"/>
      <c r="BE699" s="149"/>
      <c r="BF699" s="149"/>
      <c r="BG699" s="149"/>
      <c r="BH699" s="149"/>
    </row>
    <row r="700" spans="1:60" outlineLevel="1" x14ac:dyDescent="0.2">
      <c r="A700" s="156"/>
      <c r="B700" s="157"/>
      <c r="C700" s="181" t="s">
        <v>205</v>
      </c>
      <c r="D700" s="161"/>
      <c r="E700" s="162">
        <v>9.91</v>
      </c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49"/>
      <c r="Z700" s="149"/>
      <c r="AA700" s="149"/>
      <c r="AB700" s="149"/>
      <c r="AC700" s="149"/>
      <c r="AD700" s="149"/>
      <c r="AE700" s="149"/>
      <c r="AF700" s="149"/>
      <c r="AG700" s="149" t="s">
        <v>162</v>
      </c>
      <c r="AH700" s="149">
        <v>0</v>
      </c>
      <c r="AI700" s="149"/>
      <c r="AJ700" s="149"/>
      <c r="AK700" s="149"/>
      <c r="AL700" s="149"/>
      <c r="AM700" s="149"/>
      <c r="AN700" s="149"/>
      <c r="AO700" s="149"/>
      <c r="AP700" s="149"/>
      <c r="AQ700" s="149"/>
      <c r="AR700" s="149"/>
      <c r="AS700" s="149"/>
      <c r="AT700" s="149"/>
      <c r="AU700" s="149"/>
      <c r="AV700" s="149"/>
      <c r="AW700" s="149"/>
      <c r="AX700" s="149"/>
      <c r="AY700" s="149"/>
      <c r="AZ700" s="149"/>
      <c r="BA700" s="149"/>
      <c r="BB700" s="149"/>
      <c r="BC700" s="149"/>
      <c r="BD700" s="149"/>
      <c r="BE700" s="149"/>
      <c r="BF700" s="149"/>
      <c r="BG700" s="149"/>
      <c r="BH700" s="149"/>
    </row>
    <row r="701" spans="1:60" outlineLevel="1" x14ac:dyDescent="0.2">
      <c r="A701" s="156"/>
      <c r="B701" s="157"/>
      <c r="C701" s="181" t="s">
        <v>530</v>
      </c>
      <c r="D701" s="161"/>
      <c r="E701" s="162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49"/>
      <c r="Z701" s="149"/>
      <c r="AA701" s="149"/>
      <c r="AB701" s="149"/>
      <c r="AC701" s="149"/>
      <c r="AD701" s="149"/>
      <c r="AE701" s="149"/>
      <c r="AF701" s="149"/>
      <c r="AG701" s="149" t="s">
        <v>162</v>
      </c>
      <c r="AH701" s="149">
        <v>0</v>
      </c>
      <c r="AI701" s="149"/>
      <c r="AJ701" s="149"/>
      <c r="AK701" s="149"/>
      <c r="AL701" s="149"/>
      <c r="AM701" s="149"/>
      <c r="AN701" s="149"/>
      <c r="AO701" s="149"/>
      <c r="AP701" s="149"/>
      <c r="AQ701" s="149"/>
      <c r="AR701" s="149"/>
      <c r="AS701" s="149"/>
      <c r="AT701" s="149"/>
      <c r="AU701" s="149"/>
      <c r="AV701" s="149"/>
      <c r="AW701" s="149"/>
      <c r="AX701" s="149"/>
      <c r="AY701" s="149"/>
      <c r="AZ701" s="149"/>
      <c r="BA701" s="149"/>
      <c r="BB701" s="149"/>
      <c r="BC701" s="149"/>
      <c r="BD701" s="149"/>
      <c r="BE701" s="149"/>
      <c r="BF701" s="149"/>
      <c r="BG701" s="149"/>
      <c r="BH701" s="149"/>
    </row>
    <row r="702" spans="1:60" outlineLevel="1" x14ac:dyDescent="0.2">
      <c r="A702" s="156"/>
      <c r="B702" s="157"/>
      <c r="C702" s="181" t="s">
        <v>273</v>
      </c>
      <c r="D702" s="161"/>
      <c r="E702" s="162">
        <v>3.1</v>
      </c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49"/>
      <c r="Z702" s="149"/>
      <c r="AA702" s="149"/>
      <c r="AB702" s="149"/>
      <c r="AC702" s="149"/>
      <c r="AD702" s="149"/>
      <c r="AE702" s="149"/>
      <c r="AF702" s="149"/>
      <c r="AG702" s="149" t="s">
        <v>162</v>
      </c>
      <c r="AH702" s="149">
        <v>0</v>
      </c>
      <c r="AI702" s="149"/>
      <c r="AJ702" s="149"/>
      <c r="AK702" s="149"/>
      <c r="AL702" s="149"/>
      <c r="AM702" s="149"/>
      <c r="AN702" s="149"/>
      <c r="AO702" s="149"/>
      <c r="AP702" s="149"/>
      <c r="AQ702" s="149"/>
      <c r="AR702" s="149"/>
      <c r="AS702" s="149"/>
      <c r="AT702" s="149"/>
      <c r="AU702" s="149"/>
      <c r="AV702" s="149"/>
      <c r="AW702" s="149"/>
      <c r="AX702" s="149"/>
      <c r="AY702" s="149"/>
      <c r="AZ702" s="149"/>
      <c r="BA702" s="149"/>
      <c r="BB702" s="149"/>
      <c r="BC702" s="149"/>
      <c r="BD702" s="149"/>
      <c r="BE702" s="149"/>
      <c r="BF702" s="149"/>
      <c r="BG702" s="149"/>
      <c r="BH702" s="149"/>
    </row>
    <row r="703" spans="1:60" outlineLevel="1" x14ac:dyDescent="0.2">
      <c r="A703" s="170">
        <v>65</v>
      </c>
      <c r="B703" s="171" t="s">
        <v>531</v>
      </c>
      <c r="C703" s="180" t="s">
        <v>532</v>
      </c>
      <c r="D703" s="172" t="s">
        <v>182</v>
      </c>
      <c r="E703" s="173">
        <v>13.006</v>
      </c>
      <c r="F703" s="174"/>
      <c r="G703" s="175">
        <f>ROUND(E703*F703,2)</f>
        <v>0</v>
      </c>
      <c r="H703" s="174"/>
      <c r="I703" s="175">
        <f>ROUND(E703*H703,2)</f>
        <v>0</v>
      </c>
      <c r="J703" s="174"/>
      <c r="K703" s="175">
        <f>ROUND(E703*J703,2)</f>
        <v>0</v>
      </c>
      <c r="L703" s="175">
        <v>21</v>
      </c>
      <c r="M703" s="175">
        <f>G703*(1+L703/100)</f>
        <v>0</v>
      </c>
      <c r="N703" s="175">
        <v>4.6000000000000001E-4</v>
      </c>
      <c r="O703" s="175">
        <f>ROUND(E703*N703,2)</f>
        <v>0.01</v>
      </c>
      <c r="P703" s="175">
        <v>0</v>
      </c>
      <c r="Q703" s="175">
        <f>ROUND(E703*P703,2)</f>
        <v>0</v>
      </c>
      <c r="R703" s="175" t="s">
        <v>515</v>
      </c>
      <c r="S703" s="175" t="s">
        <v>157</v>
      </c>
      <c r="T703" s="176" t="s">
        <v>157</v>
      </c>
      <c r="U703" s="159">
        <v>0.10191</v>
      </c>
      <c r="V703" s="159">
        <f>ROUND(E703*U703,2)</f>
        <v>1.33</v>
      </c>
      <c r="W703" s="159"/>
      <c r="X703" s="159" t="s">
        <v>184</v>
      </c>
      <c r="Y703" s="149"/>
      <c r="Z703" s="149"/>
      <c r="AA703" s="149"/>
      <c r="AB703" s="149"/>
      <c r="AC703" s="149"/>
      <c r="AD703" s="149"/>
      <c r="AE703" s="149"/>
      <c r="AF703" s="149"/>
      <c r="AG703" s="149" t="s">
        <v>347</v>
      </c>
      <c r="AH703" s="149"/>
      <c r="AI703" s="149"/>
      <c r="AJ703" s="149"/>
      <c r="AK703" s="149"/>
      <c r="AL703" s="149"/>
      <c r="AM703" s="149"/>
      <c r="AN703" s="149"/>
      <c r="AO703" s="149"/>
      <c r="AP703" s="149"/>
      <c r="AQ703" s="149"/>
      <c r="AR703" s="149"/>
      <c r="AS703" s="149"/>
      <c r="AT703" s="149"/>
      <c r="AU703" s="149"/>
      <c r="AV703" s="149"/>
      <c r="AW703" s="149"/>
      <c r="AX703" s="149"/>
      <c r="AY703" s="149"/>
      <c r="AZ703" s="149"/>
      <c r="BA703" s="149"/>
      <c r="BB703" s="149"/>
      <c r="BC703" s="149"/>
      <c r="BD703" s="149"/>
      <c r="BE703" s="149"/>
      <c r="BF703" s="149"/>
      <c r="BG703" s="149"/>
      <c r="BH703" s="149"/>
    </row>
    <row r="704" spans="1:60" outlineLevel="1" x14ac:dyDescent="0.2">
      <c r="A704" s="156"/>
      <c r="B704" s="157"/>
      <c r="C704" s="181" t="s">
        <v>526</v>
      </c>
      <c r="D704" s="161"/>
      <c r="E704" s="162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49"/>
      <c r="Z704" s="149"/>
      <c r="AA704" s="149"/>
      <c r="AB704" s="149"/>
      <c r="AC704" s="149"/>
      <c r="AD704" s="149"/>
      <c r="AE704" s="149"/>
      <c r="AF704" s="149"/>
      <c r="AG704" s="149" t="s">
        <v>162</v>
      </c>
      <c r="AH704" s="149">
        <v>0</v>
      </c>
      <c r="AI704" s="149"/>
      <c r="AJ704" s="149"/>
      <c r="AK704" s="149"/>
      <c r="AL704" s="149"/>
      <c r="AM704" s="149"/>
      <c r="AN704" s="149"/>
      <c r="AO704" s="149"/>
      <c r="AP704" s="149"/>
      <c r="AQ704" s="149"/>
      <c r="AR704" s="149"/>
      <c r="AS704" s="149"/>
      <c r="AT704" s="149"/>
      <c r="AU704" s="149"/>
      <c r="AV704" s="149"/>
      <c r="AW704" s="149"/>
      <c r="AX704" s="149"/>
      <c r="AY704" s="149"/>
      <c r="AZ704" s="149"/>
      <c r="BA704" s="149"/>
      <c r="BB704" s="149"/>
      <c r="BC704" s="149"/>
      <c r="BD704" s="149"/>
      <c r="BE704" s="149"/>
      <c r="BF704" s="149"/>
      <c r="BG704" s="149"/>
      <c r="BH704" s="149"/>
    </row>
    <row r="705" spans="1:60" outlineLevel="1" x14ac:dyDescent="0.2">
      <c r="A705" s="156"/>
      <c r="B705" s="157"/>
      <c r="C705" s="181" t="s">
        <v>527</v>
      </c>
      <c r="D705" s="161"/>
      <c r="E705" s="162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49"/>
      <c r="Z705" s="149"/>
      <c r="AA705" s="149"/>
      <c r="AB705" s="149"/>
      <c r="AC705" s="149"/>
      <c r="AD705" s="149"/>
      <c r="AE705" s="149"/>
      <c r="AF705" s="149"/>
      <c r="AG705" s="149" t="s">
        <v>162</v>
      </c>
      <c r="AH705" s="149">
        <v>0</v>
      </c>
      <c r="AI705" s="149"/>
      <c r="AJ705" s="149"/>
      <c r="AK705" s="149"/>
      <c r="AL705" s="149"/>
      <c r="AM705" s="149"/>
      <c r="AN705" s="149"/>
      <c r="AO705" s="149"/>
      <c r="AP705" s="149"/>
      <c r="AQ705" s="149"/>
      <c r="AR705" s="149"/>
      <c r="AS705" s="149"/>
      <c r="AT705" s="149"/>
      <c r="AU705" s="149"/>
      <c r="AV705" s="149"/>
      <c r="AW705" s="149"/>
      <c r="AX705" s="149"/>
      <c r="AY705" s="149"/>
      <c r="AZ705" s="149"/>
      <c r="BA705" s="149"/>
      <c r="BB705" s="149"/>
      <c r="BC705" s="149"/>
      <c r="BD705" s="149"/>
      <c r="BE705" s="149"/>
      <c r="BF705" s="149"/>
      <c r="BG705" s="149"/>
      <c r="BH705" s="149"/>
    </row>
    <row r="706" spans="1:60" outlineLevel="1" x14ac:dyDescent="0.2">
      <c r="A706" s="156"/>
      <c r="B706" s="157"/>
      <c r="C706" s="181" t="s">
        <v>214</v>
      </c>
      <c r="D706" s="161"/>
      <c r="E706" s="162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49"/>
      <c r="Z706" s="149"/>
      <c r="AA706" s="149"/>
      <c r="AB706" s="149"/>
      <c r="AC706" s="149"/>
      <c r="AD706" s="149"/>
      <c r="AE706" s="149"/>
      <c r="AF706" s="149"/>
      <c r="AG706" s="149" t="s">
        <v>162</v>
      </c>
      <c r="AH706" s="149">
        <v>0</v>
      </c>
      <c r="AI706" s="149"/>
      <c r="AJ706" s="149"/>
      <c r="AK706" s="149"/>
      <c r="AL706" s="149"/>
      <c r="AM706" s="149"/>
      <c r="AN706" s="149"/>
      <c r="AO706" s="149"/>
      <c r="AP706" s="149"/>
      <c r="AQ706" s="149"/>
      <c r="AR706" s="149"/>
      <c r="AS706" s="149"/>
      <c r="AT706" s="149"/>
      <c r="AU706" s="149"/>
      <c r="AV706" s="149"/>
      <c r="AW706" s="149"/>
      <c r="AX706" s="149"/>
      <c r="AY706" s="149"/>
      <c r="AZ706" s="149"/>
      <c r="BA706" s="149"/>
      <c r="BB706" s="149"/>
      <c r="BC706" s="149"/>
      <c r="BD706" s="149"/>
      <c r="BE706" s="149"/>
      <c r="BF706" s="149"/>
      <c r="BG706" s="149"/>
      <c r="BH706" s="149"/>
    </row>
    <row r="707" spans="1:60" outlineLevel="1" x14ac:dyDescent="0.2">
      <c r="A707" s="156"/>
      <c r="B707" s="157"/>
      <c r="C707" s="181" t="s">
        <v>189</v>
      </c>
      <c r="D707" s="161"/>
      <c r="E707" s="162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49"/>
      <c r="Z707" s="149"/>
      <c r="AA707" s="149"/>
      <c r="AB707" s="149"/>
      <c r="AC707" s="149"/>
      <c r="AD707" s="149"/>
      <c r="AE707" s="149"/>
      <c r="AF707" s="149"/>
      <c r="AG707" s="149" t="s">
        <v>162</v>
      </c>
      <c r="AH707" s="149">
        <v>0</v>
      </c>
      <c r="AI707" s="149"/>
      <c r="AJ707" s="149"/>
      <c r="AK707" s="149"/>
      <c r="AL707" s="149"/>
      <c r="AM707" s="149"/>
      <c r="AN707" s="149"/>
      <c r="AO707" s="149"/>
      <c r="AP707" s="149"/>
      <c r="AQ707" s="149"/>
      <c r="AR707" s="149"/>
      <c r="AS707" s="149"/>
      <c r="AT707" s="149"/>
      <c r="AU707" s="149"/>
      <c r="AV707" s="149"/>
      <c r="AW707" s="149"/>
      <c r="AX707" s="149"/>
      <c r="AY707" s="149"/>
      <c r="AZ707" s="149"/>
      <c r="BA707" s="149"/>
      <c r="BB707" s="149"/>
      <c r="BC707" s="149"/>
      <c r="BD707" s="149"/>
      <c r="BE707" s="149"/>
      <c r="BF707" s="149"/>
      <c r="BG707" s="149"/>
      <c r="BH707" s="149"/>
    </row>
    <row r="708" spans="1:60" outlineLevel="1" x14ac:dyDescent="0.2">
      <c r="A708" s="156"/>
      <c r="B708" s="157"/>
      <c r="C708" s="181" t="s">
        <v>528</v>
      </c>
      <c r="D708" s="161"/>
      <c r="E708" s="162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49"/>
      <c r="Z708" s="149"/>
      <c r="AA708" s="149"/>
      <c r="AB708" s="149"/>
      <c r="AC708" s="149"/>
      <c r="AD708" s="149"/>
      <c r="AE708" s="149"/>
      <c r="AF708" s="149"/>
      <c r="AG708" s="149" t="s">
        <v>162</v>
      </c>
      <c r="AH708" s="149">
        <v>0</v>
      </c>
      <c r="AI708" s="149"/>
      <c r="AJ708" s="149"/>
      <c r="AK708" s="149"/>
      <c r="AL708" s="149"/>
      <c r="AM708" s="149"/>
      <c r="AN708" s="149"/>
      <c r="AO708" s="149"/>
      <c r="AP708" s="149"/>
      <c r="AQ708" s="149"/>
      <c r="AR708" s="149"/>
      <c r="AS708" s="149"/>
      <c r="AT708" s="149"/>
      <c r="AU708" s="149"/>
      <c r="AV708" s="149"/>
      <c r="AW708" s="149"/>
      <c r="AX708" s="149"/>
      <c r="AY708" s="149"/>
      <c r="AZ708" s="149"/>
      <c r="BA708" s="149"/>
      <c r="BB708" s="149"/>
      <c r="BC708" s="149"/>
      <c r="BD708" s="149"/>
      <c r="BE708" s="149"/>
      <c r="BF708" s="149"/>
      <c r="BG708" s="149"/>
      <c r="BH708" s="149"/>
    </row>
    <row r="709" spans="1:60" outlineLevel="1" x14ac:dyDescent="0.2">
      <c r="A709" s="156"/>
      <c r="B709" s="157"/>
      <c r="C709" s="181" t="s">
        <v>529</v>
      </c>
      <c r="D709" s="161"/>
      <c r="E709" s="162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49"/>
      <c r="Z709" s="149"/>
      <c r="AA709" s="149"/>
      <c r="AB709" s="149"/>
      <c r="AC709" s="149"/>
      <c r="AD709" s="149"/>
      <c r="AE709" s="149"/>
      <c r="AF709" s="149"/>
      <c r="AG709" s="149" t="s">
        <v>162</v>
      </c>
      <c r="AH709" s="149">
        <v>0</v>
      </c>
      <c r="AI709" s="149"/>
      <c r="AJ709" s="149"/>
      <c r="AK709" s="149"/>
      <c r="AL709" s="149"/>
      <c r="AM709" s="149"/>
      <c r="AN709" s="149"/>
      <c r="AO709" s="149"/>
      <c r="AP709" s="149"/>
      <c r="AQ709" s="149"/>
      <c r="AR709" s="149"/>
      <c r="AS709" s="149"/>
      <c r="AT709" s="149"/>
      <c r="AU709" s="149"/>
      <c r="AV709" s="149"/>
      <c r="AW709" s="149"/>
      <c r="AX709" s="149"/>
      <c r="AY709" s="149"/>
      <c r="AZ709" s="149"/>
      <c r="BA709" s="149"/>
      <c r="BB709" s="149"/>
      <c r="BC709" s="149"/>
      <c r="BD709" s="149"/>
      <c r="BE709" s="149"/>
      <c r="BF709" s="149"/>
      <c r="BG709" s="149"/>
      <c r="BH709" s="149"/>
    </row>
    <row r="710" spans="1:60" outlineLevel="1" x14ac:dyDescent="0.2">
      <c r="A710" s="156"/>
      <c r="B710" s="157"/>
      <c r="C710" s="181" t="s">
        <v>530</v>
      </c>
      <c r="D710" s="161"/>
      <c r="E710" s="162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49"/>
      <c r="Z710" s="149"/>
      <c r="AA710" s="149"/>
      <c r="AB710" s="149"/>
      <c r="AC710" s="149"/>
      <c r="AD710" s="149"/>
      <c r="AE710" s="149"/>
      <c r="AF710" s="149"/>
      <c r="AG710" s="149" t="s">
        <v>162</v>
      </c>
      <c r="AH710" s="149">
        <v>0</v>
      </c>
      <c r="AI710" s="149"/>
      <c r="AJ710" s="149"/>
      <c r="AK710" s="149"/>
      <c r="AL710" s="149"/>
      <c r="AM710" s="149"/>
      <c r="AN710" s="149"/>
      <c r="AO710" s="149"/>
      <c r="AP710" s="149"/>
      <c r="AQ710" s="149"/>
      <c r="AR710" s="149"/>
      <c r="AS710" s="149"/>
      <c r="AT710" s="149"/>
      <c r="AU710" s="149"/>
      <c r="AV710" s="149"/>
      <c r="AW710" s="149"/>
      <c r="AX710" s="149"/>
      <c r="AY710" s="149"/>
      <c r="AZ710" s="149"/>
      <c r="BA710" s="149"/>
      <c r="BB710" s="149"/>
      <c r="BC710" s="149"/>
      <c r="BD710" s="149"/>
      <c r="BE710" s="149"/>
      <c r="BF710" s="149"/>
      <c r="BG710" s="149"/>
      <c r="BH710" s="149"/>
    </row>
    <row r="711" spans="1:60" outlineLevel="1" x14ac:dyDescent="0.2">
      <c r="A711" s="156"/>
      <c r="B711" s="157"/>
      <c r="C711" s="181" t="s">
        <v>529</v>
      </c>
      <c r="D711" s="161"/>
      <c r="E711" s="162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49"/>
      <c r="Z711" s="149"/>
      <c r="AA711" s="149"/>
      <c r="AB711" s="149"/>
      <c r="AC711" s="149"/>
      <c r="AD711" s="149"/>
      <c r="AE711" s="149"/>
      <c r="AF711" s="149"/>
      <c r="AG711" s="149" t="s">
        <v>162</v>
      </c>
      <c r="AH711" s="149">
        <v>0</v>
      </c>
      <c r="AI711" s="149"/>
      <c r="AJ711" s="149"/>
      <c r="AK711" s="149"/>
      <c r="AL711" s="149"/>
      <c r="AM711" s="149"/>
      <c r="AN711" s="149"/>
      <c r="AO711" s="149"/>
      <c r="AP711" s="149"/>
      <c r="AQ711" s="149"/>
      <c r="AR711" s="149"/>
      <c r="AS711" s="149"/>
      <c r="AT711" s="149"/>
      <c r="AU711" s="149"/>
      <c r="AV711" s="149"/>
      <c r="AW711" s="149"/>
      <c r="AX711" s="149"/>
      <c r="AY711" s="149"/>
      <c r="AZ711" s="149"/>
      <c r="BA711" s="149"/>
      <c r="BB711" s="149"/>
      <c r="BC711" s="149"/>
      <c r="BD711" s="149"/>
      <c r="BE711" s="149"/>
      <c r="BF711" s="149"/>
      <c r="BG711" s="149"/>
      <c r="BH711" s="149"/>
    </row>
    <row r="712" spans="1:60" outlineLevel="1" x14ac:dyDescent="0.2">
      <c r="A712" s="156"/>
      <c r="B712" s="157"/>
      <c r="C712" s="181" t="s">
        <v>191</v>
      </c>
      <c r="D712" s="161"/>
      <c r="E712" s="162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49"/>
      <c r="Z712" s="149"/>
      <c r="AA712" s="149"/>
      <c r="AB712" s="149"/>
      <c r="AC712" s="149"/>
      <c r="AD712" s="149"/>
      <c r="AE712" s="149"/>
      <c r="AF712" s="149"/>
      <c r="AG712" s="149" t="s">
        <v>162</v>
      </c>
      <c r="AH712" s="149">
        <v>0</v>
      </c>
      <c r="AI712" s="149"/>
      <c r="AJ712" s="149"/>
      <c r="AK712" s="149"/>
      <c r="AL712" s="149"/>
      <c r="AM712" s="149"/>
      <c r="AN712" s="149"/>
      <c r="AO712" s="149"/>
      <c r="AP712" s="149"/>
      <c r="AQ712" s="149"/>
      <c r="AR712" s="149"/>
      <c r="AS712" s="149"/>
      <c r="AT712" s="149"/>
      <c r="AU712" s="149"/>
      <c r="AV712" s="149"/>
      <c r="AW712" s="149"/>
      <c r="AX712" s="149"/>
      <c r="AY712" s="149"/>
      <c r="AZ712" s="149"/>
      <c r="BA712" s="149"/>
      <c r="BB712" s="149"/>
      <c r="BC712" s="149"/>
      <c r="BD712" s="149"/>
      <c r="BE712" s="149"/>
      <c r="BF712" s="149"/>
      <c r="BG712" s="149"/>
      <c r="BH712" s="149"/>
    </row>
    <row r="713" spans="1:60" outlineLevel="1" x14ac:dyDescent="0.2">
      <c r="A713" s="156"/>
      <c r="B713" s="157"/>
      <c r="C713" s="181" t="s">
        <v>528</v>
      </c>
      <c r="D713" s="161"/>
      <c r="E713" s="162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49"/>
      <c r="Z713" s="149"/>
      <c r="AA713" s="149"/>
      <c r="AB713" s="149"/>
      <c r="AC713" s="149"/>
      <c r="AD713" s="149"/>
      <c r="AE713" s="149"/>
      <c r="AF713" s="149"/>
      <c r="AG713" s="149" t="s">
        <v>162</v>
      </c>
      <c r="AH713" s="149">
        <v>0</v>
      </c>
      <c r="AI713" s="149"/>
      <c r="AJ713" s="149"/>
      <c r="AK713" s="149"/>
      <c r="AL713" s="149"/>
      <c r="AM713" s="149"/>
      <c r="AN713" s="149"/>
      <c r="AO713" s="149"/>
      <c r="AP713" s="149"/>
      <c r="AQ713" s="149"/>
      <c r="AR713" s="149"/>
      <c r="AS713" s="149"/>
      <c r="AT713" s="149"/>
      <c r="AU713" s="149"/>
      <c r="AV713" s="149"/>
      <c r="AW713" s="149"/>
      <c r="AX713" s="149"/>
      <c r="AY713" s="149"/>
      <c r="AZ713" s="149"/>
      <c r="BA713" s="149"/>
      <c r="BB713" s="149"/>
      <c r="BC713" s="149"/>
      <c r="BD713" s="149"/>
      <c r="BE713" s="149"/>
      <c r="BF713" s="149"/>
      <c r="BG713" s="149"/>
      <c r="BH713" s="149"/>
    </row>
    <row r="714" spans="1:60" outlineLevel="1" x14ac:dyDescent="0.2">
      <c r="A714" s="156"/>
      <c r="B714" s="157"/>
      <c r="C714" s="181" t="s">
        <v>529</v>
      </c>
      <c r="D714" s="161"/>
      <c r="E714" s="162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49"/>
      <c r="Z714" s="149"/>
      <c r="AA714" s="149"/>
      <c r="AB714" s="149"/>
      <c r="AC714" s="149"/>
      <c r="AD714" s="149"/>
      <c r="AE714" s="149"/>
      <c r="AF714" s="149"/>
      <c r="AG714" s="149" t="s">
        <v>162</v>
      </c>
      <c r="AH714" s="149">
        <v>0</v>
      </c>
      <c r="AI714" s="149"/>
      <c r="AJ714" s="149"/>
      <c r="AK714" s="149"/>
      <c r="AL714" s="149"/>
      <c r="AM714" s="149"/>
      <c r="AN714" s="149"/>
      <c r="AO714" s="149"/>
      <c r="AP714" s="149"/>
      <c r="AQ714" s="149"/>
      <c r="AR714" s="149"/>
      <c r="AS714" s="149"/>
      <c r="AT714" s="149"/>
      <c r="AU714" s="149"/>
      <c r="AV714" s="149"/>
      <c r="AW714" s="149"/>
      <c r="AX714" s="149"/>
      <c r="AY714" s="149"/>
      <c r="AZ714" s="149"/>
      <c r="BA714" s="149"/>
      <c r="BB714" s="149"/>
      <c r="BC714" s="149"/>
      <c r="BD714" s="149"/>
      <c r="BE714" s="149"/>
      <c r="BF714" s="149"/>
      <c r="BG714" s="149"/>
      <c r="BH714" s="149"/>
    </row>
    <row r="715" spans="1:60" outlineLevel="1" x14ac:dyDescent="0.2">
      <c r="A715" s="156"/>
      <c r="B715" s="157"/>
      <c r="C715" s="181" t="s">
        <v>530</v>
      </c>
      <c r="D715" s="161"/>
      <c r="E715" s="162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49"/>
      <c r="Z715" s="149"/>
      <c r="AA715" s="149"/>
      <c r="AB715" s="149"/>
      <c r="AC715" s="149"/>
      <c r="AD715" s="149"/>
      <c r="AE715" s="149"/>
      <c r="AF715" s="149"/>
      <c r="AG715" s="149" t="s">
        <v>162</v>
      </c>
      <c r="AH715" s="149">
        <v>0</v>
      </c>
      <c r="AI715" s="149"/>
      <c r="AJ715" s="149"/>
      <c r="AK715" s="149"/>
      <c r="AL715" s="149"/>
      <c r="AM715" s="149"/>
      <c r="AN715" s="149"/>
      <c r="AO715" s="149"/>
      <c r="AP715" s="149"/>
      <c r="AQ715" s="149"/>
      <c r="AR715" s="149"/>
      <c r="AS715" s="149"/>
      <c r="AT715" s="149"/>
      <c r="AU715" s="149"/>
      <c r="AV715" s="149"/>
      <c r="AW715" s="149"/>
      <c r="AX715" s="149"/>
      <c r="AY715" s="149"/>
      <c r="AZ715" s="149"/>
      <c r="BA715" s="149"/>
      <c r="BB715" s="149"/>
      <c r="BC715" s="149"/>
      <c r="BD715" s="149"/>
      <c r="BE715" s="149"/>
      <c r="BF715" s="149"/>
      <c r="BG715" s="149"/>
      <c r="BH715" s="149"/>
    </row>
    <row r="716" spans="1:60" outlineLevel="1" x14ac:dyDescent="0.2">
      <c r="A716" s="156"/>
      <c r="B716" s="157"/>
      <c r="C716" s="181" t="s">
        <v>529</v>
      </c>
      <c r="D716" s="161"/>
      <c r="E716" s="162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49"/>
      <c r="Z716" s="149"/>
      <c r="AA716" s="149"/>
      <c r="AB716" s="149"/>
      <c r="AC716" s="149"/>
      <c r="AD716" s="149"/>
      <c r="AE716" s="149"/>
      <c r="AF716" s="149"/>
      <c r="AG716" s="149" t="s">
        <v>162</v>
      </c>
      <c r="AH716" s="149">
        <v>0</v>
      </c>
      <c r="AI716" s="149"/>
      <c r="AJ716" s="149"/>
      <c r="AK716" s="149"/>
      <c r="AL716" s="149"/>
      <c r="AM716" s="149"/>
      <c r="AN716" s="149"/>
      <c r="AO716" s="149"/>
      <c r="AP716" s="149"/>
      <c r="AQ716" s="149"/>
      <c r="AR716" s="149"/>
      <c r="AS716" s="149"/>
      <c r="AT716" s="149"/>
      <c r="AU716" s="149"/>
      <c r="AV716" s="149"/>
      <c r="AW716" s="149"/>
      <c r="AX716" s="149"/>
      <c r="AY716" s="149"/>
      <c r="AZ716" s="149"/>
      <c r="BA716" s="149"/>
      <c r="BB716" s="149"/>
      <c r="BC716" s="149"/>
      <c r="BD716" s="149"/>
      <c r="BE716" s="149"/>
      <c r="BF716" s="149"/>
      <c r="BG716" s="149"/>
      <c r="BH716" s="149"/>
    </row>
    <row r="717" spans="1:60" outlineLevel="1" x14ac:dyDescent="0.2">
      <c r="A717" s="156"/>
      <c r="B717" s="157"/>
      <c r="C717" s="181" t="s">
        <v>203</v>
      </c>
      <c r="D717" s="161"/>
      <c r="E717" s="162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49"/>
      <c r="Z717" s="149"/>
      <c r="AA717" s="149"/>
      <c r="AB717" s="149"/>
      <c r="AC717" s="149"/>
      <c r="AD717" s="149"/>
      <c r="AE717" s="149"/>
      <c r="AF717" s="149"/>
      <c r="AG717" s="149" t="s">
        <v>162</v>
      </c>
      <c r="AH717" s="149">
        <v>0</v>
      </c>
      <c r="AI717" s="149"/>
      <c r="AJ717" s="149"/>
      <c r="AK717" s="149"/>
      <c r="AL717" s="149"/>
      <c r="AM717" s="149"/>
      <c r="AN717" s="149"/>
      <c r="AO717" s="149"/>
      <c r="AP717" s="149"/>
      <c r="AQ717" s="149"/>
      <c r="AR717" s="149"/>
      <c r="AS717" s="149"/>
      <c r="AT717" s="149"/>
      <c r="AU717" s="149"/>
      <c r="AV717" s="149"/>
      <c r="AW717" s="149"/>
      <c r="AX717" s="149"/>
      <c r="AY717" s="149"/>
      <c r="AZ717" s="149"/>
      <c r="BA717" s="149"/>
      <c r="BB717" s="149"/>
      <c r="BC717" s="149"/>
      <c r="BD717" s="149"/>
      <c r="BE717" s="149"/>
      <c r="BF717" s="149"/>
      <c r="BG717" s="149"/>
      <c r="BH717" s="149"/>
    </row>
    <row r="718" spans="1:60" outlineLevel="1" x14ac:dyDescent="0.2">
      <c r="A718" s="156"/>
      <c r="B718" s="157"/>
      <c r="C718" s="181" t="s">
        <v>204</v>
      </c>
      <c r="D718" s="161"/>
      <c r="E718" s="162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49"/>
      <c r="Z718" s="149"/>
      <c r="AA718" s="149"/>
      <c r="AB718" s="149"/>
      <c r="AC718" s="149"/>
      <c r="AD718" s="149"/>
      <c r="AE718" s="149"/>
      <c r="AF718" s="149"/>
      <c r="AG718" s="149" t="s">
        <v>162</v>
      </c>
      <c r="AH718" s="149">
        <v>0</v>
      </c>
      <c r="AI718" s="149"/>
      <c r="AJ718" s="149"/>
      <c r="AK718" s="149"/>
      <c r="AL718" s="149"/>
      <c r="AM718" s="149"/>
      <c r="AN718" s="149"/>
      <c r="AO718" s="149"/>
      <c r="AP718" s="149"/>
      <c r="AQ718" s="149"/>
      <c r="AR718" s="149"/>
      <c r="AS718" s="149"/>
      <c r="AT718" s="149"/>
      <c r="AU718" s="149"/>
      <c r="AV718" s="149"/>
      <c r="AW718" s="149"/>
      <c r="AX718" s="149"/>
      <c r="AY718" s="149"/>
      <c r="AZ718" s="149"/>
      <c r="BA718" s="149"/>
      <c r="BB718" s="149"/>
      <c r="BC718" s="149"/>
      <c r="BD718" s="149"/>
      <c r="BE718" s="149"/>
      <c r="BF718" s="149"/>
      <c r="BG718" s="149"/>
      <c r="BH718" s="149"/>
    </row>
    <row r="719" spans="1:60" outlineLevel="1" x14ac:dyDescent="0.2">
      <c r="A719" s="156"/>
      <c r="B719" s="157"/>
      <c r="C719" s="181" t="s">
        <v>528</v>
      </c>
      <c r="D719" s="161"/>
      <c r="E719" s="162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49"/>
      <c r="Z719" s="149"/>
      <c r="AA719" s="149"/>
      <c r="AB719" s="149"/>
      <c r="AC719" s="149"/>
      <c r="AD719" s="149"/>
      <c r="AE719" s="149"/>
      <c r="AF719" s="149"/>
      <c r="AG719" s="149" t="s">
        <v>162</v>
      </c>
      <c r="AH719" s="149">
        <v>0</v>
      </c>
      <c r="AI719" s="149"/>
      <c r="AJ719" s="149"/>
      <c r="AK719" s="149"/>
      <c r="AL719" s="149"/>
      <c r="AM719" s="149"/>
      <c r="AN719" s="149"/>
      <c r="AO719" s="149"/>
      <c r="AP719" s="149"/>
      <c r="AQ719" s="149"/>
      <c r="AR719" s="149"/>
      <c r="AS719" s="149"/>
      <c r="AT719" s="149"/>
      <c r="AU719" s="149"/>
      <c r="AV719" s="149"/>
      <c r="AW719" s="149"/>
      <c r="AX719" s="149"/>
      <c r="AY719" s="149"/>
      <c r="AZ719" s="149"/>
      <c r="BA719" s="149"/>
      <c r="BB719" s="149"/>
      <c r="BC719" s="149"/>
      <c r="BD719" s="149"/>
      <c r="BE719" s="149"/>
      <c r="BF719" s="149"/>
      <c r="BG719" s="149"/>
      <c r="BH719" s="149"/>
    </row>
    <row r="720" spans="1:60" outlineLevel="1" x14ac:dyDescent="0.2">
      <c r="A720" s="156"/>
      <c r="B720" s="157"/>
      <c r="C720" s="181" t="s">
        <v>205</v>
      </c>
      <c r="D720" s="161"/>
      <c r="E720" s="162">
        <v>9.91</v>
      </c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49"/>
      <c r="Z720" s="149"/>
      <c r="AA720" s="149"/>
      <c r="AB720" s="149"/>
      <c r="AC720" s="149"/>
      <c r="AD720" s="149"/>
      <c r="AE720" s="149"/>
      <c r="AF720" s="149"/>
      <c r="AG720" s="149" t="s">
        <v>162</v>
      </c>
      <c r="AH720" s="149">
        <v>0</v>
      </c>
      <c r="AI720" s="149"/>
      <c r="AJ720" s="149"/>
      <c r="AK720" s="149"/>
      <c r="AL720" s="149"/>
      <c r="AM720" s="149"/>
      <c r="AN720" s="149"/>
      <c r="AO720" s="149"/>
      <c r="AP720" s="149"/>
      <c r="AQ720" s="149"/>
      <c r="AR720" s="149"/>
      <c r="AS720" s="149"/>
      <c r="AT720" s="149"/>
      <c r="AU720" s="149"/>
      <c r="AV720" s="149"/>
      <c r="AW720" s="149"/>
      <c r="AX720" s="149"/>
      <c r="AY720" s="149"/>
      <c r="AZ720" s="149"/>
      <c r="BA720" s="149"/>
      <c r="BB720" s="149"/>
      <c r="BC720" s="149"/>
      <c r="BD720" s="149"/>
      <c r="BE720" s="149"/>
      <c r="BF720" s="149"/>
      <c r="BG720" s="149"/>
      <c r="BH720" s="149"/>
    </row>
    <row r="721" spans="1:60" outlineLevel="1" x14ac:dyDescent="0.2">
      <c r="A721" s="156"/>
      <c r="B721" s="157"/>
      <c r="C721" s="181" t="s">
        <v>530</v>
      </c>
      <c r="D721" s="161"/>
      <c r="E721" s="162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49"/>
      <c r="Z721" s="149"/>
      <c r="AA721" s="149"/>
      <c r="AB721" s="149"/>
      <c r="AC721" s="149"/>
      <c r="AD721" s="149"/>
      <c r="AE721" s="149"/>
      <c r="AF721" s="149"/>
      <c r="AG721" s="149" t="s">
        <v>162</v>
      </c>
      <c r="AH721" s="149">
        <v>0</v>
      </c>
      <c r="AI721" s="149"/>
      <c r="AJ721" s="149"/>
      <c r="AK721" s="149"/>
      <c r="AL721" s="149"/>
      <c r="AM721" s="149"/>
      <c r="AN721" s="149"/>
      <c r="AO721" s="149"/>
      <c r="AP721" s="149"/>
      <c r="AQ721" s="149"/>
      <c r="AR721" s="149"/>
      <c r="AS721" s="149"/>
      <c r="AT721" s="149"/>
      <c r="AU721" s="149"/>
      <c r="AV721" s="149"/>
      <c r="AW721" s="149"/>
      <c r="AX721" s="149"/>
      <c r="AY721" s="149"/>
      <c r="AZ721" s="149"/>
      <c r="BA721" s="149"/>
      <c r="BB721" s="149"/>
      <c r="BC721" s="149"/>
      <c r="BD721" s="149"/>
      <c r="BE721" s="149"/>
      <c r="BF721" s="149"/>
      <c r="BG721" s="149"/>
      <c r="BH721" s="149"/>
    </row>
    <row r="722" spans="1:60" outlineLevel="1" x14ac:dyDescent="0.2">
      <c r="A722" s="156"/>
      <c r="B722" s="157"/>
      <c r="C722" s="181" t="s">
        <v>273</v>
      </c>
      <c r="D722" s="161"/>
      <c r="E722" s="162">
        <v>3.1</v>
      </c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49"/>
      <c r="Z722" s="149"/>
      <c r="AA722" s="149"/>
      <c r="AB722" s="149"/>
      <c r="AC722" s="149"/>
      <c r="AD722" s="149"/>
      <c r="AE722" s="149"/>
      <c r="AF722" s="149"/>
      <c r="AG722" s="149" t="s">
        <v>162</v>
      </c>
      <c r="AH722" s="149">
        <v>0</v>
      </c>
      <c r="AI722" s="149"/>
      <c r="AJ722" s="149"/>
      <c r="AK722" s="149"/>
      <c r="AL722" s="149"/>
      <c r="AM722" s="149"/>
      <c r="AN722" s="149"/>
      <c r="AO722" s="149"/>
      <c r="AP722" s="149"/>
      <c r="AQ722" s="149"/>
      <c r="AR722" s="149"/>
      <c r="AS722" s="149"/>
      <c r="AT722" s="149"/>
      <c r="AU722" s="149"/>
      <c r="AV722" s="149"/>
      <c r="AW722" s="149"/>
      <c r="AX722" s="149"/>
      <c r="AY722" s="149"/>
      <c r="AZ722" s="149"/>
      <c r="BA722" s="149"/>
      <c r="BB722" s="149"/>
      <c r="BC722" s="149"/>
      <c r="BD722" s="149"/>
      <c r="BE722" s="149"/>
      <c r="BF722" s="149"/>
      <c r="BG722" s="149"/>
      <c r="BH722" s="149"/>
    </row>
    <row r="723" spans="1:60" ht="22.5" outlineLevel="1" x14ac:dyDescent="0.2">
      <c r="A723" s="170">
        <v>66</v>
      </c>
      <c r="B723" s="171" t="s">
        <v>533</v>
      </c>
      <c r="C723" s="180" t="s">
        <v>534</v>
      </c>
      <c r="D723" s="172" t="s">
        <v>182</v>
      </c>
      <c r="E723" s="173">
        <v>9.4</v>
      </c>
      <c r="F723" s="174"/>
      <c r="G723" s="175">
        <f>ROUND(E723*F723,2)</f>
        <v>0</v>
      </c>
      <c r="H723" s="174"/>
      <c r="I723" s="175">
        <f>ROUND(E723*H723,2)</f>
        <v>0</v>
      </c>
      <c r="J723" s="174"/>
      <c r="K723" s="175">
        <f>ROUND(E723*J723,2)</f>
        <v>0</v>
      </c>
      <c r="L723" s="175">
        <v>21</v>
      </c>
      <c r="M723" s="175">
        <f>G723*(1+L723/100)</f>
        <v>0</v>
      </c>
      <c r="N723" s="175">
        <v>3.2000000000000003E-4</v>
      </c>
      <c r="O723" s="175">
        <f>ROUND(E723*N723,2)</f>
        <v>0</v>
      </c>
      <c r="P723" s="175">
        <v>0</v>
      </c>
      <c r="Q723" s="175">
        <f>ROUND(E723*P723,2)</f>
        <v>0</v>
      </c>
      <c r="R723" s="175" t="s">
        <v>515</v>
      </c>
      <c r="S723" s="175" t="s">
        <v>157</v>
      </c>
      <c r="T723" s="176" t="s">
        <v>157</v>
      </c>
      <c r="U723" s="159">
        <v>0.13439999999999999</v>
      </c>
      <c r="V723" s="159">
        <f>ROUND(E723*U723,2)</f>
        <v>1.26</v>
      </c>
      <c r="W723" s="159"/>
      <c r="X723" s="159" t="s">
        <v>184</v>
      </c>
      <c r="Y723" s="149"/>
      <c r="Z723" s="149"/>
      <c r="AA723" s="149"/>
      <c r="AB723" s="149"/>
      <c r="AC723" s="149"/>
      <c r="AD723" s="149"/>
      <c r="AE723" s="149"/>
      <c r="AF723" s="149"/>
      <c r="AG723" s="149" t="s">
        <v>347</v>
      </c>
      <c r="AH723" s="149"/>
      <c r="AI723" s="149"/>
      <c r="AJ723" s="149"/>
      <c r="AK723" s="149"/>
      <c r="AL723" s="149"/>
      <c r="AM723" s="149"/>
      <c r="AN723" s="149"/>
      <c r="AO723" s="149"/>
      <c r="AP723" s="149"/>
      <c r="AQ723" s="149"/>
      <c r="AR723" s="149"/>
      <c r="AS723" s="149"/>
      <c r="AT723" s="149"/>
      <c r="AU723" s="149"/>
      <c r="AV723" s="149"/>
      <c r="AW723" s="149"/>
      <c r="AX723" s="149"/>
      <c r="AY723" s="149"/>
      <c r="AZ723" s="149"/>
      <c r="BA723" s="149"/>
      <c r="BB723" s="149"/>
      <c r="BC723" s="149"/>
      <c r="BD723" s="149"/>
      <c r="BE723" s="149"/>
      <c r="BF723" s="149"/>
      <c r="BG723" s="149"/>
      <c r="BH723" s="149"/>
    </row>
    <row r="724" spans="1:60" outlineLevel="1" x14ac:dyDescent="0.2">
      <c r="A724" s="156"/>
      <c r="B724" s="157"/>
      <c r="C724" s="181" t="s">
        <v>526</v>
      </c>
      <c r="D724" s="161"/>
      <c r="E724" s="162"/>
      <c r="F724" s="159"/>
      <c r="G724" s="159"/>
      <c r="H724" s="159"/>
      <c r="I724" s="159"/>
      <c r="J724" s="159"/>
      <c r="K724" s="159"/>
      <c r="L724" s="159"/>
      <c r="M724" s="159"/>
      <c r="N724" s="159"/>
      <c r="O724" s="159"/>
      <c r="P724" s="159"/>
      <c r="Q724" s="159"/>
      <c r="R724" s="159"/>
      <c r="S724" s="159"/>
      <c r="T724" s="159"/>
      <c r="U724" s="159"/>
      <c r="V724" s="159"/>
      <c r="W724" s="159"/>
      <c r="X724" s="159"/>
      <c r="Y724" s="149"/>
      <c r="Z724" s="149"/>
      <c r="AA724" s="149"/>
      <c r="AB724" s="149"/>
      <c r="AC724" s="149"/>
      <c r="AD724" s="149"/>
      <c r="AE724" s="149"/>
      <c r="AF724" s="149"/>
      <c r="AG724" s="149" t="s">
        <v>162</v>
      </c>
      <c r="AH724" s="149">
        <v>0</v>
      </c>
      <c r="AI724" s="149"/>
      <c r="AJ724" s="149"/>
      <c r="AK724" s="149"/>
      <c r="AL724" s="149"/>
      <c r="AM724" s="149"/>
      <c r="AN724" s="149"/>
      <c r="AO724" s="149"/>
      <c r="AP724" s="149"/>
      <c r="AQ724" s="149"/>
      <c r="AR724" s="149"/>
      <c r="AS724" s="149"/>
      <c r="AT724" s="149"/>
      <c r="AU724" s="149"/>
      <c r="AV724" s="149"/>
      <c r="AW724" s="149"/>
      <c r="AX724" s="149"/>
      <c r="AY724" s="149"/>
      <c r="AZ724" s="149"/>
      <c r="BA724" s="149"/>
      <c r="BB724" s="149"/>
      <c r="BC724" s="149"/>
      <c r="BD724" s="149"/>
      <c r="BE724" s="149"/>
      <c r="BF724" s="149"/>
      <c r="BG724" s="149"/>
      <c r="BH724" s="149"/>
    </row>
    <row r="725" spans="1:60" outlineLevel="1" x14ac:dyDescent="0.2">
      <c r="A725" s="156"/>
      <c r="B725" s="157"/>
      <c r="C725" s="181" t="s">
        <v>535</v>
      </c>
      <c r="D725" s="161"/>
      <c r="E725" s="162"/>
      <c r="F725" s="159"/>
      <c r="G725" s="159"/>
      <c r="H725" s="159"/>
      <c r="I725" s="159"/>
      <c r="J725" s="159"/>
      <c r="K725" s="159"/>
      <c r="L725" s="159"/>
      <c r="M725" s="159"/>
      <c r="N725" s="159"/>
      <c r="O725" s="159"/>
      <c r="P725" s="159"/>
      <c r="Q725" s="159"/>
      <c r="R725" s="159"/>
      <c r="S725" s="159"/>
      <c r="T725" s="159"/>
      <c r="U725" s="159"/>
      <c r="V725" s="159"/>
      <c r="W725" s="159"/>
      <c r="X725" s="159"/>
      <c r="Y725" s="149"/>
      <c r="Z725" s="149"/>
      <c r="AA725" s="149"/>
      <c r="AB725" s="149"/>
      <c r="AC725" s="149"/>
      <c r="AD725" s="149"/>
      <c r="AE725" s="149"/>
      <c r="AF725" s="149"/>
      <c r="AG725" s="149" t="s">
        <v>162</v>
      </c>
      <c r="AH725" s="149">
        <v>0</v>
      </c>
      <c r="AI725" s="149"/>
      <c r="AJ725" s="149"/>
      <c r="AK725" s="149"/>
      <c r="AL725" s="149"/>
      <c r="AM725" s="149"/>
      <c r="AN725" s="149"/>
      <c r="AO725" s="149"/>
      <c r="AP725" s="149"/>
      <c r="AQ725" s="149"/>
      <c r="AR725" s="149"/>
      <c r="AS725" s="149"/>
      <c r="AT725" s="149"/>
      <c r="AU725" s="149"/>
      <c r="AV725" s="149"/>
      <c r="AW725" s="149"/>
      <c r="AX725" s="149"/>
      <c r="AY725" s="149"/>
      <c r="AZ725" s="149"/>
      <c r="BA725" s="149"/>
      <c r="BB725" s="149"/>
      <c r="BC725" s="149"/>
      <c r="BD725" s="149"/>
      <c r="BE725" s="149"/>
      <c r="BF725" s="149"/>
      <c r="BG725" s="149"/>
      <c r="BH725" s="149"/>
    </row>
    <row r="726" spans="1:60" outlineLevel="1" x14ac:dyDescent="0.2">
      <c r="A726" s="156"/>
      <c r="B726" s="157"/>
      <c r="C726" s="181" t="s">
        <v>214</v>
      </c>
      <c r="D726" s="161"/>
      <c r="E726" s="162"/>
      <c r="F726" s="159"/>
      <c r="G726" s="159"/>
      <c r="H726" s="159"/>
      <c r="I726" s="159"/>
      <c r="J726" s="159"/>
      <c r="K726" s="159"/>
      <c r="L726" s="159"/>
      <c r="M726" s="159"/>
      <c r="N726" s="159"/>
      <c r="O726" s="159"/>
      <c r="P726" s="159"/>
      <c r="Q726" s="159"/>
      <c r="R726" s="159"/>
      <c r="S726" s="159"/>
      <c r="T726" s="159"/>
      <c r="U726" s="159"/>
      <c r="V726" s="159"/>
      <c r="W726" s="159"/>
      <c r="X726" s="159"/>
      <c r="Y726" s="149"/>
      <c r="Z726" s="149"/>
      <c r="AA726" s="149"/>
      <c r="AB726" s="149"/>
      <c r="AC726" s="149"/>
      <c r="AD726" s="149"/>
      <c r="AE726" s="149"/>
      <c r="AF726" s="149"/>
      <c r="AG726" s="149" t="s">
        <v>162</v>
      </c>
      <c r="AH726" s="149">
        <v>0</v>
      </c>
      <c r="AI726" s="149"/>
      <c r="AJ726" s="149"/>
      <c r="AK726" s="149"/>
      <c r="AL726" s="149"/>
      <c r="AM726" s="149"/>
      <c r="AN726" s="149"/>
      <c r="AO726" s="149"/>
      <c r="AP726" s="149"/>
      <c r="AQ726" s="149"/>
      <c r="AR726" s="149"/>
      <c r="AS726" s="149"/>
      <c r="AT726" s="149"/>
      <c r="AU726" s="149"/>
      <c r="AV726" s="149"/>
      <c r="AW726" s="149"/>
      <c r="AX726" s="149"/>
      <c r="AY726" s="149"/>
      <c r="AZ726" s="149"/>
      <c r="BA726" s="149"/>
      <c r="BB726" s="149"/>
      <c r="BC726" s="149"/>
      <c r="BD726" s="149"/>
      <c r="BE726" s="149"/>
      <c r="BF726" s="149"/>
      <c r="BG726" s="149"/>
      <c r="BH726" s="149"/>
    </row>
    <row r="727" spans="1:60" outlineLevel="1" x14ac:dyDescent="0.2">
      <c r="A727" s="156"/>
      <c r="B727" s="157"/>
      <c r="C727" s="181" t="s">
        <v>189</v>
      </c>
      <c r="D727" s="161"/>
      <c r="E727" s="162"/>
      <c r="F727" s="159"/>
      <c r="G727" s="159"/>
      <c r="H727" s="159"/>
      <c r="I727" s="159"/>
      <c r="J727" s="159"/>
      <c r="K727" s="159"/>
      <c r="L727" s="159"/>
      <c r="M727" s="159"/>
      <c r="N727" s="159"/>
      <c r="O727" s="159"/>
      <c r="P727" s="159"/>
      <c r="Q727" s="159"/>
      <c r="R727" s="159"/>
      <c r="S727" s="159"/>
      <c r="T727" s="159"/>
      <c r="U727" s="159"/>
      <c r="V727" s="159"/>
      <c r="W727" s="159"/>
      <c r="X727" s="159"/>
      <c r="Y727" s="149"/>
      <c r="Z727" s="149"/>
      <c r="AA727" s="149"/>
      <c r="AB727" s="149"/>
      <c r="AC727" s="149"/>
      <c r="AD727" s="149"/>
      <c r="AE727" s="149"/>
      <c r="AF727" s="149"/>
      <c r="AG727" s="149" t="s">
        <v>162</v>
      </c>
      <c r="AH727" s="149">
        <v>0</v>
      </c>
      <c r="AI727" s="149"/>
      <c r="AJ727" s="149"/>
      <c r="AK727" s="149"/>
      <c r="AL727" s="149"/>
      <c r="AM727" s="149"/>
      <c r="AN727" s="149"/>
      <c r="AO727" s="149"/>
      <c r="AP727" s="149"/>
      <c r="AQ727" s="149"/>
      <c r="AR727" s="149"/>
      <c r="AS727" s="149"/>
      <c r="AT727" s="149"/>
      <c r="AU727" s="149"/>
      <c r="AV727" s="149"/>
      <c r="AW727" s="149"/>
      <c r="AX727" s="149"/>
      <c r="AY727" s="149"/>
      <c r="AZ727" s="149"/>
      <c r="BA727" s="149"/>
      <c r="BB727" s="149"/>
      <c r="BC727" s="149"/>
      <c r="BD727" s="149"/>
      <c r="BE727" s="149"/>
      <c r="BF727" s="149"/>
      <c r="BG727" s="149"/>
      <c r="BH727" s="149"/>
    </row>
    <row r="728" spans="1:60" outlineLevel="1" x14ac:dyDescent="0.2">
      <c r="A728" s="156"/>
      <c r="B728" s="157"/>
      <c r="C728" s="181" t="s">
        <v>190</v>
      </c>
      <c r="D728" s="161"/>
      <c r="E728" s="162">
        <v>6</v>
      </c>
      <c r="F728" s="159"/>
      <c r="G728" s="159"/>
      <c r="H728" s="159"/>
      <c r="I728" s="159"/>
      <c r="J728" s="159"/>
      <c r="K728" s="159"/>
      <c r="L728" s="159"/>
      <c r="M728" s="159"/>
      <c r="N728" s="159"/>
      <c r="O728" s="159"/>
      <c r="P728" s="159"/>
      <c r="Q728" s="159"/>
      <c r="R728" s="159"/>
      <c r="S728" s="159"/>
      <c r="T728" s="159"/>
      <c r="U728" s="159"/>
      <c r="V728" s="159"/>
      <c r="W728" s="159"/>
      <c r="X728" s="159"/>
      <c r="Y728" s="149"/>
      <c r="Z728" s="149"/>
      <c r="AA728" s="149"/>
      <c r="AB728" s="149"/>
      <c r="AC728" s="149"/>
      <c r="AD728" s="149"/>
      <c r="AE728" s="149"/>
      <c r="AF728" s="149"/>
      <c r="AG728" s="149" t="s">
        <v>162</v>
      </c>
      <c r="AH728" s="149">
        <v>0</v>
      </c>
      <c r="AI728" s="149"/>
      <c r="AJ728" s="149"/>
      <c r="AK728" s="149"/>
      <c r="AL728" s="149"/>
      <c r="AM728" s="149"/>
      <c r="AN728" s="149"/>
      <c r="AO728" s="149"/>
      <c r="AP728" s="149"/>
      <c r="AQ728" s="149"/>
      <c r="AR728" s="149"/>
      <c r="AS728" s="149"/>
      <c r="AT728" s="149"/>
      <c r="AU728" s="149"/>
      <c r="AV728" s="149"/>
      <c r="AW728" s="149"/>
      <c r="AX728" s="149"/>
      <c r="AY728" s="149"/>
      <c r="AZ728" s="149"/>
      <c r="BA728" s="149"/>
      <c r="BB728" s="149"/>
      <c r="BC728" s="149"/>
      <c r="BD728" s="149"/>
      <c r="BE728" s="149"/>
      <c r="BF728" s="149"/>
      <c r="BG728" s="149"/>
      <c r="BH728" s="149"/>
    </row>
    <row r="729" spans="1:60" outlineLevel="1" x14ac:dyDescent="0.2">
      <c r="A729" s="156"/>
      <c r="B729" s="157"/>
      <c r="C729" s="181" t="s">
        <v>191</v>
      </c>
      <c r="D729" s="161"/>
      <c r="E729" s="162"/>
      <c r="F729" s="159"/>
      <c r="G729" s="159"/>
      <c r="H729" s="159"/>
      <c r="I729" s="159"/>
      <c r="J729" s="159"/>
      <c r="K729" s="159"/>
      <c r="L729" s="159"/>
      <c r="M729" s="159"/>
      <c r="N729" s="159"/>
      <c r="O729" s="159"/>
      <c r="P729" s="159"/>
      <c r="Q729" s="159"/>
      <c r="R729" s="159"/>
      <c r="S729" s="159"/>
      <c r="T729" s="159"/>
      <c r="U729" s="159"/>
      <c r="V729" s="159"/>
      <c r="W729" s="159"/>
      <c r="X729" s="159"/>
      <c r="Y729" s="149"/>
      <c r="Z729" s="149"/>
      <c r="AA729" s="149"/>
      <c r="AB729" s="149"/>
      <c r="AC729" s="149"/>
      <c r="AD729" s="149"/>
      <c r="AE729" s="149"/>
      <c r="AF729" s="149"/>
      <c r="AG729" s="149" t="s">
        <v>162</v>
      </c>
      <c r="AH729" s="149">
        <v>0</v>
      </c>
      <c r="AI729" s="149"/>
      <c r="AJ729" s="149"/>
      <c r="AK729" s="149"/>
      <c r="AL729" s="149"/>
      <c r="AM729" s="149"/>
      <c r="AN729" s="149"/>
      <c r="AO729" s="149"/>
      <c r="AP729" s="149"/>
      <c r="AQ729" s="149"/>
      <c r="AR729" s="149"/>
      <c r="AS729" s="149"/>
      <c r="AT729" s="149"/>
      <c r="AU729" s="149"/>
      <c r="AV729" s="149"/>
      <c r="AW729" s="149"/>
      <c r="AX729" s="149"/>
      <c r="AY729" s="149"/>
      <c r="AZ729" s="149"/>
      <c r="BA729" s="149"/>
      <c r="BB729" s="149"/>
      <c r="BC729" s="149"/>
      <c r="BD729" s="149"/>
      <c r="BE729" s="149"/>
      <c r="BF729" s="149"/>
      <c r="BG729" s="149"/>
      <c r="BH729" s="149"/>
    </row>
    <row r="730" spans="1:60" outlineLevel="1" x14ac:dyDescent="0.2">
      <c r="A730" s="156"/>
      <c r="B730" s="157"/>
      <c r="C730" s="181" t="s">
        <v>192</v>
      </c>
      <c r="D730" s="161"/>
      <c r="E730" s="162">
        <v>3.4</v>
      </c>
      <c r="F730" s="159"/>
      <c r="G730" s="159"/>
      <c r="H730" s="159"/>
      <c r="I730" s="159"/>
      <c r="J730" s="159"/>
      <c r="K730" s="159"/>
      <c r="L730" s="159"/>
      <c r="M730" s="159"/>
      <c r="N730" s="159"/>
      <c r="O730" s="159"/>
      <c r="P730" s="159"/>
      <c r="Q730" s="159"/>
      <c r="R730" s="159"/>
      <c r="S730" s="159"/>
      <c r="T730" s="159"/>
      <c r="U730" s="159"/>
      <c r="V730" s="159"/>
      <c r="W730" s="159"/>
      <c r="X730" s="159"/>
      <c r="Y730" s="149"/>
      <c r="Z730" s="149"/>
      <c r="AA730" s="149"/>
      <c r="AB730" s="149"/>
      <c r="AC730" s="149"/>
      <c r="AD730" s="149"/>
      <c r="AE730" s="149"/>
      <c r="AF730" s="149"/>
      <c r="AG730" s="149" t="s">
        <v>162</v>
      </c>
      <c r="AH730" s="149">
        <v>0</v>
      </c>
      <c r="AI730" s="149"/>
      <c r="AJ730" s="149"/>
      <c r="AK730" s="149"/>
      <c r="AL730" s="149"/>
      <c r="AM730" s="149"/>
      <c r="AN730" s="149"/>
      <c r="AO730" s="149"/>
      <c r="AP730" s="149"/>
      <c r="AQ730" s="149"/>
      <c r="AR730" s="149"/>
      <c r="AS730" s="149"/>
      <c r="AT730" s="149"/>
      <c r="AU730" s="149"/>
      <c r="AV730" s="149"/>
      <c r="AW730" s="149"/>
      <c r="AX730" s="149"/>
      <c r="AY730" s="149"/>
      <c r="AZ730" s="149"/>
      <c r="BA730" s="149"/>
      <c r="BB730" s="149"/>
      <c r="BC730" s="149"/>
      <c r="BD730" s="149"/>
      <c r="BE730" s="149"/>
      <c r="BF730" s="149"/>
      <c r="BG730" s="149"/>
      <c r="BH730" s="149"/>
    </row>
    <row r="731" spans="1:60" outlineLevel="1" x14ac:dyDescent="0.2">
      <c r="A731" s="170">
        <v>67</v>
      </c>
      <c r="B731" s="171" t="s">
        <v>536</v>
      </c>
      <c r="C731" s="180" t="s">
        <v>537</v>
      </c>
      <c r="D731" s="172" t="s">
        <v>315</v>
      </c>
      <c r="E731" s="173">
        <v>25</v>
      </c>
      <c r="F731" s="174"/>
      <c r="G731" s="175">
        <f>ROUND(E731*F731,2)</f>
        <v>0</v>
      </c>
      <c r="H731" s="174"/>
      <c r="I731" s="175">
        <f>ROUND(E731*H731,2)</f>
        <v>0</v>
      </c>
      <c r="J731" s="174"/>
      <c r="K731" s="175">
        <f>ROUND(E731*J731,2)</f>
        <v>0</v>
      </c>
      <c r="L731" s="175">
        <v>21</v>
      </c>
      <c r="M731" s="175">
        <f>G731*(1+L731/100)</f>
        <v>0</v>
      </c>
      <c r="N731" s="175">
        <v>0</v>
      </c>
      <c r="O731" s="175">
        <f>ROUND(E731*N731,2)</f>
        <v>0</v>
      </c>
      <c r="P731" s="175">
        <v>0</v>
      </c>
      <c r="Q731" s="175">
        <f>ROUND(E731*P731,2)</f>
        <v>0</v>
      </c>
      <c r="R731" s="175" t="s">
        <v>515</v>
      </c>
      <c r="S731" s="175" t="s">
        <v>157</v>
      </c>
      <c r="T731" s="176" t="s">
        <v>157</v>
      </c>
      <c r="U731" s="159">
        <v>1.2999999999999999E-2</v>
      </c>
      <c r="V731" s="159">
        <f>ROUND(E731*U731,2)</f>
        <v>0.33</v>
      </c>
      <c r="W731" s="159"/>
      <c r="X731" s="159" t="s">
        <v>184</v>
      </c>
      <c r="Y731" s="149"/>
      <c r="Z731" s="149"/>
      <c r="AA731" s="149"/>
      <c r="AB731" s="149"/>
      <c r="AC731" s="149"/>
      <c r="AD731" s="149"/>
      <c r="AE731" s="149"/>
      <c r="AF731" s="149"/>
      <c r="AG731" s="149" t="s">
        <v>347</v>
      </c>
      <c r="AH731" s="149"/>
      <c r="AI731" s="149"/>
      <c r="AJ731" s="149"/>
      <c r="AK731" s="149"/>
      <c r="AL731" s="149"/>
      <c r="AM731" s="149"/>
      <c r="AN731" s="149"/>
      <c r="AO731" s="149"/>
      <c r="AP731" s="149"/>
      <c r="AQ731" s="149"/>
      <c r="AR731" s="149"/>
      <c r="AS731" s="149"/>
      <c r="AT731" s="149"/>
      <c r="AU731" s="149"/>
      <c r="AV731" s="149"/>
      <c r="AW731" s="149"/>
      <c r="AX731" s="149"/>
      <c r="AY731" s="149"/>
      <c r="AZ731" s="149"/>
      <c r="BA731" s="149"/>
      <c r="BB731" s="149"/>
      <c r="BC731" s="149"/>
      <c r="BD731" s="149"/>
      <c r="BE731" s="149"/>
      <c r="BF731" s="149"/>
      <c r="BG731" s="149"/>
      <c r="BH731" s="149"/>
    </row>
    <row r="732" spans="1:60" outlineLevel="1" x14ac:dyDescent="0.2">
      <c r="A732" s="156"/>
      <c r="B732" s="157"/>
      <c r="C732" s="181" t="s">
        <v>526</v>
      </c>
      <c r="D732" s="161"/>
      <c r="E732" s="162"/>
      <c r="F732" s="159"/>
      <c r="G732" s="159"/>
      <c r="H732" s="159"/>
      <c r="I732" s="159"/>
      <c r="J732" s="159"/>
      <c r="K732" s="159"/>
      <c r="L732" s="159"/>
      <c r="M732" s="159"/>
      <c r="N732" s="159"/>
      <c r="O732" s="159"/>
      <c r="P732" s="159"/>
      <c r="Q732" s="159"/>
      <c r="R732" s="159"/>
      <c r="S732" s="159"/>
      <c r="T732" s="159"/>
      <c r="U732" s="159"/>
      <c r="V732" s="159"/>
      <c r="W732" s="159"/>
      <c r="X732" s="159"/>
      <c r="Y732" s="149"/>
      <c r="Z732" s="149"/>
      <c r="AA732" s="149"/>
      <c r="AB732" s="149"/>
      <c r="AC732" s="149"/>
      <c r="AD732" s="149"/>
      <c r="AE732" s="149"/>
      <c r="AF732" s="149"/>
      <c r="AG732" s="149" t="s">
        <v>162</v>
      </c>
      <c r="AH732" s="149">
        <v>0</v>
      </c>
      <c r="AI732" s="149"/>
      <c r="AJ732" s="149"/>
      <c r="AK732" s="149"/>
      <c r="AL732" s="149"/>
      <c r="AM732" s="149"/>
      <c r="AN732" s="149"/>
      <c r="AO732" s="149"/>
      <c r="AP732" s="149"/>
      <c r="AQ732" s="149"/>
      <c r="AR732" s="149"/>
      <c r="AS732" s="149"/>
      <c r="AT732" s="149"/>
      <c r="AU732" s="149"/>
      <c r="AV732" s="149"/>
      <c r="AW732" s="149"/>
      <c r="AX732" s="149"/>
      <c r="AY732" s="149"/>
      <c r="AZ732" s="149"/>
      <c r="BA732" s="149"/>
      <c r="BB732" s="149"/>
      <c r="BC732" s="149"/>
      <c r="BD732" s="149"/>
      <c r="BE732" s="149"/>
      <c r="BF732" s="149"/>
      <c r="BG732" s="149"/>
      <c r="BH732" s="149"/>
    </row>
    <row r="733" spans="1:60" outlineLevel="1" x14ac:dyDescent="0.2">
      <c r="A733" s="156"/>
      <c r="B733" s="157"/>
      <c r="C733" s="181" t="s">
        <v>538</v>
      </c>
      <c r="D733" s="161"/>
      <c r="E733" s="162"/>
      <c r="F733" s="159"/>
      <c r="G733" s="159"/>
      <c r="H733" s="159"/>
      <c r="I733" s="159"/>
      <c r="J733" s="159"/>
      <c r="K733" s="159"/>
      <c r="L733" s="159"/>
      <c r="M733" s="159"/>
      <c r="N733" s="159"/>
      <c r="O733" s="159"/>
      <c r="P733" s="159"/>
      <c r="Q733" s="159"/>
      <c r="R733" s="159"/>
      <c r="S733" s="159"/>
      <c r="T733" s="159"/>
      <c r="U733" s="159"/>
      <c r="V733" s="159"/>
      <c r="W733" s="159"/>
      <c r="X733" s="159"/>
      <c r="Y733" s="149"/>
      <c r="Z733" s="149"/>
      <c r="AA733" s="149"/>
      <c r="AB733" s="149"/>
      <c r="AC733" s="149"/>
      <c r="AD733" s="149"/>
      <c r="AE733" s="149"/>
      <c r="AF733" s="149"/>
      <c r="AG733" s="149" t="s">
        <v>162</v>
      </c>
      <c r="AH733" s="149">
        <v>0</v>
      </c>
      <c r="AI733" s="149"/>
      <c r="AJ733" s="149"/>
      <c r="AK733" s="149"/>
      <c r="AL733" s="149"/>
      <c r="AM733" s="149"/>
      <c r="AN733" s="149"/>
      <c r="AO733" s="149"/>
      <c r="AP733" s="149"/>
      <c r="AQ733" s="149"/>
      <c r="AR733" s="149"/>
      <c r="AS733" s="149"/>
      <c r="AT733" s="149"/>
      <c r="AU733" s="149"/>
      <c r="AV733" s="149"/>
      <c r="AW733" s="149"/>
      <c r="AX733" s="149"/>
      <c r="AY733" s="149"/>
      <c r="AZ733" s="149"/>
      <c r="BA733" s="149"/>
      <c r="BB733" s="149"/>
      <c r="BC733" s="149"/>
      <c r="BD733" s="149"/>
      <c r="BE733" s="149"/>
      <c r="BF733" s="149"/>
      <c r="BG733" s="149"/>
      <c r="BH733" s="149"/>
    </row>
    <row r="734" spans="1:60" outlineLevel="1" x14ac:dyDescent="0.2">
      <c r="A734" s="156"/>
      <c r="B734" s="157"/>
      <c r="C734" s="181" t="s">
        <v>214</v>
      </c>
      <c r="D734" s="161"/>
      <c r="E734" s="162"/>
      <c r="F734" s="159"/>
      <c r="G734" s="159"/>
      <c r="H734" s="159"/>
      <c r="I734" s="159"/>
      <c r="J734" s="159"/>
      <c r="K734" s="159"/>
      <c r="L734" s="159"/>
      <c r="M734" s="159"/>
      <c r="N734" s="159"/>
      <c r="O734" s="159"/>
      <c r="P734" s="159"/>
      <c r="Q734" s="159"/>
      <c r="R734" s="159"/>
      <c r="S734" s="159"/>
      <c r="T734" s="159"/>
      <c r="U734" s="159"/>
      <c r="V734" s="159"/>
      <c r="W734" s="159"/>
      <c r="X734" s="159"/>
      <c r="Y734" s="149"/>
      <c r="Z734" s="149"/>
      <c r="AA734" s="149"/>
      <c r="AB734" s="149"/>
      <c r="AC734" s="149"/>
      <c r="AD734" s="149"/>
      <c r="AE734" s="149"/>
      <c r="AF734" s="149"/>
      <c r="AG734" s="149" t="s">
        <v>162</v>
      </c>
      <c r="AH734" s="149">
        <v>0</v>
      </c>
      <c r="AI734" s="149"/>
      <c r="AJ734" s="149"/>
      <c r="AK734" s="149"/>
      <c r="AL734" s="149"/>
      <c r="AM734" s="149"/>
      <c r="AN734" s="149"/>
      <c r="AO734" s="149"/>
      <c r="AP734" s="149"/>
      <c r="AQ734" s="149"/>
      <c r="AR734" s="149"/>
      <c r="AS734" s="149"/>
      <c r="AT734" s="149"/>
      <c r="AU734" s="149"/>
      <c r="AV734" s="149"/>
      <c r="AW734" s="149"/>
      <c r="AX734" s="149"/>
      <c r="AY734" s="149"/>
      <c r="AZ734" s="149"/>
      <c r="BA734" s="149"/>
      <c r="BB734" s="149"/>
      <c r="BC734" s="149"/>
      <c r="BD734" s="149"/>
      <c r="BE734" s="149"/>
      <c r="BF734" s="149"/>
      <c r="BG734" s="149"/>
      <c r="BH734" s="149"/>
    </row>
    <row r="735" spans="1:60" outlineLevel="1" x14ac:dyDescent="0.2">
      <c r="A735" s="156"/>
      <c r="B735" s="157"/>
      <c r="C735" s="181" t="s">
        <v>539</v>
      </c>
      <c r="D735" s="161"/>
      <c r="E735" s="162">
        <v>20</v>
      </c>
      <c r="F735" s="159"/>
      <c r="G735" s="159"/>
      <c r="H735" s="159"/>
      <c r="I735" s="159"/>
      <c r="J735" s="159"/>
      <c r="K735" s="159"/>
      <c r="L735" s="159"/>
      <c r="M735" s="159"/>
      <c r="N735" s="159"/>
      <c r="O735" s="159"/>
      <c r="P735" s="159"/>
      <c r="Q735" s="159"/>
      <c r="R735" s="159"/>
      <c r="S735" s="159"/>
      <c r="T735" s="159"/>
      <c r="U735" s="159"/>
      <c r="V735" s="159"/>
      <c r="W735" s="159"/>
      <c r="X735" s="159"/>
      <c r="Y735" s="149"/>
      <c r="Z735" s="149"/>
      <c r="AA735" s="149"/>
      <c r="AB735" s="149"/>
      <c r="AC735" s="149"/>
      <c r="AD735" s="149"/>
      <c r="AE735" s="149"/>
      <c r="AF735" s="149"/>
      <c r="AG735" s="149" t="s">
        <v>162</v>
      </c>
      <c r="AH735" s="149">
        <v>0</v>
      </c>
      <c r="AI735" s="149"/>
      <c r="AJ735" s="149"/>
      <c r="AK735" s="149"/>
      <c r="AL735" s="149"/>
      <c r="AM735" s="149"/>
      <c r="AN735" s="149"/>
      <c r="AO735" s="149"/>
      <c r="AP735" s="149"/>
      <c r="AQ735" s="149"/>
      <c r="AR735" s="149"/>
      <c r="AS735" s="149"/>
      <c r="AT735" s="149"/>
      <c r="AU735" s="149"/>
      <c r="AV735" s="149"/>
      <c r="AW735" s="149"/>
      <c r="AX735" s="149"/>
      <c r="AY735" s="149"/>
      <c r="AZ735" s="149"/>
      <c r="BA735" s="149"/>
      <c r="BB735" s="149"/>
      <c r="BC735" s="149"/>
      <c r="BD735" s="149"/>
      <c r="BE735" s="149"/>
      <c r="BF735" s="149"/>
      <c r="BG735" s="149"/>
      <c r="BH735" s="149"/>
    </row>
    <row r="736" spans="1:60" outlineLevel="1" x14ac:dyDescent="0.2">
      <c r="A736" s="156"/>
      <c r="B736" s="157"/>
      <c r="C736" s="181" t="s">
        <v>203</v>
      </c>
      <c r="D736" s="161"/>
      <c r="E736" s="162"/>
      <c r="F736" s="159"/>
      <c r="G736" s="159"/>
      <c r="H736" s="159"/>
      <c r="I736" s="159"/>
      <c r="J736" s="159"/>
      <c r="K736" s="159"/>
      <c r="L736" s="159"/>
      <c r="M736" s="159"/>
      <c r="N736" s="159"/>
      <c r="O736" s="159"/>
      <c r="P736" s="159"/>
      <c r="Q736" s="159"/>
      <c r="R736" s="159"/>
      <c r="S736" s="159"/>
      <c r="T736" s="159"/>
      <c r="U736" s="159"/>
      <c r="V736" s="159"/>
      <c r="W736" s="159"/>
      <c r="X736" s="159"/>
      <c r="Y736" s="149"/>
      <c r="Z736" s="149"/>
      <c r="AA736" s="149"/>
      <c r="AB736" s="149"/>
      <c r="AC736" s="149"/>
      <c r="AD736" s="149"/>
      <c r="AE736" s="149"/>
      <c r="AF736" s="149"/>
      <c r="AG736" s="149" t="s">
        <v>162</v>
      </c>
      <c r="AH736" s="149">
        <v>0</v>
      </c>
      <c r="AI736" s="149"/>
      <c r="AJ736" s="149"/>
      <c r="AK736" s="149"/>
      <c r="AL736" s="149"/>
      <c r="AM736" s="149"/>
      <c r="AN736" s="149"/>
      <c r="AO736" s="149"/>
      <c r="AP736" s="149"/>
      <c r="AQ736" s="149"/>
      <c r="AR736" s="149"/>
      <c r="AS736" s="149"/>
      <c r="AT736" s="149"/>
      <c r="AU736" s="149"/>
      <c r="AV736" s="149"/>
      <c r="AW736" s="149"/>
      <c r="AX736" s="149"/>
      <c r="AY736" s="149"/>
      <c r="AZ736" s="149"/>
      <c r="BA736" s="149"/>
      <c r="BB736" s="149"/>
      <c r="BC736" s="149"/>
      <c r="BD736" s="149"/>
      <c r="BE736" s="149"/>
      <c r="BF736" s="149"/>
      <c r="BG736" s="149"/>
      <c r="BH736" s="149"/>
    </row>
    <row r="737" spans="1:60" outlineLevel="1" x14ac:dyDescent="0.2">
      <c r="A737" s="156"/>
      <c r="B737" s="157"/>
      <c r="C737" s="181" t="s">
        <v>540</v>
      </c>
      <c r="D737" s="161"/>
      <c r="E737" s="162">
        <v>5</v>
      </c>
      <c r="F737" s="159"/>
      <c r="G737" s="159"/>
      <c r="H737" s="159"/>
      <c r="I737" s="159"/>
      <c r="J737" s="159"/>
      <c r="K737" s="159"/>
      <c r="L737" s="159"/>
      <c r="M737" s="159"/>
      <c r="N737" s="159"/>
      <c r="O737" s="159"/>
      <c r="P737" s="159"/>
      <c r="Q737" s="159"/>
      <c r="R737" s="159"/>
      <c r="S737" s="159"/>
      <c r="T737" s="159"/>
      <c r="U737" s="159"/>
      <c r="V737" s="159"/>
      <c r="W737" s="159"/>
      <c r="X737" s="159"/>
      <c r="Y737" s="149"/>
      <c r="Z737" s="149"/>
      <c r="AA737" s="149"/>
      <c r="AB737" s="149"/>
      <c r="AC737" s="149"/>
      <c r="AD737" s="149"/>
      <c r="AE737" s="149"/>
      <c r="AF737" s="149"/>
      <c r="AG737" s="149" t="s">
        <v>162</v>
      </c>
      <c r="AH737" s="149">
        <v>0</v>
      </c>
      <c r="AI737" s="149"/>
      <c r="AJ737" s="149"/>
      <c r="AK737" s="149"/>
      <c r="AL737" s="149"/>
      <c r="AM737" s="149"/>
      <c r="AN737" s="149"/>
      <c r="AO737" s="149"/>
      <c r="AP737" s="149"/>
      <c r="AQ737" s="149"/>
      <c r="AR737" s="149"/>
      <c r="AS737" s="149"/>
      <c r="AT737" s="149"/>
      <c r="AU737" s="149"/>
      <c r="AV737" s="149"/>
      <c r="AW737" s="149"/>
      <c r="AX737" s="149"/>
      <c r="AY737" s="149"/>
      <c r="AZ737" s="149"/>
      <c r="BA737" s="149"/>
      <c r="BB737" s="149"/>
      <c r="BC737" s="149"/>
      <c r="BD737" s="149"/>
      <c r="BE737" s="149"/>
      <c r="BF737" s="149"/>
      <c r="BG737" s="149"/>
      <c r="BH737" s="149"/>
    </row>
    <row r="738" spans="1:60" outlineLevel="1" x14ac:dyDescent="0.2">
      <c r="A738" s="170">
        <v>68</v>
      </c>
      <c r="B738" s="171" t="s">
        <v>541</v>
      </c>
      <c r="C738" s="180" t="s">
        <v>542</v>
      </c>
      <c r="D738" s="172" t="s">
        <v>315</v>
      </c>
      <c r="E738" s="173">
        <v>25</v>
      </c>
      <c r="F738" s="174"/>
      <c r="G738" s="175">
        <f>ROUND(E738*F738,2)</f>
        <v>0</v>
      </c>
      <c r="H738" s="174"/>
      <c r="I738" s="175">
        <f>ROUND(E738*H738,2)</f>
        <v>0</v>
      </c>
      <c r="J738" s="174"/>
      <c r="K738" s="175">
        <f>ROUND(E738*J738,2)</f>
        <v>0</v>
      </c>
      <c r="L738" s="175">
        <v>21</v>
      </c>
      <c r="M738" s="175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5" t="s">
        <v>515</v>
      </c>
      <c r="S738" s="175" t="s">
        <v>157</v>
      </c>
      <c r="T738" s="176" t="s">
        <v>157</v>
      </c>
      <c r="U738" s="159">
        <v>0.05</v>
      </c>
      <c r="V738" s="159">
        <f>ROUND(E738*U738,2)</f>
        <v>1.25</v>
      </c>
      <c r="W738" s="159"/>
      <c r="X738" s="159" t="s">
        <v>184</v>
      </c>
      <c r="Y738" s="149"/>
      <c r="Z738" s="149"/>
      <c r="AA738" s="149"/>
      <c r="AB738" s="149"/>
      <c r="AC738" s="149"/>
      <c r="AD738" s="149"/>
      <c r="AE738" s="149"/>
      <c r="AF738" s="149"/>
      <c r="AG738" s="149" t="s">
        <v>347</v>
      </c>
      <c r="AH738" s="149"/>
      <c r="AI738" s="149"/>
      <c r="AJ738" s="149"/>
      <c r="AK738" s="149"/>
      <c r="AL738" s="149"/>
      <c r="AM738" s="149"/>
      <c r="AN738" s="149"/>
      <c r="AO738" s="149"/>
      <c r="AP738" s="149"/>
      <c r="AQ738" s="149"/>
      <c r="AR738" s="149"/>
      <c r="AS738" s="149"/>
      <c r="AT738" s="149"/>
      <c r="AU738" s="149"/>
      <c r="AV738" s="149"/>
      <c r="AW738" s="149"/>
      <c r="AX738" s="149"/>
      <c r="AY738" s="149"/>
      <c r="AZ738" s="149"/>
      <c r="BA738" s="149"/>
      <c r="BB738" s="149"/>
      <c r="BC738" s="149"/>
      <c r="BD738" s="149"/>
      <c r="BE738" s="149"/>
      <c r="BF738" s="149"/>
      <c r="BG738" s="149"/>
      <c r="BH738" s="149"/>
    </row>
    <row r="739" spans="1:60" outlineLevel="1" x14ac:dyDescent="0.2">
      <c r="A739" s="156"/>
      <c r="B739" s="157"/>
      <c r="C739" s="181" t="s">
        <v>526</v>
      </c>
      <c r="D739" s="161"/>
      <c r="E739" s="162"/>
      <c r="F739" s="159"/>
      <c r="G739" s="159"/>
      <c r="H739" s="159"/>
      <c r="I739" s="159"/>
      <c r="J739" s="159"/>
      <c r="K739" s="159"/>
      <c r="L739" s="159"/>
      <c r="M739" s="159"/>
      <c r="N739" s="159"/>
      <c r="O739" s="159"/>
      <c r="P739" s="159"/>
      <c r="Q739" s="159"/>
      <c r="R739" s="159"/>
      <c r="S739" s="159"/>
      <c r="T739" s="159"/>
      <c r="U739" s="159"/>
      <c r="V739" s="159"/>
      <c r="W739" s="159"/>
      <c r="X739" s="159"/>
      <c r="Y739" s="149"/>
      <c r="Z739" s="149"/>
      <c r="AA739" s="149"/>
      <c r="AB739" s="149"/>
      <c r="AC739" s="149"/>
      <c r="AD739" s="149"/>
      <c r="AE739" s="149"/>
      <c r="AF739" s="149"/>
      <c r="AG739" s="149" t="s">
        <v>162</v>
      </c>
      <c r="AH739" s="149">
        <v>0</v>
      </c>
      <c r="AI739" s="149"/>
      <c r="AJ739" s="149"/>
      <c r="AK739" s="149"/>
      <c r="AL739" s="149"/>
      <c r="AM739" s="149"/>
      <c r="AN739" s="149"/>
      <c r="AO739" s="149"/>
      <c r="AP739" s="149"/>
      <c r="AQ739" s="149"/>
      <c r="AR739" s="149"/>
      <c r="AS739" s="149"/>
      <c r="AT739" s="149"/>
      <c r="AU739" s="149"/>
      <c r="AV739" s="149"/>
      <c r="AW739" s="149"/>
      <c r="AX739" s="149"/>
      <c r="AY739" s="149"/>
      <c r="AZ739" s="149"/>
      <c r="BA739" s="149"/>
      <c r="BB739" s="149"/>
      <c r="BC739" s="149"/>
      <c r="BD739" s="149"/>
      <c r="BE739" s="149"/>
      <c r="BF739" s="149"/>
      <c r="BG739" s="149"/>
      <c r="BH739" s="149"/>
    </row>
    <row r="740" spans="1:60" outlineLevel="1" x14ac:dyDescent="0.2">
      <c r="A740" s="156"/>
      <c r="B740" s="157"/>
      <c r="C740" s="181" t="s">
        <v>538</v>
      </c>
      <c r="D740" s="161"/>
      <c r="E740" s="162"/>
      <c r="F740" s="159"/>
      <c r="G740" s="159"/>
      <c r="H740" s="159"/>
      <c r="I740" s="159"/>
      <c r="J740" s="159"/>
      <c r="K740" s="159"/>
      <c r="L740" s="159"/>
      <c r="M740" s="159"/>
      <c r="N740" s="159"/>
      <c r="O740" s="159"/>
      <c r="P740" s="159"/>
      <c r="Q740" s="159"/>
      <c r="R740" s="159"/>
      <c r="S740" s="159"/>
      <c r="T740" s="159"/>
      <c r="U740" s="159"/>
      <c r="V740" s="159"/>
      <c r="W740" s="159"/>
      <c r="X740" s="159"/>
      <c r="Y740" s="149"/>
      <c r="Z740" s="149"/>
      <c r="AA740" s="149"/>
      <c r="AB740" s="149"/>
      <c r="AC740" s="149"/>
      <c r="AD740" s="149"/>
      <c r="AE740" s="149"/>
      <c r="AF740" s="149"/>
      <c r="AG740" s="149" t="s">
        <v>162</v>
      </c>
      <c r="AH740" s="149">
        <v>0</v>
      </c>
      <c r="AI740" s="149"/>
      <c r="AJ740" s="149"/>
      <c r="AK740" s="149"/>
      <c r="AL740" s="149"/>
      <c r="AM740" s="149"/>
      <c r="AN740" s="149"/>
      <c r="AO740" s="149"/>
      <c r="AP740" s="149"/>
      <c r="AQ740" s="149"/>
      <c r="AR740" s="149"/>
      <c r="AS740" s="149"/>
      <c r="AT740" s="149"/>
      <c r="AU740" s="149"/>
      <c r="AV740" s="149"/>
      <c r="AW740" s="149"/>
      <c r="AX740" s="149"/>
      <c r="AY740" s="149"/>
      <c r="AZ740" s="149"/>
      <c r="BA740" s="149"/>
      <c r="BB740" s="149"/>
      <c r="BC740" s="149"/>
      <c r="BD740" s="149"/>
      <c r="BE740" s="149"/>
      <c r="BF740" s="149"/>
      <c r="BG740" s="149"/>
      <c r="BH740" s="149"/>
    </row>
    <row r="741" spans="1:60" outlineLevel="1" x14ac:dyDescent="0.2">
      <c r="A741" s="156"/>
      <c r="B741" s="157"/>
      <c r="C741" s="181" t="s">
        <v>214</v>
      </c>
      <c r="D741" s="161"/>
      <c r="E741" s="162"/>
      <c r="F741" s="159"/>
      <c r="G741" s="159"/>
      <c r="H741" s="159"/>
      <c r="I741" s="159"/>
      <c r="J741" s="159"/>
      <c r="K741" s="159"/>
      <c r="L741" s="159"/>
      <c r="M741" s="159"/>
      <c r="N741" s="159"/>
      <c r="O741" s="159"/>
      <c r="P741" s="159"/>
      <c r="Q741" s="159"/>
      <c r="R741" s="159"/>
      <c r="S741" s="159"/>
      <c r="T741" s="159"/>
      <c r="U741" s="159"/>
      <c r="V741" s="159"/>
      <c r="W741" s="159"/>
      <c r="X741" s="159"/>
      <c r="Y741" s="149"/>
      <c r="Z741" s="149"/>
      <c r="AA741" s="149"/>
      <c r="AB741" s="149"/>
      <c r="AC741" s="149"/>
      <c r="AD741" s="149"/>
      <c r="AE741" s="149"/>
      <c r="AF741" s="149"/>
      <c r="AG741" s="149" t="s">
        <v>162</v>
      </c>
      <c r="AH741" s="149">
        <v>0</v>
      </c>
      <c r="AI741" s="149"/>
      <c r="AJ741" s="149"/>
      <c r="AK741" s="149"/>
      <c r="AL741" s="149"/>
      <c r="AM741" s="149"/>
      <c r="AN741" s="149"/>
      <c r="AO741" s="149"/>
      <c r="AP741" s="149"/>
      <c r="AQ741" s="149"/>
      <c r="AR741" s="149"/>
      <c r="AS741" s="149"/>
      <c r="AT741" s="149"/>
      <c r="AU741" s="149"/>
      <c r="AV741" s="149"/>
      <c r="AW741" s="149"/>
      <c r="AX741" s="149"/>
      <c r="AY741" s="149"/>
      <c r="AZ741" s="149"/>
      <c r="BA741" s="149"/>
      <c r="BB741" s="149"/>
      <c r="BC741" s="149"/>
      <c r="BD741" s="149"/>
      <c r="BE741" s="149"/>
      <c r="BF741" s="149"/>
      <c r="BG741" s="149"/>
      <c r="BH741" s="149"/>
    </row>
    <row r="742" spans="1:60" outlineLevel="1" x14ac:dyDescent="0.2">
      <c r="A742" s="156"/>
      <c r="B742" s="157"/>
      <c r="C742" s="181" t="s">
        <v>539</v>
      </c>
      <c r="D742" s="161"/>
      <c r="E742" s="162">
        <v>20</v>
      </c>
      <c r="F742" s="159"/>
      <c r="G742" s="159"/>
      <c r="H742" s="159"/>
      <c r="I742" s="159"/>
      <c r="J742" s="159"/>
      <c r="K742" s="159"/>
      <c r="L742" s="159"/>
      <c r="M742" s="159"/>
      <c r="N742" s="159"/>
      <c r="O742" s="159"/>
      <c r="P742" s="159"/>
      <c r="Q742" s="159"/>
      <c r="R742" s="159"/>
      <c r="S742" s="159"/>
      <c r="T742" s="159"/>
      <c r="U742" s="159"/>
      <c r="V742" s="159"/>
      <c r="W742" s="159"/>
      <c r="X742" s="159"/>
      <c r="Y742" s="149"/>
      <c r="Z742" s="149"/>
      <c r="AA742" s="149"/>
      <c r="AB742" s="149"/>
      <c r="AC742" s="149"/>
      <c r="AD742" s="149"/>
      <c r="AE742" s="149"/>
      <c r="AF742" s="149"/>
      <c r="AG742" s="149" t="s">
        <v>162</v>
      </c>
      <c r="AH742" s="149">
        <v>0</v>
      </c>
      <c r="AI742" s="149"/>
      <c r="AJ742" s="149"/>
      <c r="AK742" s="149"/>
      <c r="AL742" s="149"/>
      <c r="AM742" s="149"/>
      <c r="AN742" s="149"/>
      <c r="AO742" s="149"/>
      <c r="AP742" s="149"/>
      <c r="AQ742" s="149"/>
      <c r="AR742" s="149"/>
      <c r="AS742" s="149"/>
      <c r="AT742" s="149"/>
      <c r="AU742" s="149"/>
      <c r="AV742" s="149"/>
      <c r="AW742" s="149"/>
      <c r="AX742" s="149"/>
      <c r="AY742" s="149"/>
      <c r="AZ742" s="149"/>
      <c r="BA742" s="149"/>
      <c r="BB742" s="149"/>
      <c r="BC742" s="149"/>
      <c r="BD742" s="149"/>
      <c r="BE742" s="149"/>
      <c r="BF742" s="149"/>
      <c r="BG742" s="149"/>
      <c r="BH742" s="149"/>
    </row>
    <row r="743" spans="1:60" outlineLevel="1" x14ac:dyDescent="0.2">
      <c r="A743" s="156"/>
      <c r="B743" s="157"/>
      <c r="C743" s="181" t="s">
        <v>203</v>
      </c>
      <c r="D743" s="161"/>
      <c r="E743" s="162"/>
      <c r="F743" s="159"/>
      <c r="G743" s="159"/>
      <c r="H743" s="159"/>
      <c r="I743" s="159"/>
      <c r="J743" s="159"/>
      <c r="K743" s="159"/>
      <c r="L743" s="159"/>
      <c r="M743" s="159"/>
      <c r="N743" s="159"/>
      <c r="O743" s="159"/>
      <c r="P743" s="159"/>
      <c r="Q743" s="159"/>
      <c r="R743" s="159"/>
      <c r="S743" s="159"/>
      <c r="T743" s="159"/>
      <c r="U743" s="159"/>
      <c r="V743" s="159"/>
      <c r="W743" s="159"/>
      <c r="X743" s="159"/>
      <c r="Y743" s="149"/>
      <c r="Z743" s="149"/>
      <c r="AA743" s="149"/>
      <c r="AB743" s="149"/>
      <c r="AC743" s="149"/>
      <c r="AD743" s="149"/>
      <c r="AE743" s="149"/>
      <c r="AF743" s="149"/>
      <c r="AG743" s="149" t="s">
        <v>162</v>
      </c>
      <c r="AH743" s="149">
        <v>0</v>
      </c>
      <c r="AI743" s="149"/>
      <c r="AJ743" s="149"/>
      <c r="AK743" s="149"/>
      <c r="AL743" s="149"/>
      <c r="AM743" s="149"/>
      <c r="AN743" s="149"/>
      <c r="AO743" s="149"/>
      <c r="AP743" s="149"/>
      <c r="AQ743" s="149"/>
      <c r="AR743" s="149"/>
      <c r="AS743" s="149"/>
      <c r="AT743" s="149"/>
      <c r="AU743" s="149"/>
      <c r="AV743" s="149"/>
      <c r="AW743" s="149"/>
      <c r="AX743" s="149"/>
      <c r="AY743" s="149"/>
      <c r="AZ743" s="149"/>
      <c r="BA743" s="149"/>
      <c r="BB743" s="149"/>
      <c r="BC743" s="149"/>
      <c r="BD743" s="149"/>
      <c r="BE743" s="149"/>
      <c r="BF743" s="149"/>
      <c r="BG743" s="149"/>
      <c r="BH743" s="149"/>
    </row>
    <row r="744" spans="1:60" outlineLevel="1" x14ac:dyDescent="0.2">
      <c r="A744" s="156"/>
      <c r="B744" s="157"/>
      <c r="C744" s="181" t="s">
        <v>540</v>
      </c>
      <c r="D744" s="161"/>
      <c r="E744" s="162">
        <v>5</v>
      </c>
      <c r="F744" s="159"/>
      <c r="G744" s="159"/>
      <c r="H744" s="159"/>
      <c r="I744" s="159"/>
      <c r="J744" s="159"/>
      <c r="K744" s="159"/>
      <c r="L744" s="159"/>
      <c r="M744" s="159"/>
      <c r="N744" s="159"/>
      <c r="O744" s="159"/>
      <c r="P744" s="159"/>
      <c r="Q744" s="159"/>
      <c r="R744" s="159"/>
      <c r="S744" s="159"/>
      <c r="T744" s="159"/>
      <c r="U744" s="159"/>
      <c r="V744" s="159"/>
      <c r="W744" s="159"/>
      <c r="X744" s="159"/>
      <c r="Y744" s="149"/>
      <c r="Z744" s="149"/>
      <c r="AA744" s="149"/>
      <c r="AB744" s="149"/>
      <c r="AC744" s="149"/>
      <c r="AD744" s="149"/>
      <c r="AE744" s="149"/>
      <c r="AF744" s="149"/>
      <c r="AG744" s="149" t="s">
        <v>162</v>
      </c>
      <c r="AH744" s="149">
        <v>0</v>
      </c>
      <c r="AI744" s="149"/>
      <c r="AJ744" s="149"/>
      <c r="AK744" s="149"/>
      <c r="AL744" s="149"/>
      <c r="AM744" s="149"/>
      <c r="AN744" s="149"/>
      <c r="AO744" s="149"/>
      <c r="AP744" s="149"/>
      <c r="AQ744" s="149"/>
      <c r="AR744" s="149"/>
      <c r="AS744" s="149"/>
      <c r="AT744" s="149"/>
      <c r="AU744" s="149"/>
      <c r="AV744" s="149"/>
      <c r="AW744" s="149"/>
      <c r="AX744" s="149"/>
      <c r="AY744" s="149"/>
      <c r="AZ744" s="149"/>
      <c r="BA744" s="149"/>
      <c r="BB744" s="149"/>
      <c r="BC744" s="149"/>
      <c r="BD744" s="149"/>
      <c r="BE744" s="149"/>
      <c r="BF744" s="149"/>
      <c r="BG744" s="149"/>
      <c r="BH744" s="149"/>
    </row>
    <row r="745" spans="1:60" x14ac:dyDescent="0.2">
      <c r="A745" s="164" t="s">
        <v>152</v>
      </c>
      <c r="B745" s="165" t="s">
        <v>114</v>
      </c>
      <c r="C745" s="179" t="s">
        <v>115</v>
      </c>
      <c r="D745" s="166"/>
      <c r="E745" s="167"/>
      <c r="F745" s="168"/>
      <c r="G745" s="168">
        <f>SUMIF(AG746:AG757,"&lt;&gt;NOR",G746:G757)</f>
        <v>0</v>
      </c>
      <c r="H745" s="168"/>
      <c r="I745" s="168">
        <f>SUM(I746:I757)</f>
        <v>0</v>
      </c>
      <c r="J745" s="168"/>
      <c r="K745" s="168">
        <f>SUM(K746:K757)</f>
        <v>0</v>
      </c>
      <c r="L745" s="168"/>
      <c r="M745" s="168">
        <f>SUM(M746:M757)</f>
        <v>0</v>
      </c>
      <c r="N745" s="168"/>
      <c r="O745" s="168">
        <f>SUM(O746:O757)</f>
        <v>0</v>
      </c>
      <c r="P745" s="168"/>
      <c r="Q745" s="168">
        <f>SUM(Q746:Q757)</f>
        <v>0</v>
      </c>
      <c r="R745" s="168"/>
      <c r="S745" s="168"/>
      <c r="T745" s="169"/>
      <c r="U745" s="163"/>
      <c r="V745" s="163">
        <f>SUM(V746:V757)</f>
        <v>0</v>
      </c>
      <c r="W745" s="163"/>
      <c r="X745" s="163"/>
      <c r="AG745" t="s">
        <v>153</v>
      </c>
    </row>
    <row r="746" spans="1:60" outlineLevel="1" x14ac:dyDescent="0.2">
      <c r="A746" s="170">
        <v>69</v>
      </c>
      <c r="B746" s="171" t="s">
        <v>543</v>
      </c>
      <c r="C746" s="180" t="s">
        <v>544</v>
      </c>
      <c r="D746" s="172" t="s">
        <v>250</v>
      </c>
      <c r="E746" s="173">
        <v>2</v>
      </c>
      <c r="F746" s="174"/>
      <c r="G746" s="175">
        <f>ROUND(E746*F746,2)</f>
        <v>0</v>
      </c>
      <c r="H746" s="174"/>
      <c r="I746" s="175">
        <f>ROUND(E746*H746,2)</f>
        <v>0</v>
      </c>
      <c r="J746" s="174"/>
      <c r="K746" s="175">
        <f>ROUND(E746*J746,2)</f>
        <v>0</v>
      </c>
      <c r="L746" s="175">
        <v>21</v>
      </c>
      <c r="M746" s="175">
        <f>G746*(1+L746/100)</f>
        <v>0</v>
      </c>
      <c r="N746" s="175">
        <v>0</v>
      </c>
      <c r="O746" s="175">
        <f>ROUND(E746*N746,2)</f>
        <v>0</v>
      </c>
      <c r="P746" s="175">
        <v>0</v>
      </c>
      <c r="Q746" s="175">
        <f>ROUND(E746*P746,2)</f>
        <v>0</v>
      </c>
      <c r="R746" s="175"/>
      <c r="S746" s="175" t="s">
        <v>251</v>
      </c>
      <c r="T746" s="176" t="s">
        <v>158</v>
      </c>
      <c r="U746" s="159">
        <v>0</v>
      </c>
      <c r="V746" s="159">
        <f>ROUND(E746*U746,2)</f>
        <v>0</v>
      </c>
      <c r="W746" s="159"/>
      <c r="X746" s="159" t="s">
        <v>184</v>
      </c>
      <c r="Y746" s="149"/>
      <c r="Z746" s="149"/>
      <c r="AA746" s="149"/>
      <c r="AB746" s="149"/>
      <c r="AC746" s="149"/>
      <c r="AD746" s="149"/>
      <c r="AE746" s="149"/>
      <c r="AF746" s="149"/>
      <c r="AG746" s="149" t="s">
        <v>185</v>
      </c>
      <c r="AH746" s="149"/>
      <c r="AI746" s="149"/>
      <c r="AJ746" s="149"/>
      <c r="AK746" s="149"/>
      <c r="AL746" s="149"/>
      <c r="AM746" s="149"/>
      <c r="AN746" s="149"/>
      <c r="AO746" s="149"/>
      <c r="AP746" s="149"/>
      <c r="AQ746" s="149"/>
      <c r="AR746" s="149"/>
      <c r="AS746" s="149"/>
      <c r="AT746" s="149"/>
      <c r="AU746" s="149"/>
      <c r="AV746" s="149"/>
      <c r="AW746" s="149"/>
      <c r="AX746" s="149"/>
      <c r="AY746" s="149"/>
      <c r="AZ746" s="149"/>
      <c r="BA746" s="149"/>
      <c r="BB746" s="149"/>
      <c r="BC746" s="149"/>
      <c r="BD746" s="149"/>
      <c r="BE746" s="149"/>
      <c r="BF746" s="149"/>
      <c r="BG746" s="149"/>
      <c r="BH746" s="149"/>
    </row>
    <row r="747" spans="1:60" outlineLevel="1" x14ac:dyDescent="0.2">
      <c r="A747" s="156"/>
      <c r="B747" s="157"/>
      <c r="C747" s="181" t="s">
        <v>375</v>
      </c>
      <c r="D747" s="161"/>
      <c r="E747" s="162"/>
      <c r="F747" s="159"/>
      <c r="G747" s="159"/>
      <c r="H747" s="159"/>
      <c r="I747" s="159"/>
      <c r="J747" s="159"/>
      <c r="K747" s="159"/>
      <c r="L747" s="159"/>
      <c r="M747" s="159"/>
      <c r="N747" s="159"/>
      <c r="O747" s="159"/>
      <c r="P747" s="159"/>
      <c r="Q747" s="159"/>
      <c r="R747" s="159"/>
      <c r="S747" s="159"/>
      <c r="T747" s="159"/>
      <c r="U747" s="159"/>
      <c r="V747" s="159"/>
      <c r="W747" s="159"/>
      <c r="X747" s="159"/>
      <c r="Y747" s="149"/>
      <c r="Z747" s="149"/>
      <c r="AA747" s="149"/>
      <c r="AB747" s="149"/>
      <c r="AC747" s="149"/>
      <c r="AD747" s="149"/>
      <c r="AE747" s="149"/>
      <c r="AF747" s="149"/>
      <c r="AG747" s="149" t="s">
        <v>162</v>
      </c>
      <c r="AH747" s="149">
        <v>0</v>
      </c>
      <c r="AI747" s="149"/>
      <c r="AJ747" s="149"/>
      <c r="AK747" s="149"/>
      <c r="AL747" s="149"/>
      <c r="AM747" s="149"/>
      <c r="AN747" s="149"/>
      <c r="AO747" s="149"/>
      <c r="AP747" s="149"/>
      <c r="AQ747" s="149"/>
      <c r="AR747" s="149"/>
      <c r="AS747" s="149"/>
      <c r="AT747" s="149"/>
      <c r="AU747" s="149"/>
      <c r="AV747" s="149"/>
      <c r="AW747" s="149"/>
      <c r="AX747" s="149"/>
      <c r="AY747" s="149"/>
      <c r="AZ747" s="149"/>
      <c r="BA747" s="149"/>
      <c r="BB747" s="149"/>
      <c r="BC747" s="149"/>
      <c r="BD747" s="149"/>
      <c r="BE747" s="149"/>
      <c r="BF747" s="149"/>
      <c r="BG747" s="149"/>
      <c r="BH747" s="149"/>
    </row>
    <row r="748" spans="1:60" outlineLevel="1" x14ac:dyDescent="0.2">
      <c r="A748" s="156"/>
      <c r="B748" s="157"/>
      <c r="C748" s="181" t="s">
        <v>376</v>
      </c>
      <c r="D748" s="161"/>
      <c r="E748" s="162"/>
      <c r="F748" s="159"/>
      <c r="G748" s="159"/>
      <c r="H748" s="159"/>
      <c r="I748" s="159"/>
      <c r="J748" s="159"/>
      <c r="K748" s="159"/>
      <c r="L748" s="159"/>
      <c r="M748" s="159"/>
      <c r="N748" s="159"/>
      <c r="O748" s="159"/>
      <c r="P748" s="159"/>
      <c r="Q748" s="159"/>
      <c r="R748" s="159"/>
      <c r="S748" s="159"/>
      <c r="T748" s="159"/>
      <c r="U748" s="159"/>
      <c r="V748" s="159"/>
      <c r="W748" s="159"/>
      <c r="X748" s="159"/>
      <c r="Y748" s="149"/>
      <c r="Z748" s="149"/>
      <c r="AA748" s="149"/>
      <c r="AB748" s="149"/>
      <c r="AC748" s="149"/>
      <c r="AD748" s="149"/>
      <c r="AE748" s="149"/>
      <c r="AF748" s="149"/>
      <c r="AG748" s="149" t="s">
        <v>162</v>
      </c>
      <c r="AH748" s="149">
        <v>0</v>
      </c>
      <c r="AI748" s="149"/>
      <c r="AJ748" s="149"/>
      <c r="AK748" s="149"/>
      <c r="AL748" s="149"/>
      <c r="AM748" s="149"/>
      <c r="AN748" s="149"/>
      <c r="AO748" s="149"/>
      <c r="AP748" s="149"/>
      <c r="AQ748" s="149"/>
      <c r="AR748" s="149"/>
      <c r="AS748" s="149"/>
      <c r="AT748" s="149"/>
      <c r="AU748" s="149"/>
      <c r="AV748" s="149"/>
      <c r="AW748" s="149"/>
      <c r="AX748" s="149"/>
      <c r="AY748" s="149"/>
      <c r="AZ748" s="149"/>
      <c r="BA748" s="149"/>
      <c r="BB748" s="149"/>
      <c r="BC748" s="149"/>
      <c r="BD748" s="149"/>
      <c r="BE748" s="149"/>
      <c r="BF748" s="149"/>
      <c r="BG748" s="149"/>
      <c r="BH748" s="149"/>
    </row>
    <row r="749" spans="1:60" outlineLevel="1" x14ac:dyDescent="0.2">
      <c r="A749" s="156"/>
      <c r="B749" s="157"/>
      <c r="C749" s="181" t="s">
        <v>189</v>
      </c>
      <c r="D749" s="161"/>
      <c r="E749" s="162"/>
      <c r="F749" s="159"/>
      <c r="G749" s="159"/>
      <c r="H749" s="159"/>
      <c r="I749" s="159"/>
      <c r="J749" s="159"/>
      <c r="K749" s="159"/>
      <c r="L749" s="159"/>
      <c r="M749" s="159"/>
      <c r="N749" s="159"/>
      <c r="O749" s="159"/>
      <c r="P749" s="159"/>
      <c r="Q749" s="159"/>
      <c r="R749" s="159"/>
      <c r="S749" s="159"/>
      <c r="T749" s="159"/>
      <c r="U749" s="159"/>
      <c r="V749" s="159"/>
      <c r="W749" s="159"/>
      <c r="X749" s="159"/>
      <c r="Y749" s="149"/>
      <c r="Z749" s="149"/>
      <c r="AA749" s="149"/>
      <c r="AB749" s="149"/>
      <c r="AC749" s="149"/>
      <c r="AD749" s="149"/>
      <c r="AE749" s="149"/>
      <c r="AF749" s="149"/>
      <c r="AG749" s="149" t="s">
        <v>162</v>
      </c>
      <c r="AH749" s="149">
        <v>0</v>
      </c>
      <c r="AI749" s="149"/>
      <c r="AJ749" s="149"/>
      <c r="AK749" s="149"/>
      <c r="AL749" s="149"/>
      <c r="AM749" s="149"/>
      <c r="AN749" s="149"/>
      <c r="AO749" s="149"/>
      <c r="AP749" s="149"/>
      <c r="AQ749" s="149"/>
      <c r="AR749" s="149"/>
      <c r="AS749" s="149"/>
      <c r="AT749" s="149"/>
      <c r="AU749" s="149"/>
      <c r="AV749" s="149"/>
      <c r="AW749" s="149"/>
      <c r="AX749" s="149"/>
      <c r="AY749" s="149"/>
      <c r="AZ749" s="149"/>
      <c r="BA749" s="149"/>
      <c r="BB749" s="149"/>
      <c r="BC749" s="149"/>
      <c r="BD749" s="149"/>
      <c r="BE749" s="149"/>
      <c r="BF749" s="149"/>
      <c r="BG749" s="149"/>
      <c r="BH749" s="149"/>
    </row>
    <row r="750" spans="1:60" outlineLevel="1" x14ac:dyDescent="0.2">
      <c r="A750" s="156"/>
      <c r="B750" s="157"/>
      <c r="C750" s="181" t="s">
        <v>164</v>
      </c>
      <c r="D750" s="161"/>
      <c r="E750" s="162">
        <v>1</v>
      </c>
      <c r="F750" s="159"/>
      <c r="G750" s="159"/>
      <c r="H750" s="159"/>
      <c r="I750" s="159"/>
      <c r="J750" s="159"/>
      <c r="K750" s="159"/>
      <c r="L750" s="159"/>
      <c r="M750" s="159"/>
      <c r="N750" s="159"/>
      <c r="O750" s="159"/>
      <c r="P750" s="159"/>
      <c r="Q750" s="159"/>
      <c r="R750" s="159"/>
      <c r="S750" s="159"/>
      <c r="T750" s="159"/>
      <c r="U750" s="159"/>
      <c r="V750" s="159"/>
      <c r="W750" s="159"/>
      <c r="X750" s="159"/>
      <c r="Y750" s="149"/>
      <c r="Z750" s="149"/>
      <c r="AA750" s="149"/>
      <c r="AB750" s="149"/>
      <c r="AC750" s="149"/>
      <c r="AD750" s="149"/>
      <c r="AE750" s="149"/>
      <c r="AF750" s="149"/>
      <c r="AG750" s="149" t="s">
        <v>162</v>
      </c>
      <c r="AH750" s="149">
        <v>0</v>
      </c>
      <c r="AI750" s="149"/>
      <c r="AJ750" s="149"/>
      <c r="AK750" s="149"/>
      <c r="AL750" s="149"/>
      <c r="AM750" s="149"/>
      <c r="AN750" s="149"/>
      <c r="AO750" s="149"/>
      <c r="AP750" s="149"/>
      <c r="AQ750" s="149"/>
      <c r="AR750" s="149"/>
      <c r="AS750" s="149"/>
      <c r="AT750" s="149"/>
      <c r="AU750" s="149"/>
      <c r="AV750" s="149"/>
      <c r="AW750" s="149"/>
      <c r="AX750" s="149"/>
      <c r="AY750" s="149"/>
      <c r="AZ750" s="149"/>
      <c r="BA750" s="149"/>
      <c r="BB750" s="149"/>
      <c r="BC750" s="149"/>
      <c r="BD750" s="149"/>
      <c r="BE750" s="149"/>
      <c r="BF750" s="149"/>
      <c r="BG750" s="149"/>
      <c r="BH750" s="149"/>
    </row>
    <row r="751" spans="1:60" outlineLevel="1" x14ac:dyDescent="0.2">
      <c r="A751" s="156"/>
      <c r="B751" s="157"/>
      <c r="C751" s="181" t="s">
        <v>191</v>
      </c>
      <c r="D751" s="161"/>
      <c r="E751" s="162"/>
      <c r="F751" s="159"/>
      <c r="G751" s="159"/>
      <c r="H751" s="159"/>
      <c r="I751" s="159"/>
      <c r="J751" s="159"/>
      <c r="K751" s="159"/>
      <c r="L751" s="159"/>
      <c r="M751" s="159"/>
      <c r="N751" s="159"/>
      <c r="O751" s="159"/>
      <c r="P751" s="159"/>
      <c r="Q751" s="159"/>
      <c r="R751" s="159"/>
      <c r="S751" s="159"/>
      <c r="T751" s="159"/>
      <c r="U751" s="159"/>
      <c r="V751" s="159"/>
      <c r="W751" s="159"/>
      <c r="X751" s="159"/>
      <c r="Y751" s="149"/>
      <c r="Z751" s="149"/>
      <c r="AA751" s="149"/>
      <c r="AB751" s="149"/>
      <c r="AC751" s="149"/>
      <c r="AD751" s="149"/>
      <c r="AE751" s="149"/>
      <c r="AF751" s="149"/>
      <c r="AG751" s="149" t="s">
        <v>162</v>
      </c>
      <c r="AH751" s="149">
        <v>0</v>
      </c>
      <c r="AI751" s="149"/>
      <c r="AJ751" s="149"/>
      <c r="AK751" s="149"/>
      <c r="AL751" s="149"/>
      <c r="AM751" s="149"/>
      <c r="AN751" s="149"/>
      <c r="AO751" s="149"/>
      <c r="AP751" s="149"/>
      <c r="AQ751" s="149"/>
      <c r="AR751" s="149"/>
      <c r="AS751" s="149"/>
      <c r="AT751" s="149"/>
      <c r="AU751" s="149"/>
      <c r="AV751" s="149"/>
      <c r="AW751" s="149"/>
      <c r="AX751" s="149"/>
      <c r="AY751" s="149"/>
      <c r="AZ751" s="149"/>
      <c r="BA751" s="149"/>
      <c r="BB751" s="149"/>
      <c r="BC751" s="149"/>
      <c r="BD751" s="149"/>
      <c r="BE751" s="149"/>
      <c r="BF751" s="149"/>
      <c r="BG751" s="149"/>
      <c r="BH751" s="149"/>
    </row>
    <row r="752" spans="1:60" outlineLevel="1" x14ac:dyDescent="0.2">
      <c r="A752" s="156"/>
      <c r="B752" s="157"/>
      <c r="C752" s="181" t="s">
        <v>164</v>
      </c>
      <c r="D752" s="161"/>
      <c r="E752" s="162">
        <v>1</v>
      </c>
      <c r="F752" s="159"/>
      <c r="G752" s="159"/>
      <c r="H752" s="159"/>
      <c r="I752" s="159"/>
      <c r="J752" s="159"/>
      <c r="K752" s="159"/>
      <c r="L752" s="159"/>
      <c r="M752" s="159"/>
      <c r="N752" s="159"/>
      <c r="O752" s="159"/>
      <c r="P752" s="159"/>
      <c r="Q752" s="159"/>
      <c r="R752" s="159"/>
      <c r="S752" s="159"/>
      <c r="T752" s="159"/>
      <c r="U752" s="159"/>
      <c r="V752" s="159"/>
      <c r="W752" s="159"/>
      <c r="X752" s="159"/>
      <c r="Y752" s="149"/>
      <c r="Z752" s="149"/>
      <c r="AA752" s="149"/>
      <c r="AB752" s="149"/>
      <c r="AC752" s="149"/>
      <c r="AD752" s="149"/>
      <c r="AE752" s="149"/>
      <c r="AF752" s="149"/>
      <c r="AG752" s="149" t="s">
        <v>162</v>
      </c>
      <c r="AH752" s="149">
        <v>0</v>
      </c>
      <c r="AI752" s="149"/>
      <c r="AJ752" s="149"/>
      <c r="AK752" s="149"/>
      <c r="AL752" s="149"/>
      <c r="AM752" s="149"/>
      <c r="AN752" s="149"/>
      <c r="AO752" s="149"/>
      <c r="AP752" s="149"/>
      <c r="AQ752" s="149"/>
      <c r="AR752" s="149"/>
      <c r="AS752" s="149"/>
      <c r="AT752" s="149"/>
      <c r="AU752" s="149"/>
      <c r="AV752" s="149"/>
      <c r="AW752" s="149"/>
      <c r="AX752" s="149"/>
      <c r="AY752" s="149"/>
      <c r="AZ752" s="149"/>
      <c r="BA752" s="149"/>
      <c r="BB752" s="149"/>
      <c r="BC752" s="149"/>
      <c r="BD752" s="149"/>
      <c r="BE752" s="149"/>
      <c r="BF752" s="149"/>
      <c r="BG752" s="149"/>
      <c r="BH752" s="149"/>
    </row>
    <row r="753" spans="1:60" outlineLevel="1" x14ac:dyDescent="0.2">
      <c r="A753" s="170">
        <v>70</v>
      </c>
      <c r="B753" s="171" t="s">
        <v>545</v>
      </c>
      <c r="C753" s="180" t="s">
        <v>546</v>
      </c>
      <c r="D753" s="172" t="s">
        <v>250</v>
      </c>
      <c r="E753" s="173">
        <v>1</v>
      </c>
      <c r="F753" s="174"/>
      <c r="G753" s="175">
        <f>ROUND(E753*F753,2)</f>
        <v>0</v>
      </c>
      <c r="H753" s="174"/>
      <c r="I753" s="175">
        <f>ROUND(E753*H753,2)</f>
        <v>0</v>
      </c>
      <c r="J753" s="174"/>
      <c r="K753" s="175">
        <f>ROUND(E753*J753,2)</f>
        <v>0</v>
      </c>
      <c r="L753" s="175">
        <v>21</v>
      </c>
      <c r="M753" s="175">
        <f>G753*(1+L753/100)</f>
        <v>0</v>
      </c>
      <c r="N753" s="175">
        <v>0</v>
      </c>
      <c r="O753" s="175">
        <f>ROUND(E753*N753,2)</f>
        <v>0</v>
      </c>
      <c r="P753" s="175">
        <v>0</v>
      </c>
      <c r="Q753" s="175">
        <f>ROUND(E753*P753,2)</f>
        <v>0</v>
      </c>
      <c r="R753" s="175"/>
      <c r="S753" s="175" t="s">
        <v>251</v>
      </c>
      <c r="T753" s="176" t="s">
        <v>158</v>
      </c>
      <c r="U753" s="159">
        <v>0</v>
      </c>
      <c r="V753" s="159">
        <f>ROUND(E753*U753,2)</f>
        <v>0</v>
      </c>
      <c r="W753" s="159"/>
      <c r="X753" s="159" t="s">
        <v>184</v>
      </c>
      <c r="Y753" s="149"/>
      <c r="Z753" s="149"/>
      <c r="AA753" s="149"/>
      <c r="AB753" s="149"/>
      <c r="AC753" s="149"/>
      <c r="AD753" s="149"/>
      <c r="AE753" s="149"/>
      <c r="AF753" s="149"/>
      <c r="AG753" s="149" t="s">
        <v>185</v>
      </c>
      <c r="AH753" s="149"/>
      <c r="AI753" s="149"/>
      <c r="AJ753" s="149"/>
      <c r="AK753" s="149"/>
      <c r="AL753" s="149"/>
      <c r="AM753" s="149"/>
      <c r="AN753" s="149"/>
      <c r="AO753" s="149"/>
      <c r="AP753" s="149"/>
      <c r="AQ753" s="149"/>
      <c r="AR753" s="149"/>
      <c r="AS753" s="149"/>
      <c r="AT753" s="149"/>
      <c r="AU753" s="149"/>
      <c r="AV753" s="149"/>
      <c r="AW753" s="149"/>
      <c r="AX753" s="149"/>
      <c r="AY753" s="149"/>
      <c r="AZ753" s="149"/>
      <c r="BA753" s="149"/>
      <c r="BB753" s="149"/>
      <c r="BC753" s="149"/>
      <c r="BD753" s="149"/>
      <c r="BE753" s="149"/>
      <c r="BF753" s="149"/>
      <c r="BG753" s="149"/>
      <c r="BH753" s="149"/>
    </row>
    <row r="754" spans="1:60" outlineLevel="1" x14ac:dyDescent="0.2">
      <c r="A754" s="156"/>
      <c r="B754" s="157"/>
      <c r="C754" s="181" t="s">
        <v>375</v>
      </c>
      <c r="D754" s="161"/>
      <c r="E754" s="162"/>
      <c r="F754" s="159"/>
      <c r="G754" s="159"/>
      <c r="H754" s="159"/>
      <c r="I754" s="159"/>
      <c r="J754" s="159"/>
      <c r="K754" s="159"/>
      <c r="L754" s="159"/>
      <c r="M754" s="159"/>
      <c r="N754" s="159"/>
      <c r="O754" s="159"/>
      <c r="P754" s="159"/>
      <c r="Q754" s="159"/>
      <c r="R754" s="159"/>
      <c r="S754" s="159"/>
      <c r="T754" s="159"/>
      <c r="U754" s="159"/>
      <c r="V754" s="159"/>
      <c r="W754" s="159"/>
      <c r="X754" s="159"/>
      <c r="Y754" s="149"/>
      <c r="Z754" s="149"/>
      <c r="AA754" s="149"/>
      <c r="AB754" s="149"/>
      <c r="AC754" s="149"/>
      <c r="AD754" s="149"/>
      <c r="AE754" s="149"/>
      <c r="AF754" s="149"/>
      <c r="AG754" s="149" t="s">
        <v>162</v>
      </c>
      <c r="AH754" s="149">
        <v>0</v>
      </c>
      <c r="AI754" s="149"/>
      <c r="AJ754" s="149"/>
      <c r="AK754" s="149"/>
      <c r="AL754" s="149"/>
      <c r="AM754" s="149"/>
      <c r="AN754" s="149"/>
      <c r="AO754" s="149"/>
      <c r="AP754" s="149"/>
      <c r="AQ754" s="149"/>
      <c r="AR754" s="149"/>
      <c r="AS754" s="149"/>
      <c r="AT754" s="149"/>
      <c r="AU754" s="149"/>
      <c r="AV754" s="149"/>
      <c r="AW754" s="149"/>
      <c r="AX754" s="149"/>
      <c r="AY754" s="149"/>
      <c r="AZ754" s="149"/>
      <c r="BA754" s="149"/>
      <c r="BB754" s="149"/>
      <c r="BC754" s="149"/>
      <c r="BD754" s="149"/>
      <c r="BE754" s="149"/>
      <c r="BF754" s="149"/>
      <c r="BG754" s="149"/>
      <c r="BH754" s="149"/>
    </row>
    <row r="755" spans="1:60" outlineLevel="1" x14ac:dyDescent="0.2">
      <c r="A755" s="156"/>
      <c r="B755" s="157"/>
      <c r="C755" s="181" t="s">
        <v>376</v>
      </c>
      <c r="D755" s="161"/>
      <c r="E755" s="162"/>
      <c r="F755" s="159"/>
      <c r="G755" s="159"/>
      <c r="H755" s="159"/>
      <c r="I755" s="159"/>
      <c r="J755" s="159"/>
      <c r="K755" s="159"/>
      <c r="L755" s="159"/>
      <c r="M755" s="159"/>
      <c r="N755" s="159"/>
      <c r="O755" s="159"/>
      <c r="P755" s="159"/>
      <c r="Q755" s="159"/>
      <c r="R755" s="159"/>
      <c r="S755" s="159"/>
      <c r="T755" s="159"/>
      <c r="U755" s="159"/>
      <c r="V755" s="159"/>
      <c r="W755" s="159"/>
      <c r="X755" s="159"/>
      <c r="Y755" s="149"/>
      <c r="Z755" s="149"/>
      <c r="AA755" s="149"/>
      <c r="AB755" s="149"/>
      <c r="AC755" s="149"/>
      <c r="AD755" s="149"/>
      <c r="AE755" s="149"/>
      <c r="AF755" s="149"/>
      <c r="AG755" s="149" t="s">
        <v>162</v>
      </c>
      <c r="AH755" s="149">
        <v>0</v>
      </c>
      <c r="AI755" s="149"/>
      <c r="AJ755" s="149"/>
      <c r="AK755" s="149"/>
      <c r="AL755" s="149"/>
      <c r="AM755" s="149"/>
      <c r="AN755" s="149"/>
      <c r="AO755" s="149"/>
      <c r="AP755" s="149"/>
      <c r="AQ755" s="149"/>
      <c r="AR755" s="149"/>
      <c r="AS755" s="149"/>
      <c r="AT755" s="149"/>
      <c r="AU755" s="149"/>
      <c r="AV755" s="149"/>
      <c r="AW755" s="149"/>
      <c r="AX755" s="149"/>
      <c r="AY755" s="149"/>
      <c r="AZ755" s="149"/>
      <c r="BA755" s="149"/>
      <c r="BB755" s="149"/>
      <c r="BC755" s="149"/>
      <c r="BD755" s="149"/>
      <c r="BE755" s="149"/>
      <c r="BF755" s="149"/>
      <c r="BG755" s="149"/>
      <c r="BH755" s="149"/>
    </row>
    <row r="756" spans="1:60" outlineLevel="1" x14ac:dyDescent="0.2">
      <c r="A756" s="156"/>
      <c r="B756" s="157"/>
      <c r="C756" s="181" t="s">
        <v>204</v>
      </c>
      <c r="D756" s="161"/>
      <c r="E756" s="162"/>
      <c r="F756" s="159"/>
      <c r="G756" s="159"/>
      <c r="H756" s="159"/>
      <c r="I756" s="159"/>
      <c r="J756" s="159"/>
      <c r="K756" s="159"/>
      <c r="L756" s="159"/>
      <c r="M756" s="159"/>
      <c r="N756" s="159"/>
      <c r="O756" s="159"/>
      <c r="P756" s="159"/>
      <c r="Q756" s="159"/>
      <c r="R756" s="159"/>
      <c r="S756" s="159"/>
      <c r="T756" s="159"/>
      <c r="U756" s="159"/>
      <c r="V756" s="159"/>
      <c r="W756" s="159"/>
      <c r="X756" s="159"/>
      <c r="Y756" s="149"/>
      <c r="Z756" s="149"/>
      <c r="AA756" s="149"/>
      <c r="AB756" s="149"/>
      <c r="AC756" s="149"/>
      <c r="AD756" s="149"/>
      <c r="AE756" s="149"/>
      <c r="AF756" s="149"/>
      <c r="AG756" s="149" t="s">
        <v>162</v>
      </c>
      <c r="AH756" s="149">
        <v>0</v>
      </c>
      <c r="AI756" s="149"/>
      <c r="AJ756" s="149"/>
      <c r="AK756" s="149"/>
      <c r="AL756" s="149"/>
      <c r="AM756" s="149"/>
      <c r="AN756" s="149"/>
      <c r="AO756" s="149"/>
      <c r="AP756" s="149"/>
      <c r="AQ756" s="149"/>
      <c r="AR756" s="149"/>
      <c r="AS756" s="149"/>
      <c r="AT756" s="149"/>
      <c r="AU756" s="149"/>
      <c r="AV756" s="149"/>
      <c r="AW756" s="149"/>
      <c r="AX756" s="149"/>
      <c r="AY756" s="149"/>
      <c r="AZ756" s="149"/>
      <c r="BA756" s="149"/>
      <c r="BB756" s="149"/>
      <c r="BC756" s="149"/>
      <c r="BD756" s="149"/>
      <c r="BE756" s="149"/>
      <c r="BF756" s="149"/>
      <c r="BG756" s="149"/>
      <c r="BH756" s="149"/>
    </row>
    <row r="757" spans="1:60" outlineLevel="1" x14ac:dyDescent="0.2">
      <c r="A757" s="156"/>
      <c r="B757" s="157"/>
      <c r="C757" s="181" t="s">
        <v>164</v>
      </c>
      <c r="D757" s="161"/>
      <c r="E757" s="162">
        <v>1</v>
      </c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  <c r="T757" s="159"/>
      <c r="U757" s="159"/>
      <c r="V757" s="159"/>
      <c r="W757" s="159"/>
      <c r="X757" s="159"/>
      <c r="Y757" s="149"/>
      <c r="Z757" s="149"/>
      <c r="AA757" s="149"/>
      <c r="AB757" s="149"/>
      <c r="AC757" s="149"/>
      <c r="AD757" s="149"/>
      <c r="AE757" s="149"/>
      <c r="AF757" s="149"/>
      <c r="AG757" s="149" t="s">
        <v>162</v>
      </c>
      <c r="AH757" s="149">
        <v>0</v>
      </c>
      <c r="AI757" s="149"/>
      <c r="AJ757" s="149"/>
      <c r="AK757" s="149"/>
      <c r="AL757" s="149"/>
      <c r="AM757" s="149"/>
      <c r="AN757" s="149"/>
      <c r="AO757" s="149"/>
      <c r="AP757" s="149"/>
      <c r="AQ757" s="149"/>
      <c r="AR757" s="149"/>
      <c r="AS757" s="149"/>
      <c r="AT757" s="149"/>
      <c r="AU757" s="149"/>
      <c r="AV757" s="149"/>
      <c r="AW757" s="149"/>
      <c r="AX757" s="149"/>
      <c r="AY757" s="149"/>
      <c r="AZ757" s="149"/>
      <c r="BA757" s="149"/>
      <c r="BB757" s="149"/>
      <c r="BC757" s="149"/>
      <c r="BD757" s="149"/>
      <c r="BE757" s="149"/>
      <c r="BF757" s="149"/>
      <c r="BG757" s="149"/>
      <c r="BH757" s="149"/>
    </row>
    <row r="758" spans="1:60" x14ac:dyDescent="0.2">
      <c r="A758" s="164" t="s">
        <v>152</v>
      </c>
      <c r="B758" s="165" t="s">
        <v>120</v>
      </c>
      <c r="C758" s="179" t="s">
        <v>121</v>
      </c>
      <c r="D758" s="166"/>
      <c r="E758" s="167"/>
      <c r="F758" s="168"/>
      <c r="G758" s="168">
        <f>SUMIF(AG759:AG785,"&lt;&gt;NOR",G759:G785)</f>
        <v>0</v>
      </c>
      <c r="H758" s="168"/>
      <c r="I758" s="168">
        <f>SUM(I759:I785)</f>
        <v>0</v>
      </c>
      <c r="J758" s="168"/>
      <c r="K758" s="168">
        <f>SUM(K759:K785)</f>
        <v>0</v>
      </c>
      <c r="L758" s="168"/>
      <c r="M758" s="168">
        <f>SUM(M759:M785)</f>
        <v>0</v>
      </c>
      <c r="N758" s="168"/>
      <c r="O758" s="168">
        <f>SUM(O759:O785)</f>
        <v>0</v>
      </c>
      <c r="P758" s="168"/>
      <c r="Q758" s="168">
        <f>SUM(Q759:Q785)</f>
        <v>0</v>
      </c>
      <c r="R758" s="168"/>
      <c r="S758" s="168"/>
      <c r="T758" s="169"/>
      <c r="U758" s="163"/>
      <c r="V758" s="163">
        <f>SUM(V759:V785)</f>
        <v>23.15</v>
      </c>
      <c r="W758" s="163"/>
      <c r="X758" s="163"/>
      <c r="AG758" t="s">
        <v>153</v>
      </c>
    </row>
    <row r="759" spans="1:60" outlineLevel="1" x14ac:dyDescent="0.2">
      <c r="A759" s="170">
        <v>71</v>
      </c>
      <c r="B759" s="171" t="s">
        <v>547</v>
      </c>
      <c r="C759" s="180" t="s">
        <v>548</v>
      </c>
      <c r="D759" s="172" t="s">
        <v>337</v>
      </c>
      <c r="E759" s="173">
        <v>5.05192</v>
      </c>
      <c r="F759" s="174"/>
      <c r="G759" s="175">
        <f>ROUND(E759*F759,2)</f>
        <v>0</v>
      </c>
      <c r="H759" s="174"/>
      <c r="I759" s="175">
        <f>ROUND(E759*H759,2)</f>
        <v>0</v>
      </c>
      <c r="J759" s="174"/>
      <c r="K759" s="175">
        <f>ROUND(E759*J759,2)</f>
        <v>0</v>
      </c>
      <c r="L759" s="175">
        <v>21</v>
      </c>
      <c r="M759" s="175">
        <f>G759*(1+L759/100)</f>
        <v>0</v>
      </c>
      <c r="N759" s="175">
        <v>0</v>
      </c>
      <c r="O759" s="175">
        <f>ROUND(E759*N759,2)</f>
        <v>0</v>
      </c>
      <c r="P759" s="175">
        <v>0</v>
      </c>
      <c r="Q759" s="175">
        <f>ROUND(E759*P759,2)</f>
        <v>0</v>
      </c>
      <c r="R759" s="175" t="s">
        <v>236</v>
      </c>
      <c r="S759" s="175" t="s">
        <v>157</v>
      </c>
      <c r="T759" s="176" t="s">
        <v>157</v>
      </c>
      <c r="U759" s="159">
        <v>0.49</v>
      </c>
      <c r="V759" s="159">
        <f>ROUND(E759*U759,2)</f>
        <v>2.48</v>
      </c>
      <c r="W759" s="159"/>
      <c r="X759" s="159" t="s">
        <v>549</v>
      </c>
      <c r="Y759" s="149"/>
      <c r="Z759" s="149"/>
      <c r="AA759" s="149"/>
      <c r="AB759" s="149"/>
      <c r="AC759" s="149"/>
      <c r="AD759" s="149"/>
      <c r="AE759" s="149"/>
      <c r="AF759" s="149"/>
      <c r="AG759" s="149" t="s">
        <v>550</v>
      </c>
      <c r="AH759" s="149"/>
      <c r="AI759" s="149"/>
      <c r="AJ759" s="149"/>
      <c r="AK759" s="149"/>
      <c r="AL759" s="149"/>
      <c r="AM759" s="149"/>
      <c r="AN759" s="149"/>
      <c r="AO759" s="149"/>
      <c r="AP759" s="149"/>
      <c r="AQ759" s="149"/>
      <c r="AR759" s="149"/>
      <c r="AS759" s="149"/>
      <c r="AT759" s="149"/>
      <c r="AU759" s="149"/>
      <c r="AV759" s="149"/>
      <c r="AW759" s="149"/>
      <c r="AX759" s="149"/>
      <c r="AY759" s="149"/>
      <c r="AZ759" s="149"/>
      <c r="BA759" s="149"/>
      <c r="BB759" s="149"/>
      <c r="BC759" s="149"/>
      <c r="BD759" s="149"/>
      <c r="BE759" s="149"/>
      <c r="BF759" s="149"/>
      <c r="BG759" s="149"/>
      <c r="BH759" s="149"/>
    </row>
    <row r="760" spans="1:60" outlineLevel="1" x14ac:dyDescent="0.2">
      <c r="A760" s="156"/>
      <c r="B760" s="157"/>
      <c r="C760" s="181" t="s">
        <v>551</v>
      </c>
      <c r="D760" s="161"/>
      <c r="E760" s="162"/>
      <c r="F760" s="159"/>
      <c r="G760" s="159"/>
      <c r="H760" s="159"/>
      <c r="I760" s="159"/>
      <c r="J760" s="159"/>
      <c r="K760" s="159"/>
      <c r="L760" s="159"/>
      <c r="M760" s="159"/>
      <c r="N760" s="159"/>
      <c r="O760" s="159"/>
      <c r="P760" s="159"/>
      <c r="Q760" s="159"/>
      <c r="R760" s="159"/>
      <c r="S760" s="159"/>
      <c r="T760" s="159"/>
      <c r="U760" s="159"/>
      <c r="V760" s="159"/>
      <c r="W760" s="159"/>
      <c r="X760" s="159"/>
      <c r="Y760" s="149"/>
      <c r="Z760" s="149"/>
      <c r="AA760" s="149"/>
      <c r="AB760" s="149"/>
      <c r="AC760" s="149"/>
      <c r="AD760" s="149"/>
      <c r="AE760" s="149"/>
      <c r="AF760" s="149"/>
      <c r="AG760" s="149" t="s">
        <v>162</v>
      </c>
      <c r="AH760" s="149">
        <v>0</v>
      </c>
      <c r="AI760" s="149"/>
      <c r="AJ760" s="149"/>
      <c r="AK760" s="149"/>
      <c r="AL760" s="149"/>
      <c r="AM760" s="149"/>
      <c r="AN760" s="149"/>
      <c r="AO760" s="149"/>
      <c r="AP760" s="149"/>
      <c r="AQ760" s="149"/>
      <c r="AR760" s="149"/>
      <c r="AS760" s="149"/>
      <c r="AT760" s="149"/>
      <c r="AU760" s="149"/>
      <c r="AV760" s="149"/>
      <c r="AW760" s="149"/>
      <c r="AX760" s="149"/>
      <c r="AY760" s="149"/>
      <c r="AZ760" s="149"/>
      <c r="BA760" s="149"/>
      <c r="BB760" s="149"/>
      <c r="BC760" s="149"/>
      <c r="BD760" s="149"/>
      <c r="BE760" s="149"/>
      <c r="BF760" s="149"/>
      <c r="BG760" s="149"/>
      <c r="BH760" s="149"/>
    </row>
    <row r="761" spans="1:60" outlineLevel="1" x14ac:dyDescent="0.2">
      <c r="A761" s="156"/>
      <c r="B761" s="157"/>
      <c r="C761" s="181" t="s">
        <v>552</v>
      </c>
      <c r="D761" s="161"/>
      <c r="E761" s="162"/>
      <c r="F761" s="159"/>
      <c r="G761" s="159"/>
      <c r="H761" s="159"/>
      <c r="I761" s="159"/>
      <c r="J761" s="159"/>
      <c r="K761" s="159"/>
      <c r="L761" s="159"/>
      <c r="M761" s="159"/>
      <c r="N761" s="159"/>
      <c r="O761" s="159"/>
      <c r="P761" s="159"/>
      <c r="Q761" s="159"/>
      <c r="R761" s="159"/>
      <c r="S761" s="159"/>
      <c r="T761" s="159"/>
      <c r="U761" s="159"/>
      <c r="V761" s="159"/>
      <c r="W761" s="159"/>
      <c r="X761" s="159"/>
      <c r="Y761" s="149"/>
      <c r="Z761" s="149"/>
      <c r="AA761" s="149"/>
      <c r="AB761" s="149"/>
      <c r="AC761" s="149"/>
      <c r="AD761" s="149"/>
      <c r="AE761" s="149"/>
      <c r="AF761" s="149"/>
      <c r="AG761" s="149" t="s">
        <v>162</v>
      </c>
      <c r="AH761" s="149">
        <v>0</v>
      </c>
      <c r="AI761" s="149"/>
      <c r="AJ761" s="149"/>
      <c r="AK761" s="149"/>
      <c r="AL761" s="149"/>
      <c r="AM761" s="149"/>
      <c r="AN761" s="149"/>
      <c r="AO761" s="149"/>
      <c r="AP761" s="149"/>
      <c r="AQ761" s="149"/>
      <c r="AR761" s="149"/>
      <c r="AS761" s="149"/>
      <c r="AT761" s="149"/>
      <c r="AU761" s="149"/>
      <c r="AV761" s="149"/>
      <c r="AW761" s="149"/>
      <c r="AX761" s="149"/>
      <c r="AY761" s="149"/>
      <c r="AZ761" s="149"/>
      <c r="BA761" s="149"/>
      <c r="BB761" s="149"/>
      <c r="BC761" s="149"/>
      <c r="BD761" s="149"/>
      <c r="BE761" s="149"/>
      <c r="BF761" s="149"/>
      <c r="BG761" s="149"/>
      <c r="BH761" s="149"/>
    </row>
    <row r="762" spans="1:60" outlineLevel="1" x14ac:dyDescent="0.2">
      <c r="A762" s="156"/>
      <c r="B762" s="157"/>
      <c r="C762" s="181" t="s">
        <v>553</v>
      </c>
      <c r="D762" s="161"/>
      <c r="E762" s="162">
        <v>5.05192</v>
      </c>
      <c r="F762" s="159"/>
      <c r="G762" s="159"/>
      <c r="H762" s="159"/>
      <c r="I762" s="159"/>
      <c r="J762" s="159"/>
      <c r="K762" s="159"/>
      <c r="L762" s="159"/>
      <c r="M762" s="159"/>
      <c r="N762" s="159"/>
      <c r="O762" s="159"/>
      <c r="P762" s="159"/>
      <c r="Q762" s="159"/>
      <c r="R762" s="159"/>
      <c r="S762" s="159"/>
      <c r="T762" s="159"/>
      <c r="U762" s="159"/>
      <c r="V762" s="159"/>
      <c r="W762" s="159"/>
      <c r="X762" s="159"/>
      <c r="Y762" s="149"/>
      <c r="Z762" s="149"/>
      <c r="AA762" s="149"/>
      <c r="AB762" s="149"/>
      <c r="AC762" s="149"/>
      <c r="AD762" s="149"/>
      <c r="AE762" s="149"/>
      <c r="AF762" s="149"/>
      <c r="AG762" s="149" t="s">
        <v>162</v>
      </c>
      <c r="AH762" s="149">
        <v>0</v>
      </c>
      <c r="AI762" s="149"/>
      <c r="AJ762" s="149"/>
      <c r="AK762" s="149"/>
      <c r="AL762" s="149"/>
      <c r="AM762" s="149"/>
      <c r="AN762" s="149"/>
      <c r="AO762" s="149"/>
      <c r="AP762" s="149"/>
      <c r="AQ762" s="149"/>
      <c r="AR762" s="149"/>
      <c r="AS762" s="149"/>
      <c r="AT762" s="149"/>
      <c r="AU762" s="149"/>
      <c r="AV762" s="149"/>
      <c r="AW762" s="149"/>
      <c r="AX762" s="149"/>
      <c r="AY762" s="149"/>
      <c r="AZ762" s="149"/>
      <c r="BA762" s="149"/>
      <c r="BB762" s="149"/>
      <c r="BC762" s="149"/>
      <c r="BD762" s="149"/>
      <c r="BE762" s="149"/>
      <c r="BF762" s="149"/>
      <c r="BG762" s="149"/>
      <c r="BH762" s="149"/>
    </row>
    <row r="763" spans="1:60" outlineLevel="1" x14ac:dyDescent="0.2">
      <c r="A763" s="170">
        <v>72</v>
      </c>
      <c r="B763" s="171" t="s">
        <v>554</v>
      </c>
      <c r="C763" s="180" t="s">
        <v>555</v>
      </c>
      <c r="D763" s="172" t="s">
        <v>337</v>
      </c>
      <c r="E763" s="173">
        <v>95.986540000000005</v>
      </c>
      <c r="F763" s="174"/>
      <c r="G763" s="175">
        <f>ROUND(E763*F763,2)</f>
        <v>0</v>
      </c>
      <c r="H763" s="174"/>
      <c r="I763" s="175">
        <f>ROUND(E763*H763,2)</f>
        <v>0</v>
      </c>
      <c r="J763" s="174"/>
      <c r="K763" s="175">
        <f>ROUND(E763*J763,2)</f>
        <v>0</v>
      </c>
      <c r="L763" s="175">
        <v>21</v>
      </c>
      <c r="M763" s="175">
        <f>G763*(1+L763/100)</f>
        <v>0</v>
      </c>
      <c r="N763" s="175">
        <v>0</v>
      </c>
      <c r="O763" s="175">
        <f>ROUND(E763*N763,2)</f>
        <v>0</v>
      </c>
      <c r="P763" s="175">
        <v>0</v>
      </c>
      <c r="Q763" s="175">
        <f>ROUND(E763*P763,2)</f>
        <v>0</v>
      </c>
      <c r="R763" s="175" t="s">
        <v>236</v>
      </c>
      <c r="S763" s="175" t="s">
        <v>157</v>
      </c>
      <c r="T763" s="176" t="s">
        <v>157</v>
      </c>
      <c r="U763" s="159">
        <v>0</v>
      </c>
      <c r="V763" s="159">
        <f>ROUND(E763*U763,2)</f>
        <v>0</v>
      </c>
      <c r="W763" s="159"/>
      <c r="X763" s="159" t="s">
        <v>549</v>
      </c>
      <c r="Y763" s="149"/>
      <c r="Z763" s="149"/>
      <c r="AA763" s="149"/>
      <c r="AB763" s="149"/>
      <c r="AC763" s="149"/>
      <c r="AD763" s="149"/>
      <c r="AE763" s="149"/>
      <c r="AF763" s="149"/>
      <c r="AG763" s="149" t="s">
        <v>550</v>
      </c>
      <c r="AH763" s="149"/>
      <c r="AI763" s="149"/>
      <c r="AJ763" s="149"/>
      <c r="AK763" s="149"/>
      <c r="AL763" s="149"/>
      <c r="AM763" s="149"/>
      <c r="AN763" s="149"/>
      <c r="AO763" s="149"/>
      <c r="AP763" s="149"/>
      <c r="AQ763" s="149"/>
      <c r="AR763" s="149"/>
      <c r="AS763" s="149"/>
      <c r="AT763" s="149"/>
      <c r="AU763" s="149"/>
      <c r="AV763" s="149"/>
      <c r="AW763" s="149"/>
      <c r="AX763" s="149"/>
      <c r="AY763" s="149"/>
      <c r="AZ763" s="149"/>
      <c r="BA763" s="149"/>
      <c r="BB763" s="149"/>
      <c r="BC763" s="149"/>
      <c r="BD763" s="149"/>
      <c r="BE763" s="149"/>
      <c r="BF763" s="149"/>
      <c r="BG763" s="149"/>
      <c r="BH763" s="149"/>
    </row>
    <row r="764" spans="1:60" outlineLevel="1" x14ac:dyDescent="0.2">
      <c r="A764" s="156"/>
      <c r="B764" s="157"/>
      <c r="C764" s="181" t="s">
        <v>551</v>
      </c>
      <c r="D764" s="161"/>
      <c r="E764" s="162"/>
      <c r="F764" s="159"/>
      <c r="G764" s="159"/>
      <c r="H764" s="159"/>
      <c r="I764" s="159"/>
      <c r="J764" s="159"/>
      <c r="K764" s="159"/>
      <c r="L764" s="159"/>
      <c r="M764" s="159"/>
      <c r="N764" s="159"/>
      <c r="O764" s="159"/>
      <c r="P764" s="159"/>
      <c r="Q764" s="159"/>
      <c r="R764" s="159"/>
      <c r="S764" s="159"/>
      <c r="T764" s="159"/>
      <c r="U764" s="159"/>
      <c r="V764" s="159"/>
      <c r="W764" s="159"/>
      <c r="X764" s="159"/>
      <c r="Y764" s="149"/>
      <c r="Z764" s="149"/>
      <c r="AA764" s="149"/>
      <c r="AB764" s="149"/>
      <c r="AC764" s="149"/>
      <c r="AD764" s="149"/>
      <c r="AE764" s="149"/>
      <c r="AF764" s="149"/>
      <c r="AG764" s="149" t="s">
        <v>162</v>
      </c>
      <c r="AH764" s="149">
        <v>0</v>
      </c>
      <c r="AI764" s="149"/>
      <c r="AJ764" s="149"/>
      <c r="AK764" s="149"/>
      <c r="AL764" s="149"/>
      <c r="AM764" s="149"/>
      <c r="AN764" s="149"/>
      <c r="AO764" s="149"/>
      <c r="AP764" s="149"/>
      <c r="AQ764" s="149"/>
      <c r="AR764" s="149"/>
      <c r="AS764" s="149"/>
      <c r="AT764" s="149"/>
      <c r="AU764" s="149"/>
      <c r="AV764" s="149"/>
      <c r="AW764" s="149"/>
      <c r="AX764" s="149"/>
      <c r="AY764" s="149"/>
      <c r="AZ764" s="149"/>
      <c r="BA764" s="149"/>
      <c r="BB764" s="149"/>
      <c r="BC764" s="149"/>
      <c r="BD764" s="149"/>
      <c r="BE764" s="149"/>
      <c r="BF764" s="149"/>
      <c r="BG764" s="149"/>
      <c r="BH764" s="149"/>
    </row>
    <row r="765" spans="1:60" outlineLevel="1" x14ac:dyDescent="0.2">
      <c r="A765" s="156"/>
      <c r="B765" s="157"/>
      <c r="C765" s="181" t="s">
        <v>552</v>
      </c>
      <c r="D765" s="161"/>
      <c r="E765" s="162"/>
      <c r="F765" s="159"/>
      <c r="G765" s="159"/>
      <c r="H765" s="159"/>
      <c r="I765" s="159"/>
      <c r="J765" s="159"/>
      <c r="K765" s="159"/>
      <c r="L765" s="159"/>
      <c r="M765" s="159"/>
      <c r="N765" s="159"/>
      <c r="O765" s="159"/>
      <c r="P765" s="159"/>
      <c r="Q765" s="159"/>
      <c r="R765" s="159"/>
      <c r="S765" s="159"/>
      <c r="T765" s="159"/>
      <c r="U765" s="159"/>
      <c r="V765" s="159"/>
      <c r="W765" s="159"/>
      <c r="X765" s="159"/>
      <c r="Y765" s="149"/>
      <c r="Z765" s="149"/>
      <c r="AA765" s="149"/>
      <c r="AB765" s="149"/>
      <c r="AC765" s="149"/>
      <c r="AD765" s="149"/>
      <c r="AE765" s="149"/>
      <c r="AF765" s="149"/>
      <c r="AG765" s="149" t="s">
        <v>162</v>
      </c>
      <c r="AH765" s="149">
        <v>0</v>
      </c>
      <c r="AI765" s="149"/>
      <c r="AJ765" s="149"/>
      <c r="AK765" s="149"/>
      <c r="AL765" s="149"/>
      <c r="AM765" s="149"/>
      <c r="AN765" s="149"/>
      <c r="AO765" s="149"/>
      <c r="AP765" s="149"/>
      <c r="AQ765" s="149"/>
      <c r="AR765" s="149"/>
      <c r="AS765" s="149"/>
      <c r="AT765" s="149"/>
      <c r="AU765" s="149"/>
      <c r="AV765" s="149"/>
      <c r="AW765" s="149"/>
      <c r="AX765" s="149"/>
      <c r="AY765" s="149"/>
      <c r="AZ765" s="149"/>
      <c r="BA765" s="149"/>
      <c r="BB765" s="149"/>
      <c r="BC765" s="149"/>
      <c r="BD765" s="149"/>
      <c r="BE765" s="149"/>
      <c r="BF765" s="149"/>
      <c r="BG765" s="149"/>
      <c r="BH765" s="149"/>
    </row>
    <row r="766" spans="1:60" outlineLevel="1" x14ac:dyDescent="0.2">
      <c r="A766" s="156"/>
      <c r="B766" s="157"/>
      <c r="C766" s="181" t="s">
        <v>556</v>
      </c>
      <c r="D766" s="161"/>
      <c r="E766" s="162">
        <v>95.986540000000005</v>
      </c>
      <c r="F766" s="159"/>
      <c r="G766" s="159"/>
      <c r="H766" s="159"/>
      <c r="I766" s="159"/>
      <c r="J766" s="159"/>
      <c r="K766" s="159"/>
      <c r="L766" s="159"/>
      <c r="M766" s="159"/>
      <c r="N766" s="159"/>
      <c r="O766" s="159"/>
      <c r="P766" s="159"/>
      <c r="Q766" s="159"/>
      <c r="R766" s="159"/>
      <c r="S766" s="159"/>
      <c r="T766" s="159"/>
      <c r="U766" s="159"/>
      <c r="V766" s="159"/>
      <c r="W766" s="159"/>
      <c r="X766" s="159"/>
      <c r="Y766" s="149"/>
      <c r="Z766" s="149"/>
      <c r="AA766" s="149"/>
      <c r="AB766" s="149"/>
      <c r="AC766" s="149"/>
      <c r="AD766" s="149"/>
      <c r="AE766" s="149"/>
      <c r="AF766" s="149"/>
      <c r="AG766" s="149" t="s">
        <v>162</v>
      </c>
      <c r="AH766" s="149">
        <v>0</v>
      </c>
      <c r="AI766" s="149"/>
      <c r="AJ766" s="149"/>
      <c r="AK766" s="149"/>
      <c r="AL766" s="149"/>
      <c r="AM766" s="149"/>
      <c r="AN766" s="149"/>
      <c r="AO766" s="149"/>
      <c r="AP766" s="149"/>
      <c r="AQ766" s="149"/>
      <c r="AR766" s="149"/>
      <c r="AS766" s="149"/>
      <c r="AT766" s="149"/>
      <c r="AU766" s="149"/>
      <c r="AV766" s="149"/>
      <c r="AW766" s="149"/>
      <c r="AX766" s="149"/>
      <c r="AY766" s="149"/>
      <c r="AZ766" s="149"/>
      <c r="BA766" s="149"/>
      <c r="BB766" s="149"/>
      <c r="BC766" s="149"/>
      <c r="BD766" s="149"/>
      <c r="BE766" s="149"/>
      <c r="BF766" s="149"/>
      <c r="BG766" s="149"/>
      <c r="BH766" s="149"/>
    </row>
    <row r="767" spans="1:60" ht="22.5" outlineLevel="1" x14ac:dyDescent="0.2">
      <c r="A767" s="170">
        <v>73</v>
      </c>
      <c r="B767" s="171" t="s">
        <v>557</v>
      </c>
      <c r="C767" s="180" t="s">
        <v>558</v>
      </c>
      <c r="D767" s="172" t="s">
        <v>337</v>
      </c>
      <c r="E767" s="173">
        <v>5.05192</v>
      </c>
      <c r="F767" s="174"/>
      <c r="G767" s="175">
        <f>ROUND(E767*F767,2)</f>
        <v>0</v>
      </c>
      <c r="H767" s="174"/>
      <c r="I767" s="175">
        <f>ROUND(E767*H767,2)</f>
        <v>0</v>
      </c>
      <c r="J767" s="174"/>
      <c r="K767" s="175">
        <f>ROUND(E767*J767,2)</f>
        <v>0</v>
      </c>
      <c r="L767" s="175">
        <v>21</v>
      </c>
      <c r="M767" s="175">
        <f>G767*(1+L767/100)</f>
        <v>0</v>
      </c>
      <c r="N767" s="175">
        <v>0</v>
      </c>
      <c r="O767" s="175">
        <f>ROUND(E767*N767,2)</f>
        <v>0</v>
      </c>
      <c r="P767" s="175">
        <v>0</v>
      </c>
      <c r="Q767" s="175">
        <f>ROUND(E767*P767,2)</f>
        <v>0</v>
      </c>
      <c r="R767" s="175" t="s">
        <v>236</v>
      </c>
      <c r="S767" s="175" t="s">
        <v>157</v>
      </c>
      <c r="T767" s="176" t="s">
        <v>157</v>
      </c>
      <c r="U767" s="159">
        <v>0</v>
      </c>
      <c r="V767" s="159">
        <f>ROUND(E767*U767,2)</f>
        <v>0</v>
      </c>
      <c r="W767" s="159"/>
      <c r="X767" s="159" t="s">
        <v>549</v>
      </c>
      <c r="Y767" s="149"/>
      <c r="Z767" s="149"/>
      <c r="AA767" s="149"/>
      <c r="AB767" s="149"/>
      <c r="AC767" s="149"/>
      <c r="AD767" s="149"/>
      <c r="AE767" s="149"/>
      <c r="AF767" s="149"/>
      <c r="AG767" s="149" t="s">
        <v>550</v>
      </c>
      <c r="AH767" s="149"/>
      <c r="AI767" s="149"/>
      <c r="AJ767" s="149"/>
      <c r="AK767" s="149"/>
      <c r="AL767" s="149"/>
      <c r="AM767" s="149"/>
      <c r="AN767" s="149"/>
      <c r="AO767" s="149"/>
      <c r="AP767" s="149"/>
      <c r="AQ767" s="149"/>
      <c r="AR767" s="149"/>
      <c r="AS767" s="149"/>
      <c r="AT767" s="149"/>
      <c r="AU767" s="149"/>
      <c r="AV767" s="149"/>
      <c r="AW767" s="149"/>
      <c r="AX767" s="149"/>
      <c r="AY767" s="149"/>
      <c r="AZ767" s="149"/>
      <c r="BA767" s="149"/>
      <c r="BB767" s="149"/>
      <c r="BC767" s="149"/>
      <c r="BD767" s="149"/>
      <c r="BE767" s="149"/>
      <c r="BF767" s="149"/>
      <c r="BG767" s="149"/>
      <c r="BH767" s="149"/>
    </row>
    <row r="768" spans="1:60" outlineLevel="1" x14ac:dyDescent="0.2">
      <c r="A768" s="156"/>
      <c r="B768" s="157"/>
      <c r="C768" s="181" t="s">
        <v>551</v>
      </c>
      <c r="D768" s="161"/>
      <c r="E768" s="162"/>
      <c r="F768" s="159"/>
      <c r="G768" s="159"/>
      <c r="H768" s="159"/>
      <c r="I768" s="159"/>
      <c r="J768" s="159"/>
      <c r="K768" s="159"/>
      <c r="L768" s="159"/>
      <c r="M768" s="159"/>
      <c r="N768" s="159"/>
      <c r="O768" s="159"/>
      <c r="P768" s="159"/>
      <c r="Q768" s="159"/>
      <c r="R768" s="159"/>
      <c r="S768" s="159"/>
      <c r="T768" s="159"/>
      <c r="U768" s="159"/>
      <c r="V768" s="159"/>
      <c r="W768" s="159"/>
      <c r="X768" s="159"/>
      <c r="Y768" s="149"/>
      <c r="Z768" s="149"/>
      <c r="AA768" s="149"/>
      <c r="AB768" s="149"/>
      <c r="AC768" s="149"/>
      <c r="AD768" s="149"/>
      <c r="AE768" s="149"/>
      <c r="AF768" s="149"/>
      <c r="AG768" s="149" t="s">
        <v>162</v>
      </c>
      <c r="AH768" s="149">
        <v>0</v>
      </c>
      <c r="AI768" s="149"/>
      <c r="AJ768" s="149"/>
      <c r="AK768" s="149"/>
      <c r="AL768" s="149"/>
      <c r="AM768" s="149"/>
      <c r="AN768" s="149"/>
      <c r="AO768" s="149"/>
      <c r="AP768" s="149"/>
      <c r="AQ768" s="149"/>
      <c r="AR768" s="149"/>
      <c r="AS768" s="149"/>
      <c r="AT768" s="149"/>
      <c r="AU768" s="149"/>
      <c r="AV768" s="149"/>
      <c r="AW768" s="149"/>
      <c r="AX768" s="149"/>
      <c r="AY768" s="149"/>
      <c r="AZ768" s="149"/>
      <c r="BA768" s="149"/>
      <c r="BB768" s="149"/>
      <c r="BC768" s="149"/>
      <c r="BD768" s="149"/>
      <c r="BE768" s="149"/>
      <c r="BF768" s="149"/>
      <c r="BG768" s="149"/>
      <c r="BH768" s="149"/>
    </row>
    <row r="769" spans="1:60" outlineLevel="1" x14ac:dyDescent="0.2">
      <c r="A769" s="156"/>
      <c r="B769" s="157"/>
      <c r="C769" s="181" t="s">
        <v>552</v>
      </c>
      <c r="D769" s="161"/>
      <c r="E769" s="162"/>
      <c r="F769" s="159"/>
      <c r="G769" s="159"/>
      <c r="H769" s="159"/>
      <c r="I769" s="159"/>
      <c r="J769" s="159"/>
      <c r="K769" s="159"/>
      <c r="L769" s="159"/>
      <c r="M769" s="159"/>
      <c r="N769" s="159"/>
      <c r="O769" s="159"/>
      <c r="P769" s="159"/>
      <c r="Q769" s="159"/>
      <c r="R769" s="159"/>
      <c r="S769" s="159"/>
      <c r="T769" s="159"/>
      <c r="U769" s="159"/>
      <c r="V769" s="159"/>
      <c r="W769" s="159"/>
      <c r="X769" s="159"/>
      <c r="Y769" s="149"/>
      <c r="Z769" s="149"/>
      <c r="AA769" s="149"/>
      <c r="AB769" s="149"/>
      <c r="AC769" s="149"/>
      <c r="AD769" s="149"/>
      <c r="AE769" s="149"/>
      <c r="AF769" s="149"/>
      <c r="AG769" s="149" t="s">
        <v>162</v>
      </c>
      <c r="AH769" s="149">
        <v>0</v>
      </c>
      <c r="AI769" s="149"/>
      <c r="AJ769" s="149"/>
      <c r="AK769" s="149"/>
      <c r="AL769" s="149"/>
      <c r="AM769" s="149"/>
      <c r="AN769" s="149"/>
      <c r="AO769" s="149"/>
      <c r="AP769" s="149"/>
      <c r="AQ769" s="149"/>
      <c r="AR769" s="149"/>
      <c r="AS769" s="149"/>
      <c r="AT769" s="149"/>
      <c r="AU769" s="149"/>
      <c r="AV769" s="149"/>
      <c r="AW769" s="149"/>
      <c r="AX769" s="149"/>
      <c r="AY769" s="149"/>
      <c r="AZ769" s="149"/>
      <c r="BA769" s="149"/>
      <c r="BB769" s="149"/>
      <c r="BC769" s="149"/>
      <c r="BD769" s="149"/>
      <c r="BE769" s="149"/>
      <c r="BF769" s="149"/>
      <c r="BG769" s="149"/>
      <c r="BH769" s="149"/>
    </row>
    <row r="770" spans="1:60" outlineLevel="1" x14ac:dyDescent="0.2">
      <c r="A770" s="156"/>
      <c r="B770" s="157"/>
      <c r="C770" s="181" t="s">
        <v>553</v>
      </c>
      <c r="D770" s="161"/>
      <c r="E770" s="162">
        <v>5.05192</v>
      </c>
      <c r="F770" s="159"/>
      <c r="G770" s="159"/>
      <c r="H770" s="159"/>
      <c r="I770" s="159"/>
      <c r="J770" s="159"/>
      <c r="K770" s="159"/>
      <c r="L770" s="159"/>
      <c r="M770" s="159"/>
      <c r="N770" s="159"/>
      <c r="O770" s="159"/>
      <c r="P770" s="159"/>
      <c r="Q770" s="159"/>
      <c r="R770" s="159"/>
      <c r="S770" s="159"/>
      <c r="T770" s="159"/>
      <c r="U770" s="159"/>
      <c r="V770" s="159"/>
      <c r="W770" s="159"/>
      <c r="X770" s="159"/>
      <c r="Y770" s="149"/>
      <c r="Z770" s="149"/>
      <c r="AA770" s="149"/>
      <c r="AB770" s="149"/>
      <c r="AC770" s="149"/>
      <c r="AD770" s="149"/>
      <c r="AE770" s="149"/>
      <c r="AF770" s="149"/>
      <c r="AG770" s="149" t="s">
        <v>162</v>
      </c>
      <c r="AH770" s="149">
        <v>0</v>
      </c>
      <c r="AI770" s="149"/>
      <c r="AJ770" s="149"/>
      <c r="AK770" s="149"/>
      <c r="AL770" s="149"/>
      <c r="AM770" s="149"/>
      <c r="AN770" s="149"/>
      <c r="AO770" s="149"/>
      <c r="AP770" s="149"/>
      <c r="AQ770" s="149"/>
      <c r="AR770" s="149"/>
      <c r="AS770" s="149"/>
      <c r="AT770" s="149"/>
      <c r="AU770" s="149"/>
      <c r="AV770" s="149"/>
      <c r="AW770" s="149"/>
      <c r="AX770" s="149"/>
      <c r="AY770" s="149"/>
      <c r="AZ770" s="149"/>
      <c r="BA770" s="149"/>
      <c r="BB770" s="149"/>
      <c r="BC770" s="149"/>
      <c r="BD770" s="149"/>
      <c r="BE770" s="149"/>
      <c r="BF770" s="149"/>
      <c r="BG770" s="149"/>
      <c r="BH770" s="149"/>
    </row>
    <row r="771" spans="1:60" ht="22.5" outlineLevel="1" x14ac:dyDescent="0.2">
      <c r="A771" s="170">
        <v>74</v>
      </c>
      <c r="B771" s="171" t="s">
        <v>559</v>
      </c>
      <c r="C771" s="180" t="s">
        <v>560</v>
      </c>
      <c r="D771" s="172" t="s">
        <v>337</v>
      </c>
      <c r="E771" s="173">
        <v>5.05192</v>
      </c>
      <c r="F771" s="174"/>
      <c r="G771" s="175">
        <f>ROUND(E771*F771,2)</f>
        <v>0</v>
      </c>
      <c r="H771" s="174"/>
      <c r="I771" s="175">
        <f>ROUND(E771*H771,2)</f>
        <v>0</v>
      </c>
      <c r="J771" s="174"/>
      <c r="K771" s="175">
        <f>ROUND(E771*J771,2)</f>
        <v>0</v>
      </c>
      <c r="L771" s="175">
        <v>21</v>
      </c>
      <c r="M771" s="175">
        <f>G771*(1+L771/100)</f>
        <v>0</v>
      </c>
      <c r="N771" s="175">
        <v>0</v>
      </c>
      <c r="O771" s="175">
        <f>ROUND(E771*N771,2)</f>
        <v>0</v>
      </c>
      <c r="P771" s="175">
        <v>0</v>
      </c>
      <c r="Q771" s="175">
        <f>ROUND(E771*P771,2)</f>
        <v>0</v>
      </c>
      <c r="R771" s="175" t="s">
        <v>561</v>
      </c>
      <c r="S771" s="175" t="s">
        <v>157</v>
      </c>
      <c r="T771" s="176" t="s">
        <v>157</v>
      </c>
      <c r="U771" s="159">
        <v>0.752</v>
      </c>
      <c r="V771" s="159">
        <f>ROUND(E771*U771,2)</f>
        <v>3.8</v>
      </c>
      <c r="W771" s="159"/>
      <c r="X771" s="159" t="s">
        <v>549</v>
      </c>
      <c r="Y771" s="149"/>
      <c r="Z771" s="149"/>
      <c r="AA771" s="149"/>
      <c r="AB771" s="149"/>
      <c r="AC771" s="149"/>
      <c r="AD771" s="149"/>
      <c r="AE771" s="149"/>
      <c r="AF771" s="149"/>
      <c r="AG771" s="149" t="s">
        <v>550</v>
      </c>
      <c r="AH771" s="149"/>
      <c r="AI771" s="149"/>
      <c r="AJ771" s="149"/>
      <c r="AK771" s="149"/>
      <c r="AL771" s="149"/>
      <c r="AM771" s="149"/>
      <c r="AN771" s="149"/>
      <c r="AO771" s="149"/>
      <c r="AP771" s="149"/>
      <c r="AQ771" s="149"/>
      <c r="AR771" s="149"/>
      <c r="AS771" s="149"/>
      <c r="AT771" s="149"/>
      <c r="AU771" s="149"/>
      <c r="AV771" s="149"/>
      <c r="AW771" s="149"/>
      <c r="AX771" s="149"/>
      <c r="AY771" s="149"/>
      <c r="AZ771" s="149"/>
      <c r="BA771" s="149"/>
      <c r="BB771" s="149"/>
      <c r="BC771" s="149"/>
      <c r="BD771" s="149"/>
      <c r="BE771" s="149"/>
      <c r="BF771" s="149"/>
      <c r="BG771" s="149"/>
      <c r="BH771" s="149"/>
    </row>
    <row r="772" spans="1:60" outlineLevel="1" x14ac:dyDescent="0.2">
      <c r="A772" s="156"/>
      <c r="B772" s="157"/>
      <c r="C772" s="256" t="s">
        <v>562</v>
      </c>
      <c r="D772" s="257"/>
      <c r="E772" s="257"/>
      <c r="F772" s="257"/>
      <c r="G772" s="257"/>
      <c r="H772" s="159"/>
      <c r="I772" s="159"/>
      <c r="J772" s="159"/>
      <c r="K772" s="159"/>
      <c r="L772" s="159"/>
      <c r="M772" s="159"/>
      <c r="N772" s="159"/>
      <c r="O772" s="159"/>
      <c r="P772" s="159"/>
      <c r="Q772" s="159"/>
      <c r="R772" s="159"/>
      <c r="S772" s="159"/>
      <c r="T772" s="159"/>
      <c r="U772" s="159"/>
      <c r="V772" s="159"/>
      <c r="W772" s="159"/>
      <c r="X772" s="159"/>
      <c r="Y772" s="149"/>
      <c r="Z772" s="149"/>
      <c r="AA772" s="149"/>
      <c r="AB772" s="149"/>
      <c r="AC772" s="149"/>
      <c r="AD772" s="149"/>
      <c r="AE772" s="149"/>
      <c r="AF772" s="149"/>
      <c r="AG772" s="149" t="s">
        <v>200</v>
      </c>
      <c r="AH772" s="149"/>
      <c r="AI772" s="149"/>
      <c r="AJ772" s="149"/>
      <c r="AK772" s="149"/>
      <c r="AL772" s="149"/>
      <c r="AM772" s="149"/>
      <c r="AN772" s="149"/>
      <c r="AO772" s="149"/>
      <c r="AP772" s="149"/>
      <c r="AQ772" s="149"/>
      <c r="AR772" s="149"/>
      <c r="AS772" s="149"/>
      <c r="AT772" s="149"/>
      <c r="AU772" s="149"/>
      <c r="AV772" s="149"/>
      <c r="AW772" s="149"/>
      <c r="AX772" s="149"/>
      <c r="AY772" s="149"/>
      <c r="AZ772" s="149"/>
      <c r="BA772" s="177" t="str">
        <f>C772</f>
        <v>nebo vybouraných hmot nošením nebo přehazováním k místu nakládky přístupnému normálním dopravním prostředkům do 10 m,</v>
      </c>
      <c r="BB772" s="149"/>
      <c r="BC772" s="149"/>
      <c r="BD772" s="149"/>
      <c r="BE772" s="149"/>
      <c r="BF772" s="149"/>
      <c r="BG772" s="149"/>
      <c r="BH772" s="149"/>
    </row>
    <row r="773" spans="1:60" outlineLevel="1" x14ac:dyDescent="0.2">
      <c r="A773" s="156"/>
      <c r="B773" s="157"/>
      <c r="C773" s="181" t="s">
        <v>551</v>
      </c>
      <c r="D773" s="161"/>
      <c r="E773" s="162"/>
      <c r="F773" s="159"/>
      <c r="G773" s="159"/>
      <c r="H773" s="159"/>
      <c r="I773" s="159"/>
      <c r="J773" s="159"/>
      <c r="K773" s="159"/>
      <c r="L773" s="159"/>
      <c r="M773" s="159"/>
      <c r="N773" s="159"/>
      <c r="O773" s="159"/>
      <c r="P773" s="159"/>
      <c r="Q773" s="159"/>
      <c r="R773" s="159"/>
      <c r="S773" s="159"/>
      <c r="T773" s="159"/>
      <c r="U773" s="159"/>
      <c r="V773" s="159"/>
      <c r="W773" s="159"/>
      <c r="X773" s="159"/>
      <c r="Y773" s="149"/>
      <c r="Z773" s="149"/>
      <c r="AA773" s="149"/>
      <c r="AB773" s="149"/>
      <c r="AC773" s="149"/>
      <c r="AD773" s="149"/>
      <c r="AE773" s="149"/>
      <c r="AF773" s="149"/>
      <c r="AG773" s="149" t="s">
        <v>162</v>
      </c>
      <c r="AH773" s="149">
        <v>0</v>
      </c>
      <c r="AI773" s="149"/>
      <c r="AJ773" s="149"/>
      <c r="AK773" s="149"/>
      <c r="AL773" s="149"/>
      <c r="AM773" s="149"/>
      <c r="AN773" s="149"/>
      <c r="AO773" s="149"/>
      <c r="AP773" s="149"/>
      <c r="AQ773" s="149"/>
      <c r="AR773" s="149"/>
      <c r="AS773" s="149"/>
      <c r="AT773" s="149"/>
      <c r="AU773" s="149"/>
      <c r="AV773" s="149"/>
      <c r="AW773" s="149"/>
      <c r="AX773" s="149"/>
      <c r="AY773" s="149"/>
      <c r="AZ773" s="149"/>
      <c r="BA773" s="149"/>
      <c r="BB773" s="149"/>
      <c r="BC773" s="149"/>
      <c r="BD773" s="149"/>
      <c r="BE773" s="149"/>
      <c r="BF773" s="149"/>
      <c r="BG773" s="149"/>
      <c r="BH773" s="149"/>
    </row>
    <row r="774" spans="1:60" outlineLevel="1" x14ac:dyDescent="0.2">
      <c r="A774" s="156"/>
      <c r="B774" s="157"/>
      <c r="C774" s="181" t="s">
        <v>552</v>
      </c>
      <c r="D774" s="161"/>
      <c r="E774" s="162"/>
      <c r="F774" s="159"/>
      <c r="G774" s="159"/>
      <c r="H774" s="159"/>
      <c r="I774" s="159"/>
      <c r="J774" s="159"/>
      <c r="K774" s="159"/>
      <c r="L774" s="159"/>
      <c r="M774" s="159"/>
      <c r="N774" s="159"/>
      <c r="O774" s="159"/>
      <c r="P774" s="159"/>
      <c r="Q774" s="159"/>
      <c r="R774" s="159"/>
      <c r="S774" s="159"/>
      <c r="T774" s="159"/>
      <c r="U774" s="159"/>
      <c r="V774" s="159"/>
      <c r="W774" s="159"/>
      <c r="X774" s="159"/>
      <c r="Y774" s="149"/>
      <c r="Z774" s="149"/>
      <c r="AA774" s="149"/>
      <c r="AB774" s="149"/>
      <c r="AC774" s="149"/>
      <c r="AD774" s="149"/>
      <c r="AE774" s="149"/>
      <c r="AF774" s="149"/>
      <c r="AG774" s="149" t="s">
        <v>162</v>
      </c>
      <c r="AH774" s="149">
        <v>0</v>
      </c>
      <c r="AI774" s="149"/>
      <c r="AJ774" s="149"/>
      <c r="AK774" s="149"/>
      <c r="AL774" s="149"/>
      <c r="AM774" s="149"/>
      <c r="AN774" s="149"/>
      <c r="AO774" s="149"/>
      <c r="AP774" s="149"/>
      <c r="AQ774" s="149"/>
      <c r="AR774" s="149"/>
      <c r="AS774" s="149"/>
      <c r="AT774" s="149"/>
      <c r="AU774" s="149"/>
      <c r="AV774" s="149"/>
      <c r="AW774" s="149"/>
      <c r="AX774" s="149"/>
      <c r="AY774" s="149"/>
      <c r="AZ774" s="149"/>
      <c r="BA774" s="149"/>
      <c r="BB774" s="149"/>
      <c r="BC774" s="149"/>
      <c r="BD774" s="149"/>
      <c r="BE774" s="149"/>
      <c r="BF774" s="149"/>
      <c r="BG774" s="149"/>
      <c r="BH774" s="149"/>
    </row>
    <row r="775" spans="1:60" outlineLevel="1" x14ac:dyDescent="0.2">
      <c r="A775" s="156"/>
      <c r="B775" s="157"/>
      <c r="C775" s="181" t="s">
        <v>553</v>
      </c>
      <c r="D775" s="161"/>
      <c r="E775" s="162">
        <v>5.05192</v>
      </c>
      <c r="F775" s="159"/>
      <c r="G775" s="159"/>
      <c r="H775" s="159"/>
      <c r="I775" s="159"/>
      <c r="J775" s="159"/>
      <c r="K775" s="159"/>
      <c r="L775" s="159"/>
      <c r="M775" s="159"/>
      <c r="N775" s="159"/>
      <c r="O775" s="159"/>
      <c r="P775" s="159"/>
      <c r="Q775" s="159"/>
      <c r="R775" s="159"/>
      <c r="S775" s="159"/>
      <c r="T775" s="159"/>
      <c r="U775" s="159"/>
      <c r="V775" s="159"/>
      <c r="W775" s="159"/>
      <c r="X775" s="159"/>
      <c r="Y775" s="149"/>
      <c r="Z775" s="149"/>
      <c r="AA775" s="149"/>
      <c r="AB775" s="149"/>
      <c r="AC775" s="149"/>
      <c r="AD775" s="149"/>
      <c r="AE775" s="149"/>
      <c r="AF775" s="149"/>
      <c r="AG775" s="149" t="s">
        <v>162</v>
      </c>
      <c r="AH775" s="149">
        <v>0</v>
      </c>
      <c r="AI775" s="149"/>
      <c r="AJ775" s="149"/>
      <c r="AK775" s="149"/>
      <c r="AL775" s="149"/>
      <c r="AM775" s="149"/>
      <c r="AN775" s="149"/>
      <c r="AO775" s="149"/>
      <c r="AP775" s="149"/>
      <c r="AQ775" s="149"/>
      <c r="AR775" s="149"/>
      <c r="AS775" s="149"/>
      <c r="AT775" s="149"/>
      <c r="AU775" s="149"/>
      <c r="AV775" s="149"/>
      <c r="AW775" s="149"/>
      <c r="AX775" s="149"/>
      <c r="AY775" s="149"/>
      <c r="AZ775" s="149"/>
      <c r="BA775" s="149"/>
      <c r="BB775" s="149"/>
      <c r="BC775" s="149"/>
      <c r="BD775" s="149"/>
      <c r="BE775" s="149"/>
      <c r="BF775" s="149"/>
      <c r="BG775" s="149"/>
      <c r="BH775" s="149"/>
    </row>
    <row r="776" spans="1:60" ht="22.5" outlineLevel="1" x14ac:dyDescent="0.2">
      <c r="A776" s="170">
        <v>75</v>
      </c>
      <c r="B776" s="171" t="s">
        <v>563</v>
      </c>
      <c r="C776" s="180" t="s">
        <v>564</v>
      </c>
      <c r="D776" s="172" t="s">
        <v>337</v>
      </c>
      <c r="E776" s="173">
        <v>45.467309999999998</v>
      </c>
      <c r="F776" s="174"/>
      <c r="G776" s="175">
        <f>ROUND(E776*F776,2)</f>
        <v>0</v>
      </c>
      <c r="H776" s="174"/>
      <c r="I776" s="175">
        <f>ROUND(E776*H776,2)</f>
        <v>0</v>
      </c>
      <c r="J776" s="174"/>
      <c r="K776" s="175">
        <f>ROUND(E776*J776,2)</f>
        <v>0</v>
      </c>
      <c r="L776" s="175">
        <v>21</v>
      </c>
      <c r="M776" s="175">
        <f>G776*(1+L776/100)</f>
        <v>0</v>
      </c>
      <c r="N776" s="175">
        <v>0</v>
      </c>
      <c r="O776" s="175">
        <f>ROUND(E776*N776,2)</f>
        <v>0</v>
      </c>
      <c r="P776" s="175">
        <v>0</v>
      </c>
      <c r="Q776" s="175">
        <f>ROUND(E776*P776,2)</f>
        <v>0</v>
      </c>
      <c r="R776" s="175" t="s">
        <v>561</v>
      </c>
      <c r="S776" s="175" t="s">
        <v>157</v>
      </c>
      <c r="T776" s="176" t="s">
        <v>157</v>
      </c>
      <c r="U776" s="159">
        <v>0.36</v>
      </c>
      <c r="V776" s="159">
        <f>ROUND(E776*U776,2)</f>
        <v>16.37</v>
      </c>
      <c r="W776" s="159"/>
      <c r="X776" s="159" t="s">
        <v>549</v>
      </c>
      <c r="Y776" s="149"/>
      <c r="Z776" s="149"/>
      <c r="AA776" s="149"/>
      <c r="AB776" s="149"/>
      <c r="AC776" s="149"/>
      <c r="AD776" s="149"/>
      <c r="AE776" s="149"/>
      <c r="AF776" s="149"/>
      <c r="AG776" s="149" t="s">
        <v>550</v>
      </c>
      <c r="AH776" s="149"/>
      <c r="AI776" s="149"/>
      <c r="AJ776" s="149"/>
      <c r="AK776" s="149"/>
      <c r="AL776" s="149"/>
      <c r="AM776" s="149"/>
      <c r="AN776" s="149"/>
      <c r="AO776" s="149"/>
      <c r="AP776" s="149"/>
      <c r="AQ776" s="149"/>
      <c r="AR776" s="149"/>
      <c r="AS776" s="149"/>
      <c r="AT776" s="149"/>
      <c r="AU776" s="149"/>
      <c r="AV776" s="149"/>
      <c r="AW776" s="149"/>
      <c r="AX776" s="149"/>
      <c r="AY776" s="149"/>
      <c r="AZ776" s="149"/>
      <c r="BA776" s="149"/>
      <c r="BB776" s="149"/>
      <c r="BC776" s="149"/>
      <c r="BD776" s="149"/>
      <c r="BE776" s="149"/>
      <c r="BF776" s="149"/>
      <c r="BG776" s="149"/>
      <c r="BH776" s="149"/>
    </row>
    <row r="777" spans="1:60" outlineLevel="1" x14ac:dyDescent="0.2">
      <c r="A777" s="156"/>
      <c r="B777" s="157"/>
      <c r="C777" s="256" t="s">
        <v>562</v>
      </c>
      <c r="D777" s="257"/>
      <c r="E777" s="257"/>
      <c r="F777" s="257"/>
      <c r="G777" s="257"/>
      <c r="H777" s="159"/>
      <c r="I777" s="159"/>
      <c r="J777" s="159"/>
      <c r="K777" s="159"/>
      <c r="L777" s="159"/>
      <c r="M777" s="159"/>
      <c r="N777" s="159"/>
      <c r="O777" s="159"/>
      <c r="P777" s="159"/>
      <c r="Q777" s="159"/>
      <c r="R777" s="159"/>
      <c r="S777" s="159"/>
      <c r="T777" s="159"/>
      <c r="U777" s="159"/>
      <c r="V777" s="159"/>
      <c r="W777" s="159"/>
      <c r="X777" s="159"/>
      <c r="Y777" s="149"/>
      <c r="Z777" s="149"/>
      <c r="AA777" s="149"/>
      <c r="AB777" s="149"/>
      <c r="AC777" s="149"/>
      <c r="AD777" s="149"/>
      <c r="AE777" s="149"/>
      <c r="AF777" s="149"/>
      <c r="AG777" s="149" t="s">
        <v>200</v>
      </c>
      <c r="AH777" s="149"/>
      <c r="AI777" s="149"/>
      <c r="AJ777" s="149"/>
      <c r="AK777" s="149"/>
      <c r="AL777" s="149"/>
      <c r="AM777" s="149"/>
      <c r="AN777" s="149"/>
      <c r="AO777" s="149"/>
      <c r="AP777" s="149"/>
      <c r="AQ777" s="149"/>
      <c r="AR777" s="149"/>
      <c r="AS777" s="149"/>
      <c r="AT777" s="149"/>
      <c r="AU777" s="149"/>
      <c r="AV777" s="149"/>
      <c r="AW777" s="149"/>
      <c r="AX777" s="149"/>
      <c r="AY777" s="149"/>
      <c r="AZ777" s="149"/>
      <c r="BA777" s="177" t="str">
        <f>C777</f>
        <v>nebo vybouraných hmot nošením nebo přehazováním k místu nakládky přístupnému normálním dopravním prostředkům do 10 m,</v>
      </c>
      <c r="BB777" s="149"/>
      <c r="BC777" s="149"/>
      <c r="BD777" s="149"/>
      <c r="BE777" s="149"/>
      <c r="BF777" s="149"/>
      <c r="BG777" s="149"/>
      <c r="BH777" s="149"/>
    </row>
    <row r="778" spans="1:60" outlineLevel="1" x14ac:dyDescent="0.2">
      <c r="A778" s="156"/>
      <c r="B778" s="157"/>
      <c r="C778" s="181" t="s">
        <v>551</v>
      </c>
      <c r="D778" s="161"/>
      <c r="E778" s="162"/>
      <c r="F778" s="159"/>
      <c r="G778" s="159"/>
      <c r="H778" s="159"/>
      <c r="I778" s="159"/>
      <c r="J778" s="159"/>
      <c r="K778" s="159"/>
      <c r="L778" s="159"/>
      <c r="M778" s="159"/>
      <c r="N778" s="159"/>
      <c r="O778" s="159"/>
      <c r="P778" s="159"/>
      <c r="Q778" s="159"/>
      <c r="R778" s="159"/>
      <c r="S778" s="159"/>
      <c r="T778" s="159"/>
      <c r="U778" s="159"/>
      <c r="V778" s="159"/>
      <c r="W778" s="159"/>
      <c r="X778" s="159"/>
      <c r="Y778" s="149"/>
      <c r="Z778" s="149"/>
      <c r="AA778" s="149"/>
      <c r="AB778" s="149"/>
      <c r="AC778" s="149"/>
      <c r="AD778" s="149"/>
      <c r="AE778" s="149"/>
      <c r="AF778" s="149"/>
      <c r="AG778" s="149" t="s">
        <v>162</v>
      </c>
      <c r="AH778" s="149">
        <v>0</v>
      </c>
      <c r="AI778" s="149"/>
      <c r="AJ778" s="149"/>
      <c r="AK778" s="149"/>
      <c r="AL778" s="149"/>
      <c r="AM778" s="149"/>
      <c r="AN778" s="149"/>
      <c r="AO778" s="149"/>
      <c r="AP778" s="149"/>
      <c r="AQ778" s="149"/>
      <c r="AR778" s="149"/>
      <c r="AS778" s="149"/>
      <c r="AT778" s="149"/>
      <c r="AU778" s="149"/>
      <c r="AV778" s="149"/>
      <c r="AW778" s="149"/>
      <c r="AX778" s="149"/>
      <c r="AY778" s="149"/>
      <c r="AZ778" s="149"/>
      <c r="BA778" s="149"/>
      <c r="BB778" s="149"/>
      <c r="BC778" s="149"/>
      <c r="BD778" s="149"/>
      <c r="BE778" s="149"/>
      <c r="BF778" s="149"/>
      <c r="BG778" s="149"/>
      <c r="BH778" s="149"/>
    </row>
    <row r="779" spans="1:60" outlineLevel="1" x14ac:dyDescent="0.2">
      <c r="A779" s="156"/>
      <c r="B779" s="157"/>
      <c r="C779" s="181" t="s">
        <v>552</v>
      </c>
      <c r="D779" s="161"/>
      <c r="E779" s="162"/>
      <c r="F779" s="159"/>
      <c r="G779" s="159"/>
      <c r="H779" s="159"/>
      <c r="I779" s="159"/>
      <c r="J779" s="159"/>
      <c r="K779" s="159"/>
      <c r="L779" s="159"/>
      <c r="M779" s="159"/>
      <c r="N779" s="159"/>
      <c r="O779" s="159"/>
      <c r="P779" s="159"/>
      <c r="Q779" s="159"/>
      <c r="R779" s="159"/>
      <c r="S779" s="159"/>
      <c r="T779" s="159"/>
      <c r="U779" s="159"/>
      <c r="V779" s="159"/>
      <c r="W779" s="159"/>
      <c r="X779" s="159"/>
      <c r="Y779" s="149"/>
      <c r="Z779" s="149"/>
      <c r="AA779" s="149"/>
      <c r="AB779" s="149"/>
      <c r="AC779" s="149"/>
      <c r="AD779" s="149"/>
      <c r="AE779" s="149"/>
      <c r="AF779" s="149"/>
      <c r="AG779" s="149" t="s">
        <v>162</v>
      </c>
      <c r="AH779" s="149">
        <v>0</v>
      </c>
      <c r="AI779" s="149"/>
      <c r="AJ779" s="149"/>
      <c r="AK779" s="149"/>
      <c r="AL779" s="149"/>
      <c r="AM779" s="149"/>
      <c r="AN779" s="149"/>
      <c r="AO779" s="149"/>
      <c r="AP779" s="149"/>
      <c r="AQ779" s="149"/>
      <c r="AR779" s="149"/>
      <c r="AS779" s="149"/>
      <c r="AT779" s="149"/>
      <c r="AU779" s="149"/>
      <c r="AV779" s="149"/>
      <c r="AW779" s="149"/>
      <c r="AX779" s="149"/>
      <c r="AY779" s="149"/>
      <c r="AZ779" s="149"/>
      <c r="BA779" s="149"/>
      <c r="BB779" s="149"/>
      <c r="BC779" s="149"/>
      <c r="BD779" s="149"/>
      <c r="BE779" s="149"/>
      <c r="BF779" s="149"/>
      <c r="BG779" s="149"/>
      <c r="BH779" s="149"/>
    </row>
    <row r="780" spans="1:60" outlineLevel="1" x14ac:dyDescent="0.2">
      <c r="A780" s="156"/>
      <c r="B780" s="157"/>
      <c r="C780" s="181" t="s">
        <v>565</v>
      </c>
      <c r="D780" s="161"/>
      <c r="E780" s="162">
        <v>45.467309999999998</v>
      </c>
      <c r="F780" s="159"/>
      <c r="G780" s="159"/>
      <c r="H780" s="159"/>
      <c r="I780" s="159"/>
      <c r="J780" s="159"/>
      <c r="K780" s="159"/>
      <c r="L780" s="159"/>
      <c r="M780" s="159"/>
      <c r="N780" s="159"/>
      <c r="O780" s="159"/>
      <c r="P780" s="159"/>
      <c r="Q780" s="159"/>
      <c r="R780" s="159"/>
      <c r="S780" s="159"/>
      <c r="T780" s="159"/>
      <c r="U780" s="159"/>
      <c r="V780" s="159"/>
      <c r="W780" s="159"/>
      <c r="X780" s="159"/>
      <c r="Y780" s="149"/>
      <c r="Z780" s="149"/>
      <c r="AA780" s="149"/>
      <c r="AB780" s="149"/>
      <c r="AC780" s="149"/>
      <c r="AD780" s="149"/>
      <c r="AE780" s="149"/>
      <c r="AF780" s="149"/>
      <c r="AG780" s="149" t="s">
        <v>162</v>
      </c>
      <c r="AH780" s="149">
        <v>0</v>
      </c>
      <c r="AI780" s="149"/>
      <c r="AJ780" s="149"/>
      <c r="AK780" s="149"/>
      <c r="AL780" s="149"/>
      <c r="AM780" s="149"/>
      <c r="AN780" s="149"/>
      <c r="AO780" s="149"/>
      <c r="AP780" s="149"/>
      <c r="AQ780" s="149"/>
      <c r="AR780" s="149"/>
      <c r="AS780" s="149"/>
      <c r="AT780" s="149"/>
      <c r="AU780" s="149"/>
      <c r="AV780" s="149"/>
      <c r="AW780" s="149"/>
      <c r="AX780" s="149"/>
      <c r="AY780" s="149"/>
      <c r="AZ780" s="149"/>
      <c r="BA780" s="149"/>
      <c r="BB780" s="149"/>
      <c r="BC780" s="149"/>
      <c r="BD780" s="149"/>
      <c r="BE780" s="149"/>
      <c r="BF780" s="149"/>
      <c r="BG780" s="149"/>
      <c r="BH780" s="149"/>
    </row>
    <row r="781" spans="1:60" ht="22.5" outlineLevel="1" x14ac:dyDescent="0.2">
      <c r="A781" s="170">
        <v>76</v>
      </c>
      <c r="B781" s="171" t="s">
        <v>566</v>
      </c>
      <c r="C781" s="180" t="s">
        <v>567</v>
      </c>
      <c r="D781" s="172" t="s">
        <v>337</v>
      </c>
      <c r="E781" s="173">
        <v>5.05192</v>
      </c>
      <c r="F781" s="174"/>
      <c r="G781" s="175">
        <f>ROUND(E781*F781,2)</f>
        <v>0</v>
      </c>
      <c r="H781" s="174"/>
      <c r="I781" s="175">
        <f>ROUND(E781*H781,2)</f>
        <v>0</v>
      </c>
      <c r="J781" s="174"/>
      <c r="K781" s="175">
        <f>ROUND(E781*J781,2)</f>
        <v>0</v>
      </c>
      <c r="L781" s="175">
        <v>21</v>
      </c>
      <c r="M781" s="175">
        <f>G781*(1+L781/100)</f>
        <v>0</v>
      </c>
      <c r="N781" s="175">
        <v>0</v>
      </c>
      <c r="O781" s="175">
        <f>ROUND(E781*N781,2)</f>
        <v>0</v>
      </c>
      <c r="P781" s="175">
        <v>0</v>
      </c>
      <c r="Q781" s="175">
        <f>ROUND(E781*P781,2)</f>
        <v>0</v>
      </c>
      <c r="R781" s="175" t="s">
        <v>561</v>
      </c>
      <c r="S781" s="175" t="s">
        <v>157</v>
      </c>
      <c r="T781" s="176" t="s">
        <v>157</v>
      </c>
      <c r="U781" s="159">
        <v>9.9000000000000005E-2</v>
      </c>
      <c r="V781" s="159">
        <f>ROUND(E781*U781,2)</f>
        <v>0.5</v>
      </c>
      <c r="W781" s="159"/>
      <c r="X781" s="159" t="s">
        <v>549</v>
      </c>
      <c r="Y781" s="149"/>
      <c r="Z781" s="149"/>
      <c r="AA781" s="149"/>
      <c r="AB781" s="149"/>
      <c r="AC781" s="149"/>
      <c r="AD781" s="149"/>
      <c r="AE781" s="149"/>
      <c r="AF781" s="149"/>
      <c r="AG781" s="149" t="s">
        <v>550</v>
      </c>
      <c r="AH781" s="149"/>
      <c r="AI781" s="149"/>
      <c r="AJ781" s="149"/>
      <c r="AK781" s="149"/>
      <c r="AL781" s="149"/>
      <c r="AM781" s="149"/>
      <c r="AN781" s="149"/>
      <c r="AO781" s="149"/>
      <c r="AP781" s="149"/>
      <c r="AQ781" s="149"/>
      <c r="AR781" s="149"/>
      <c r="AS781" s="149"/>
      <c r="AT781" s="149"/>
      <c r="AU781" s="149"/>
      <c r="AV781" s="149"/>
      <c r="AW781" s="149"/>
      <c r="AX781" s="149"/>
      <c r="AY781" s="149"/>
      <c r="AZ781" s="149"/>
      <c r="BA781" s="149"/>
      <c r="BB781" s="149"/>
      <c r="BC781" s="149"/>
      <c r="BD781" s="149"/>
      <c r="BE781" s="149"/>
      <c r="BF781" s="149"/>
      <c r="BG781" s="149"/>
      <c r="BH781" s="149"/>
    </row>
    <row r="782" spans="1:60" outlineLevel="1" x14ac:dyDescent="0.2">
      <c r="A782" s="156"/>
      <c r="B782" s="157"/>
      <c r="C782" s="256" t="s">
        <v>568</v>
      </c>
      <c r="D782" s="257"/>
      <c r="E782" s="257"/>
      <c r="F782" s="257"/>
      <c r="G782" s="257"/>
      <c r="H782" s="159"/>
      <c r="I782" s="159"/>
      <c r="J782" s="159"/>
      <c r="K782" s="159"/>
      <c r="L782" s="159"/>
      <c r="M782" s="159"/>
      <c r="N782" s="159"/>
      <c r="O782" s="159"/>
      <c r="P782" s="159"/>
      <c r="Q782" s="159"/>
      <c r="R782" s="159"/>
      <c r="S782" s="159"/>
      <c r="T782" s="159"/>
      <c r="U782" s="159"/>
      <c r="V782" s="159"/>
      <c r="W782" s="159"/>
      <c r="X782" s="159"/>
      <c r="Y782" s="149"/>
      <c r="Z782" s="149"/>
      <c r="AA782" s="149"/>
      <c r="AB782" s="149"/>
      <c r="AC782" s="149"/>
      <c r="AD782" s="149"/>
      <c r="AE782" s="149"/>
      <c r="AF782" s="149"/>
      <c r="AG782" s="149" t="s">
        <v>200</v>
      </c>
      <c r="AH782" s="149"/>
      <c r="AI782" s="149"/>
      <c r="AJ782" s="149"/>
      <c r="AK782" s="149"/>
      <c r="AL782" s="149"/>
      <c r="AM782" s="149"/>
      <c r="AN782" s="149"/>
      <c r="AO782" s="149"/>
      <c r="AP782" s="149"/>
      <c r="AQ782" s="149"/>
      <c r="AR782" s="149"/>
      <c r="AS782" s="149"/>
      <c r="AT782" s="149"/>
      <c r="AU782" s="149"/>
      <c r="AV782" s="149"/>
      <c r="AW782" s="149"/>
      <c r="AX782" s="149"/>
      <c r="AY782" s="149"/>
      <c r="AZ782" s="149"/>
      <c r="BA782" s="149"/>
      <c r="BB782" s="149"/>
      <c r="BC782" s="149"/>
      <c r="BD782" s="149"/>
      <c r="BE782" s="149"/>
      <c r="BF782" s="149"/>
      <c r="BG782" s="149"/>
      <c r="BH782" s="149"/>
    </row>
    <row r="783" spans="1:60" outlineLevel="1" x14ac:dyDescent="0.2">
      <c r="A783" s="156"/>
      <c r="B783" s="157"/>
      <c r="C783" s="181" t="s">
        <v>551</v>
      </c>
      <c r="D783" s="161"/>
      <c r="E783" s="162"/>
      <c r="F783" s="159"/>
      <c r="G783" s="159"/>
      <c r="H783" s="159"/>
      <c r="I783" s="159"/>
      <c r="J783" s="159"/>
      <c r="K783" s="159"/>
      <c r="L783" s="159"/>
      <c r="M783" s="159"/>
      <c r="N783" s="159"/>
      <c r="O783" s="159"/>
      <c r="P783" s="159"/>
      <c r="Q783" s="159"/>
      <c r="R783" s="159"/>
      <c r="S783" s="159"/>
      <c r="T783" s="159"/>
      <c r="U783" s="159"/>
      <c r="V783" s="159"/>
      <c r="W783" s="159"/>
      <c r="X783" s="159"/>
      <c r="Y783" s="149"/>
      <c r="Z783" s="149"/>
      <c r="AA783" s="149"/>
      <c r="AB783" s="149"/>
      <c r="AC783" s="149"/>
      <c r="AD783" s="149"/>
      <c r="AE783" s="149"/>
      <c r="AF783" s="149"/>
      <c r="AG783" s="149" t="s">
        <v>162</v>
      </c>
      <c r="AH783" s="149">
        <v>0</v>
      </c>
      <c r="AI783" s="149"/>
      <c r="AJ783" s="149"/>
      <c r="AK783" s="149"/>
      <c r="AL783" s="149"/>
      <c r="AM783" s="149"/>
      <c r="AN783" s="149"/>
      <c r="AO783" s="149"/>
      <c r="AP783" s="149"/>
      <c r="AQ783" s="149"/>
      <c r="AR783" s="149"/>
      <c r="AS783" s="149"/>
      <c r="AT783" s="149"/>
      <c r="AU783" s="149"/>
      <c r="AV783" s="149"/>
      <c r="AW783" s="149"/>
      <c r="AX783" s="149"/>
      <c r="AY783" s="149"/>
      <c r="AZ783" s="149"/>
      <c r="BA783" s="149"/>
      <c r="BB783" s="149"/>
      <c r="BC783" s="149"/>
      <c r="BD783" s="149"/>
      <c r="BE783" s="149"/>
      <c r="BF783" s="149"/>
      <c r="BG783" s="149"/>
      <c r="BH783" s="149"/>
    </row>
    <row r="784" spans="1:60" outlineLevel="1" x14ac:dyDescent="0.2">
      <c r="A784" s="156"/>
      <c r="B784" s="157"/>
      <c r="C784" s="181" t="s">
        <v>552</v>
      </c>
      <c r="D784" s="161"/>
      <c r="E784" s="162"/>
      <c r="F784" s="159"/>
      <c r="G784" s="159"/>
      <c r="H784" s="159"/>
      <c r="I784" s="159"/>
      <c r="J784" s="159"/>
      <c r="K784" s="159"/>
      <c r="L784" s="159"/>
      <c r="M784" s="159"/>
      <c r="N784" s="159"/>
      <c r="O784" s="159"/>
      <c r="P784" s="159"/>
      <c r="Q784" s="159"/>
      <c r="R784" s="159"/>
      <c r="S784" s="159"/>
      <c r="T784" s="159"/>
      <c r="U784" s="159"/>
      <c r="V784" s="159"/>
      <c r="W784" s="159"/>
      <c r="X784" s="159"/>
      <c r="Y784" s="149"/>
      <c r="Z784" s="149"/>
      <c r="AA784" s="149"/>
      <c r="AB784" s="149"/>
      <c r="AC784" s="149"/>
      <c r="AD784" s="149"/>
      <c r="AE784" s="149"/>
      <c r="AF784" s="149"/>
      <c r="AG784" s="149" t="s">
        <v>162</v>
      </c>
      <c r="AH784" s="149">
        <v>0</v>
      </c>
      <c r="AI784" s="149"/>
      <c r="AJ784" s="149"/>
      <c r="AK784" s="149"/>
      <c r="AL784" s="149"/>
      <c r="AM784" s="149"/>
      <c r="AN784" s="149"/>
      <c r="AO784" s="149"/>
      <c r="AP784" s="149"/>
      <c r="AQ784" s="149"/>
      <c r="AR784" s="149"/>
      <c r="AS784" s="149"/>
      <c r="AT784" s="149"/>
      <c r="AU784" s="149"/>
      <c r="AV784" s="149"/>
      <c r="AW784" s="149"/>
      <c r="AX784" s="149"/>
      <c r="AY784" s="149"/>
      <c r="AZ784" s="149"/>
      <c r="BA784" s="149"/>
      <c r="BB784" s="149"/>
      <c r="BC784" s="149"/>
      <c r="BD784" s="149"/>
      <c r="BE784" s="149"/>
      <c r="BF784" s="149"/>
      <c r="BG784" s="149"/>
      <c r="BH784" s="149"/>
    </row>
    <row r="785" spans="1:60" outlineLevel="1" x14ac:dyDescent="0.2">
      <c r="A785" s="156"/>
      <c r="B785" s="157"/>
      <c r="C785" s="181" t="s">
        <v>553</v>
      </c>
      <c r="D785" s="161"/>
      <c r="E785" s="162">
        <v>5.05192</v>
      </c>
      <c r="F785" s="159"/>
      <c r="G785" s="159"/>
      <c r="H785" s="159"/>
      <c r="I785" s="159"/>
      <c r="J785" s="159"/>
      <c r="K785" s="159"/>
      <c r="L785" s="159"/>
      <c r="M785" s="159"/>
      <c r="N785" s="159"/>
      <c r="O785" s="159"/>
      <c r="P785" s="159"/>
      <c r="Q785" s="159"/>
      <c r="R785" s="159"/>
      <c r="S785" s="159"/>
      <c r="T785" s="159"/>
      <c r="U785" s="159"/>
      <c r="V785" s="159"/>
      <c r="W785" s="159"/>
      <c r="X785" s="159"/>
      <c r="Y785" s="149"/>
      <c r="Z785" s="149"/>
      <c r="AA785" s="149"/>
      <c r="AB785" s="149"/>
      <c r="AC785" s="149"/>
      <c r="AD785" s="149"/>
      <c r="AE785" s="149"/>
      <c r="AF785" s="149"/>
      <c r="AG785" s="149" t="s">
        <v>162</v>
      </c>
      <c r="AH785" s="149">
        <v>0</v>
      </c>
      <c r="AI785" s="149"/>
      <c r="AJ785" s="149"/>
      <c r="AK785" s="149"/>
      <c r="AL785" s="149"/>
      <c r="AM785" s="149"/>
      <c r="AN785" s="149"/>
      <c r="AO785" s="149"/>
      <c r="AP785" s="149"/>
      <c r="AQ785" s="149"/>
      <c r="AR785" s="149"/>
      <c r="AS785" s="149"/>
      <c r="AT785" s="149"/>
      <c r="AU785" s="149"/>
      <c r="AV785" s="149"/>
      <c r="AW785" s="149"/>
      <c r="AX785" s="149"/>
      <c r="AY785" s="149"/>
      <c r="AZ785" s="149"/>
      <c r="BA785" s="149"/>
      <c r="BB785" s="149"/>
      <c r="BC785" s="149"/>
      <c r="BD785" s="149"/>
      <c r="BE785" s="149"/>
      <c r="BF785" s="149"/>
      <c r="BG785" s="149"/>
      <c r="BH785" s="149"/>
    </row>
    <row r="786" spans="1:60" x14ac:dyDescent="0.2">
      <c r="A786" s="3"/>
      <c r="B786" s="4"/>
      <c r="C786" s="182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AE786">
        <v>15</v>
      </c>
      <c r="AF786">
        <v>21</v>
      </c>
      <c r="AG786" t="s">
        <v>139</v>
      </c>
    </row>
    <row r="787" spans="1:60" x14ac:dyDescent="0.2">
      <c r="A787" s="152"/>
      <c r="B787" s="153" t="s">
        <v>29</v>
      </c>
      <c r="C787" s="183"/>
      <c r="D787" s="154"/>
      <c r="E787" s="155"/>
      <c r="F787" s="155"/>
      <c r="G787" s="178">
        <f>G8+G29+G92+G110+G125+G144+G163+G223+G256+G262+G301+G308+G345+G358+G371+G420+G528+G632+G665+G745+G758</f>
        <v>0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AE787">
        <f>SUMIF(L7:L785,AE786,G7:G785)</f>
        <v>0</v>
      </c>
      <c r="AF787">
        <f>SUMIF(L7:L785,AF786,G7:G785)</f>
        <v>0</v>
      </c>
      <c r="AG787" t="s">
        <v>177</v>
      </c>
    </row>
    <row r="788" spans="1:60" x14ac:dyDescent="0.2">
      <c r="C788" s="184"/>
      <c r="D788" s="10"/>
      <c r="AG788" t="s">
        <v>178</v>
      </c>
    </row>
    <row r="789" spans="1:60" x14ac:dyDescent="0.2">
      <c r="D789" s="10"/>
    </row>
    <row r="790" spans="1:60" x14ac:dyDescent="0.2">
      <c r="D790" s="10"/>
    </row>
    <row r="791" spans="1:60" x14ac:dyDescent="0.2">
      <c r="D791" s="10"/>
    </row>
    <row r="792" spans="1:60" x14ac:dyDescent="0.2">
      <c r="D792" s="10"/>
    </row>
    <row r="793" spans="1:60" x14ac:dyDescent="0.2">
      <c r="D793" s="10"/>
    </row>
    <row r="794" spans="1:60" x14ac:dyDescent="0.2">
      <c r="D794" s="10"/>
    </row>
    <row r="795" spans="1:60" x14ac:dyDescent="0.2">
      <c r="D795" s="10"/>
    </row>
    <row r="796" spans="1:60" x14ac:dyDescent="0.2">
      <c r="D796" s="10"/>
    </row>
    <row r="797" spans="1:60" x14ac:dyDescent="0.2">
      <c r="D797" s="10"/>
    </row>
    <row r="798" spans="1:60" x14ac:dyDescent="0.2">
      <c r="D798" s="10"/>
    </row>
    <row r="799" spans="1:60" x14ac:dyDescent="0.2">
      <c r="D799" s="10"/>
    </row>
    <row r="800" spans="1:60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ziBvsqOoV96dIPxxTHpXa7n2HdHzm4Mh5aUnOW4MpMqHUaXqN2cF2uTv1f7D1QzlmFOroOAmo0RB6CYI1cPtg==" saltValue="K8bk5Cog4QKlGanFy2uBFg==" spinCount="100000" sheet="1"/>
  <mergeCells count="21">
    <mergeCell ref="C202:G202"/>
    <mergeCell ref="A1:G1"/>
    <mergeCell ref="C2:G2"/>
    <mergeCell ref="C3:G3"/>
    <mergeCell ref="C4:G4"/>
    <mergeCell ref="C31:G31"/>
    <mergeCell ref="C42:G42"/>
    <mergeCell ref="C57:G57"/>
    <mergeCell ref="C68:G68"/>
    <mergeCell ref="C73:G73"/>
    <mergeCell ref="C165:G165"/>
    <mergeCell ref="C184:G184"/>
    <mergeCell ref="C772:G772"/>
    <mergeCell ref="C777:G777"/>
    <mergeCell ref="C782:G782"/>
    <mergeCell ref="C231:G231"/>
    <mergeCell ref="C258:G258"/>
    <mergeCell ref="C300:G300"/>
    <mergeCell ref="C307:G307"/>
    <mergeCell ref="C419:G419"/>
    <mergeCell ref="C527:G5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179</v>
      </c>
      <c r="B1" s="247"/>
      <c r="C1" s="247"/>
      <c r="D1" s="247"/>
      <c r="E1" s="247"/>
      <c r="F1" s="247"/>
      <c r="G1" s="247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127</v>
      </c>
    </row>
    <row r="3" spans="1:60" ht="24.95" customHeight="1" x14ac:dyDescent="0.2">
      <c r="A3" s="141" t="s">
        <v>8</v>
      </c>
      <c r="B3" s="49" t="s">
        <v>57</v>
      </c>
      <c r="C3" s="248" t="s">
        <v>45</v>
      </c>
      <c r="D3" s="249"/>
      <c r="E3" s="249"/>
      <c r="F3" s="249"/>
      <c r="G3" s="250"/>
      <c r="AC3" s="123" t="s">
        <v>127</v>
      </c>
      <c r="AG3" t="s">
        <v>129</v>
      </c>
    </row>
    <row r="4" spans="1:60" ht="24.95" customHeight="1" x14ac:dyDescent="0.2">
      <c r="A4" s="142" t="s">
        <v>9</v>
      </c>
      <c r="B4" s="143" t="s">
        <v>60</v>
      </c>
      <c r="C4" s="251" t="s">
        <v>61</v>
      </c>
      <c r="D4" s="252"/>
      <c r="E4" s="252"/>
      <c r="F4" s="252"/>
      <c r="G4" s="253"/>
      <c r="AG4" t="s">
        <v>130</v>
      </c>
    </row>
    <row r="5" spans="1:60" x14ac:dyDescent="0.2">
      <c r="D5" s="10"/>
    </row>
    <row r="6" spans="1:60" ht="38.25" x14ac:dyDescent="0.2">
      <c r="A6" s="145" t="s">
        <v>131</v>
      </c>
      <c r="B6" s="147" t="s">
        <v>132</v>
      </c>
      <c r="C6" s="147" t="s">
        <v>133</v>
      </c>
      <c r="D6" s="146" t="s">
        <v>134</v>
      </c>
      <c r="E6" s="145" t="s">
        <v>135</v>
      </c>
      <c r="F6" s="144" t="s">
        <v>136</v>
      </c>
      <c r="G6" s="145" t="s">
        <v>29</v>
      </c>
      <c r="H6" s="148" t="s">
        <v>30</v>
      </c>
      <c r="I6" s="148" t="s">
        <v>137</v>
      </c>
      <c r="J6" s="148" t="s">
        <v>31</v>
      </c>
      <c r="K6" s="148" t="s">
        <v>138</v>
      </c>
      <c r="L6" s="148" t="s">
        <v>139</v>
      </c>
      <c r="M6" s="148" t="s">
        <v>140</v>
      </c>
      <c r="N6" s="148" t="s">
        <v>141</v>
      </c>
      <c r="O6" s="148" t="s">
        <v>142</v>
      </c>
      <c r="P6" s="148" t="s">
        <v>143</v>
      </c>
      <c r="Q6" s="148" t="s">
        <v>144</v>
      </c>
      <c r="R6" s="148" t="s">
        <v>145</v>
      </c>
      <c r="S6" s="148" t="s">
        <v>146</v>
      </c>
      <c r="T6" s="148" t="s">
        <v>147</v>
      </c>
      <c r="U6" s="148" t="s">
        <v>148</v>
      </c>
      <c r="V6" s="148" t="s">
        <v>149</v>
      </c>
      <c r="W6" s="148" t="s">
        <v>150</v>
      </c>
      <c r="X6" s="148" t="s">
        <v>151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152</v>
      </c>
      <c r="B8" s="165" t="s">
        <v>94</v>
      </c>
      <c r="C8" s="179" t="s">
        <v>95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AG8" t="s">
        <v>153</v>
      </c>
    </row>
    <row r="9" spans="1:60" outlineLevel="1" x14ac:dyDescent="0.2">
      <c r="A9" s="170">
        <v>1</v>
      </c>
      <c r="B9" s="171" t="s">
        <v>569</v>
      </c>
      <c r="C9" s="180" t="s">
        <v>570</v>
      </c>
      <c r="D9" s="172" t="s">
        <v>571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251</v>
      </c>
      <c r="T9" s="176" t="s">
        <v>158</v>
      </c>
      <c r="U9" s="159">
        <v>0</v>
      </c>
      <c r="V9" s="159">
        <f>ROUND(E9*U9,2)</f>
        <v>0</v>
      </c>
      <c r="W9" s="159"/>
      <c r="X9" s="159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139</v>
      </c>
    </row>
    <row r="11" spans="1:60" x14ac:dyDescent="0.2">
      <c r="A11" s="152"/>
      <c r="B11" s="153" t="s">
        <v>29</v>
      </c>
      <c r="C11" s="183"/>
      <c r="D11" s="154"/>
      <c r="E11" s="155"/>
      <c r="F11" s="155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177</v>
      </c>
    </row>
    <row r="12" spans="1:60" x14ac:dyDescent="0.2">
      <c r="C12" s="184"/>
      <c r="D12" s="10"/>
      <c r="AG12" t="s">
        <v>178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vvXpgD5+m1CW2mvhvTAPt6LZKW1DzQ+Z3pFEqnx3wHYxPuEFlVbxFkOe1BrQJ8LdB8DaOGTU3KZPvrzwUYMtw==" saltValue="CTZWZ7cae/i22JJ75/Pak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179</v>
      </c>
      <c r="B1" s="247"/>
      <c r="C1" s="247"/>
      <c r="D1" s="247"/>
      <c r="E1" s="247"/>
      <c r="F1" s="247"/>
      <c r="G1" s="247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127</v>
      </c>
    </row>
    <row r="3" spans="1:60" ht="24.95" customHeight="1" x14ac:dyDescent="0.2">
      <c r="A3" s="141" t="s">
        <v>8</v>
      </c>
      <c r="B3" s="49" t="s">
        <v>57</v>
      </c>
      <c r="C3" s="248" t="s">
        <v>45</v>
      </c>
      <c r="D3" s="249"/>
      <c r="E3" s="249"/>
      <c r="F3" s="249"/>
      <c r="G3" s="250"/>
      <c r="AC3" s="123" t="s">
        <v>127</v>
      </c>
      <c r="AG3" t="s">
        <v>129</v>
      </c>
    </row>
    <row r="4" spans="1:60" ht="24.95" customHeight="1" x14ac:dyDescent="0.2">
      <c r="A4" s="142" t="s">
        <v>9</v>
      </c>
      <c r="B4" s="143" t="s">
        <v>62</v>
      </c>
      <c r="C4" s="251" t="s">
        <v>63</v>
      </c>
      <c r="D4" s="252"/>
      <c r="E4" s="252"/>
      <c r="F4" s="252"/>
      <c r="G4" s="253"/>
      <c r="AG4" t="s">
        <v>130</v>
      </c>
    </row>
    <row r="5" spans="1:60" x14ac:dyDescent="0.2">
      <c r="D5" s="10"/>
    </row>
    <row r="6" spans="1:60" ht="38.25" x14ac:dyDescent="0.2">
      <c r="A6" s="145" t="s">
        <v>131</v>
      </c>
      <c r="B6" s="147" t="s">
        <v>132</v>
      </c>
      <c r="C6" s="147" t="s">
        <v>133</v>
      </c>
      <c r="D6" s="146" t="s">
        <v>134</v>
      </c>
      <c r="E6" s="145" t="s">
        <v>135</v>
      </c>
      <c r="F6" s="144" t="s">
        <v>136</v>
      </c>
      <c r="G6" s="145" t="s">
        <v>29</v>
      </c>
      <c r="H6" s="148" t="s">
        <v>30</v>
      </c>
      <c r="I6" s="148" t="s">
        <v>137</v>
      </c>
      <c r="J6" s="148" t="s">
        <v>31</v>
      </c>
      <c r="K6" s="148" t="s">
        <v>138</v>
      </c>
      <c r="L6" s="148" t="s">
        <v>139</v>
      </c>
      <c r="M6" s="148" t="s">
        <v>140</v>
      </c>
      <c r="N6" s="148" t="s">
        <v>141</v>
      </c>
      <c r="O6" s="148" t="s">
        <v>142</v>
      </c>
      <c r="P6" s="148" t="s">
        <v>143</v>
      </c>
      <c r="Q6" s="148" t="s">
        <v>144</v>
      </c>
      <c r="R6" s="148" t="s">
        <v>145</v>
      </c>
      <c r="S6" s="148" t="s">
        <v>146</v>
      </c>
      <c r="T6" s="148" t="s">
        <v>147</v>
      </c>
      <c r="U6" s="148" t="s">
        <v>148</v>
      </c>
      <c r="V6" s="148" t="s">
        <v>149</v>
      </c>
      <c r="W6" s="148" t="s">
        <v>150</v>
      </c>
      <c r="X6" s="148" t="s">
        <v>151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152</v>
      </c>
      <c r="B8" s="165" t="s">
        <v>98</v>
      </c>
      <c r="C8" s="179" t="s">
        <v>99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AG8" t="s">
        <v>153</v>
      </c>
    </row>
    <row r="9" spans="1:60" outlineLevel="1" x14ac:dyDescent="0.2">
      <c r="A9" s="170">
        <v>1</v>
      </c>
      <c r="B9" s="171" t="s">
        <v>572</v>
      </c>
      <c r="C9" s="180" t="s">
        <v>573</v>
      </c>
      <c r="D9" s="172" t="s">
        <v>571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251</v>
      </c>
      <c r="T9" s="176" t="s">
        <v>158</v>
      </c>
      <c r="U9" s="159">
        <v>0</v>
      </c>
      <c r="V9" s="159">
        <f>ROUND(E9*U9,2)</f>
        <v>0</v>
      </c>
      <c r="W9" s="159"/>
      <c r="X9" s="159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139</v>
      </c>
    </row>
    <row r="11" spans="1:60" x14ac:dyDescent="0.2">
      <c r="A11" s="152"/>
      <c r="B11" s="153" t="s">
        <v>29</v>
      </c>
      <c r="C11" s="183"/>
      <c r="D11" s="154"/>
      <c r="E11" s="155"/>
      <c r="F11" s="155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177</v>
      </c>
    </row>
    <row r="12" spans="1:60" x14ac:dyDescent="0.2">
      <c r="C12" s="184"/>
      <c r="D12" s="10"/>
      <c r="AG12" t="s">
        <v>178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UsDW/fWj1weHwN2tku32JnqLHJDgV872El9kHHuZRdUJNYjQJbvMFsY6NMvJR2SthceGKIPzyWicx7nBlENSw==" saltValue="3LstmeuwFwCVciIIWlpVC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179</v>
      </c>
      <c r="B1" s="247"/>
      <c r="C1" s="247"/>
      <c r="D1" s="247"/>
      <c r="E1" s="247"/>
      <c r="F1" s="247"/>
      <c r="G1" s="247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127</v>
      </c>
    </row>
    <row r="3" spans="1:60" ht="24.95" customHeight="1" x14ac:dyDescent="0.2">
      <c r="A3" s="141" t="s">
        <v>8</v>
      </c>
      <c r="B3" s="49" t="s">
        <v>57</v>
      </c>
      <c r="C3" s="248" t="s">
        <v>45</v>
      </c>
      <c r="D3" s="249"/>
      <c r="E3" s="249"/>
      <c r="F3" s="249"/>
      <c r="G3" s="250"/>
      <c r="AC3" s="123" t="s">
        <v>127</v>
      </c>
      <c r="AG3" t="s">
        <v>129</v>
      </c>
    </row>
    <row r="4" spans="1:60" ht="24.95" customHeight="1" x14ac:dyDescent="0.2">
      <c r="A4" s="142" t="s">
        <v>9</v>
      </c>
      <c r="B4" s="143" t="s">
        <v>64</v>
      </c>
      <c r="C4" s="251" t="s">
        <v>65</v>
      </c>
      <c r="D4" s="252"/>
      <c r="E4" s="252"/>
      <c r="F4" s="252"/>
      <c r="G4" s="253"/>
      <c r="AG4" t="s">
        <v>130</v>
      </c>
    </row>
    <row r="5" spans="1:60" x14ac:dyDescent="0.2">
      <c r="D5" s="10"/>
    </row>
    <row r="6" spans="1:60" ht="38.25" x14ac:dyDescent="0.2">
      <c r="A6" s="145" t="s">
        <v>131</v>
      </c>
      <c r="B6" s="147" t="s">
        <v>132</v>
      </c>
      <c r="C6" s="147" t="s">
        <v>133</v>
      </c>
      <c r="D6" s="146" t="s">
        <v>134</v>
      </c>
      <c r="E6" s="145" t="s">
        <v>135</v>
      </c>
      <c r="F6" s="144" t="s">
        <v>136</v>
      </c>
      <c r="G6" s="145" t="s">
        <v>29</v>
      </c>
      <c r="H6" s="148" t="s">
        <v>30</v>
      </c>
      <c r="I6" s="148" t="s">
        <v>137</v>
      </c>
      <c r="J6" s="148" t="s">
        <v>31</v>
      </c>
      <c r="K6" s="148" t="s">
        <v>138</v>
      </c>
      <c r="L6" s="148" t="s">
        <v>139</v>
      </c>
      <c r="M6" s="148" t="s">
        <v>140</v>
      </c>
      <c r="N6" s="148" t="s">
        <v>141</v>
      </c>
      <c r="O6" s="148" t="s">
        <v>142</v>
      </c>
      <c r="P6" s="148" t="s">
        <v>143</v>
      </c>
      <c r="Q6" s="148" t="s">
        <v>144</v>
      </c>
      <c r="R6" s="148" t="s">
        <v>145</v>
      </c>
      <c r="S6" s="148" t="s">
        <v>146</v>
      </c>
      <c r="T6" s="148" t="s">
        <v>147</v>
      </c>
      <c r="U6" s="148" t="s">
        <v>148</v>
      </c>
      <c r="V6" s="148" t="s">
        <v>149</v>
      </c>
      <c r="W6" s="148" t="s">
        <v>150</v>
      </c>
      <c r="X6" s="148" t="s">
        <v>151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152</v>
      </c>
      <c r="B8" s="165" t="s">
        <v>116</v>
      </c>
      <c r="C8" s="179" t="s">
        <v>117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AG8" t="s">
        <v>153</v>
      </c>
    </row>
    <row r="9" spans="1:60" outlineLevel="1" x14ac:dyDescent="0.2">
      <c r="A9" s="170">
        <v>1</v>
      </c>
      <c r="B9" s="171" t="s">
        <v>574</v>
      </c>
      <c r="C9" s="180" t="s">
        <v>575</v>
      </c>
      <c r="D9" s="172" t="s">
        <v>571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251</v>
      </c>
      <c r="T9" s="176" t="s">
        <v>158</v>
      </c>
      <c r="U9" s="159">
        <v>0</v>
      </c>
      <c r="V9" s="159">
        <f>ROUND(E9*U9,2)</f>
        <v>0</v>
      </c>
      <c r="W9" s="159"/>
      <c r="X9" s="159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139</v>
      </c>
    </row>
    <row r="11" spans="1:60" x14ac:dyDescent="0.2">
      <c r="A11" s="152"/>
      <c r="B11" s="153" t="s">
        <v>29</v>
      </c>
      <c r="C11" s="183"/>
      <c r="D11" s="154"/>
      <c r="E11" s="155"/>
      <c r="F11" s="155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177</v>
      </c>
    </row>
    <row r="12" spans="1:60" x14ac:dyDescent="0.2">
      <c r="C12" s="184"/>
      <c r="D12" s="10"/>
      <c r="AG12" t="s">
        <v>178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euwgbGsbLXk1PbsXKff1MODrLPooFNAtCmu1X+rZIpOvwjioWblHoEdRJmlONz5Dd6xvNYGt3OOEM9VBKF41A==" saltValue="eQ+vR+bxHpCiOCLKBZpa3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63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7" t="s">
        <v>179</v>
      </c>
      <c r="B1" s="247"/>
      <c r="C1" s="247"/>
      <c r="D1" s="247"/>
      <c r="E1" s="247"/>
      <c r="F1" s="247"/>
      <c r="G1" s="247"/>
      <c r="AG1" t="s">
        <v>126</v>
      </c>
    </row>
    <row r="2" spans="1:60" ht="24.95" customHeight="1" x14ac:dyDescent="0.2">
      <c r="A2" s="141" t="s">
        <v>7</v>
      </c>
      <c r="B2" s="49" t="s">
        <v>43</v>
      </c>
      <c r="C2" s="248" t="s">
        <v>44</v>
      </c>
      <c r="D2" s="249"/>
      <c r="E2" s="249"/>
      <c r="F2" s="249"/>
      <c r="G2" s="250"/>
      <c r="AG2" t="s">
        <v>127</v>
      </c>
    </row>
    <row r="3" spans="1:60" ht="24.95" customHeight="1" x14ac:dyDescent="0.2">
      <c r="A3" s="141" t="s">
        <v>8</v>
      </c>
      <c r="B3" s="49" t="s">
        <v>57</v>
      </c>
      <c r="C3" s="248" t="s">
        <v>45</v>
      </c>
      <c r="D3" s="249"/>
      <c r="E3" s="249"/>
      <c r="F3" s="249"/>
      <c r="G3" s="250"/>
      <c r="AC3" s="123" t="s">
        <v>127</v>
      </c>
      <c r="AG3" t="s">
        <v>129</v>
      </c>
    </row>
    <row r="4" spans="1:60" ht="24.95" customHeight="1" x14ac:dyDescent="0.2">
      <c r="A4" s="142" t="s">
        <v>9</v>
      </c>
      <c r="B4" s="143" t="s">
        <v>66</v>
      </c>
      <c r="C4" s="251" t="s">
        <v>67</v>
      </c>
      <c r="D4" s="252"/>
      <c r="E4" s="252"/>
      <c r="F4" s="252"/>
      <c r="G4" s="253"/>
      <c r="AG4" t="s">
        <v>130</v>
      </c>
    </row>
    <row r="5" spans="1:60" x14ac:dyDescent="0.2">
      <c r="D5" s="10"/>
    </row>
    <row r="6" spans="1:60" ht="38.25" x14ac:dyDescent="0.2">
      <c r="A6" s="145" t="s">
        <v>131</v>
      </c>
      <c r="B6" s="147" t="s">
        <v>132</v>
      </c>
      <c r="C6" s="147" t="s">
        <v>133</v>
      </c>
      <c r="D6" s="146" t="s">
        <v>134</v>
      </c>
      <c r="E6" s="145" t="s">
        <v>135</v>
      </c>
      <c r="F6" s="144" t="s">
        <v>136</v>
      </c>
      <c r="G6" s="145" t="s">
        <v>29</v>
      </c>
      <c r="H6" s="148" t="s">
        <v>30</v>
      </c>
      <c r="I6" s="148" t="s">
        <v>137</v>
      </c>
      <c r="J6" s="148" t="s">
        <v>31</v>
      </c>
      <c r="K6" s="148" t="s">
        <v>138</v>
      </c>
      <c r="L6" s="148" t="s">
        <v>139</v>
      </c>
      <c r="M6" s="148" t="s">
        <v>140</v>
      </c>
      <c r="N6" s="148" t="s">
        <v>141</v>
      </c>
      <c r="O6" s="148" t="s">
        <v>142</v>
      </c>
      <c r="P6" s="148" t="s">
        <v>143</v>
      </c>
      <c r="Q6" s="148" t="s">
        <v>144</v>
      </c>
      <c r="R6" s="148" t="s">
        <v>145</v>
      </c>
      <c r="S6" s="148" t="s">
        <v>146</v>
      </c>
      <c r="T6" s="148" t="s">
        <v>147</v>
      </c>
      <c r="U6" s="148" t="s">
        <v>148</v>
      </c>
      <c r="V6" s="148" t="s">
        <v>149</v>
      </c>
      <c r="W6" s="148" t="s">
        <v>150</v>
      </c>
      <c r="X6" s="148" t="s">
        <v>151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4" t="s">
        <v>152</v>
      </c>
      <c r="B8" s="165" t="s">
        <v>118</v>
      </c>
      <c r="C8" s="179" t="s">
        <v>119</v>
      </c>
      <c r="D8" s="166"/>
      <c r="E8" s="167"/>
      <c r="F8" s="168"/>
      <c r="G8" s="168">
        <f>SUMIF(AG9:AG9,"&lt;&gt;NOR",G9:G9)</f>
        <v>0</v>
      </c>
      <c r="H8" s="168"/>
      <c r="I8" s="168">
        <f>SUM(I9:I9)</f>
        <v>0</v>
      </c>
      <c r="J8" s="168"/>
      <c r="K8" s="168">
        <f>SUM(K9:K9)</f>
        <v>0</v>
      </c>
      <c r="L8" s="168"/>
      <c r="M8" s="168">
        <f>SUM(M9:M9)</f>
        <v>0</v>
      </c>
      <c r="N8" s="168"/>
      <c r="O8" s="168">
        <f>SUM(O9:O9)</f>
        <v>0</v>
      </c>
      <c r="P8" s="168"/>
      <c r="Q8" s="168">
        <f>SUM(Q9:Q9)</f>
        <v>0</v>
      </c>
      <c r="R8" s="168"/>
      <c r="S8" s="168"/>
      <c r="T8" s="169"/>
      <c r="U8" s="163"/>
      <c r="V8" s="163">
        <f>SUM(V9:V9)</f>
        <v>0</v>
      </c>
      <c r="W8" s="163"/>
      <c r="X8" s="163"/>
      <c r="AG8" t="s">
        <v>153</v>
      </c>
    </row>
    <row r="9" spans="1:60" outlineLevel="1" x14ac:dyDescent="0.2">
      <c r="A9" s="170">
        <v>1</v>
      </c>
      <c r="B9" s="171" t="s">
        <v>576</v>
      </c>
      <c r="C9" s="180" t="s">
        <v>577</v>
      </c>
      <c r="D9" s="172" t="s">
        <v>571</v>
      </c>
      <c r="E9" s="173">
        <v>1</v>
      </c>
      <c r="F9" s="174"/>
      <c r="G9" s="175">
        <f>ROUND(E9*F9,2)</f>
        <v>0</v>
      </c>
      <c r="H9" s="174"/>
      <c r="I9" s="175">
        <f>ROUND(E9*H9,2)</f>
        <v>0</v>
      </c>
      <c r="J9" s="174"/>
      <c r="K9" s="175">
        <f>ROUND(E9*J9,2)</f>
        <v>0</v>
      </c>
      <c r="L9" s="175">
        <v>21</v>
      </c>
      <c r="M9" s="175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5"/>
      <c r="S9" s="175" t="s">
        <v>251</v>
      </c>
      <c r="T9" s="176" t="s">
        <v>158</v>
      </c>
      <c r="U9" s="159">
        <v>0</v>
      </c>
      <c r="V9" s="159">
        <f>ROUND(E9*U9,2)</f>
        <v>0</v>
      </c>
      <c r="W9" s="159"/>
      <c r="X9" s="159" t="s">
        <v>184</v>
      </c>
      <c r="Y9" s="149"/>
      <c r="Z9" s="149"/>
      <c r="AA9" s="149"/>
      <c r="AB9" s="149"/>
      <c r="AC9" s="149"/>
      <c r="AD9" s="149"/>
      <c r="AE9" s="149"/>
      <c r="AF9" s="149"/>
      <c r="AG9" s="149" t="s">
        <v>185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x14ac:dyDescent="0.2">
      <c r="A10" s="3"/>
      <c r="B10" s="4"/>
      <c r="C10" s="182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139</v>
      </c>
    </row>
    <row r="11" spans="1:60" x14ac:dyDescent="0.2">
      <c r="A11" s="152"/>
      <c r="B11" s="153" t="s">
        <v>29</v>
      </c>
      <c r="C11" s="183"/>
      <c r="D11" s="154"/>
      <c r="E11" s="155"/>
      <c r="F11" s="155"/>
      <c r="G11" s="17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177</v>
      </c>
    </row>
    <row r="12" spans="1:60" x14ac:dyDescent="0.2">
      <c r="C12" s="184"/>
      <c r="D12" s="10"/>
      <c r="AG12" t="s">
        <v>178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EI2WfT5Q8f5vsE8p5SLn1T/+acxr66njh5oAcwYWPMUOb3d1j8PGsydQo1Ve2aK3SmJLuN1cw6IiLi+Ptex8gw==" saltValue="8ioKJC3rOlQIJRgYbcgrI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 00 Naklady</vt:lpstr>
      <vt:lpstr>001 001.1 Pol</vt:lpstr>
      <vt:lpstr>001 001.2 Pol</vt:lpstr>
      <vt:lpstr>001 001.3 Pol</vt:lpstr>
      <vt:lpstr>001 001.4 Pol</vt:lpstr>
      <vt:lpstr>001 001.5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'001 001.1 Pol'!Názvy_tisku</vt:lpstr>
      <vt:lpstr>'001 001.2 Pol'!Názvy_tisku</vt:lpstr>
      <vt:lpstr>'001 001.3 Pol'!Názvy_tisku</vt:lpstr>
      <vt:lpstr>'001 001.4 Pol'!Názvy_tisku</vt:lpstr>
      <vt:lpstr>'001 001.5 Pol'!Názvy_tisku</vt:lpstr>
      <vt:lpstr>oadresa</vt:lpstr>
      <vt:lpstr>Stavba!Objednatel</vt:lpstr>
      <vt:lpstr>Stavba!Objekt</vt:lpstr>
      <vt:lpstr>'00 00 Naklady'!Oblast_tisku</vt:lpstr>
      <vt:lpstr>'001 001.1 Pol'!Oblast_tisku</vt:lpstr>
      <vt:lpstr>'001 001.2 Pol'!Oblast_tisku</vt:lpstr>
      <vt:lpstr>'001 001.3 Pol'!Oblast_tisku</vt:lpstr>
      <vt:lpstr>'001 001.4 Pol'!Oblast_tisku</vt:lpstr>
      <vt:lpstr>'001 001.5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V. Pijáčková</cp:lastModifiedBy>
  <cp:lastPrinted>2019-03-19T12:27:02Z</cp:lastPrinted>
  <dcterms:created xsi:type="dcterms:W3CDTF">2009-04-08T07:15:50Z</dcterms:created>
  <dcterms:modified xsi:type="dcterms:W3CDTF">2020-06-04T11:53:05Z</dcterms:modified>
</cp:coreProperties>
</file>