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75" windowWidth="14115" windowHeight="439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list'!$G$2</definedName>
    <definedName name="MJ">'Krycí list'!$G$5</definedName>
    <definedName name="Mont">Rekapitulace!$H$26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Položky!$A$1:$G$196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16" i="1"/>
  <c r="D15"/>
  <c r="BE195" i="3"/>
  <c r="BD195"/>
  <c r="BC195"/>
  <c r="BB195"/>
  <c r="BA195"/>
  <c r="G195"/>
  <c r="BE194"/>
  <c r="BD194"/>
  <c r="BC194"/>
  <c r="BB194"/>
  <c r="BA194"/>
  <c r="G194"/>
  <c r="BE193"/>
  <c r="BD193"/>
  <c r="BC193"/>
  <c r="BB193"/>
  <c r="BA193"/>
  <c r="G193"/>
  <c r="BE192"/>
  <c r="BD192"/>
  <c r="BC192"/>
  <c r="BB192"/>
  <c r="BA192"/>
  <c r="G192"/>
  <c r="BE191"/>
  <c r="BE196" s="1"/>
  <c r="BD191"/>
  <c r="BC191"/>
  <c r="BC196" s="1"/>
  <c r="BB191"/>
  <c r="BA191"/>
  <c r="BA196" s="1"/>
  <c r="G191"/>
  <c r="B25" i="2"/>
  <c r="A25"/>
  <c r="BD196" i="3"/>
  <c r="BB196"/>
  <c r="G196"/>
  <c r="C196"/>
  <c r="BE188"/>
  <c r="BC188"/>
  <c r="BB188"/>
  <c r="BB189" s="1"/>
  <c r="BA188"/>
  <c r="G188"/>
  <c r="BD188" s="1"/>
  <c r="BD189" s="1"/>
  <c r="B24" i="2"/>
  <c r="A24"/>
  <c r="BE189" i="3"/>
  <c r="BC189"/>
  <c r="BA189"/>
  <c r="C189"/>
  <c r="BE185"/>
  <c r="BC185"/>
  <c r="BB185"/>
  <c r="BB186" s="1"/>
  <c r="BA185"/>
  <c r="G185"/>
  <c r="BD185" s="1"/>
  <c r="BD186" s="1"/>
  <c r="B23" i="2"/>
  <c r="A23"/>
  <c r="BE186" i="3"/>
  <c r="BC186"/>
  <c r="BA186"/>
  <c r="C186"/>
  <c r="BE182"/>
  <c r="BD182"/>
  <c r="BC182"/>
  <c r="BA182"/>
  <c r="G182"/>
  <c r="BB182" s="1"/>
  <c r="BE181"/>
  <c r="BD181"/>
  <c r="BC181"/>
  <c r="BA181"/>
  <c r="G181"/>
  <c r="BB181" s="1"/>
  <c r="BE180"/>
  <c r="BD180"/>
  <c r="BC180"/>
  <c r="BA180"/>
  <c r="G180"/>
  <c r="BB180" s="1"/>
  <c r="BE179"/>
  <c r="BD179"/>
  <c r="BD183" s="1"/>
  <c r="BC179"/>
  <c r="BA179"/>
  <c r="G179"/>
  <c r="BB179" s="1"/>
  <c r="B22" i="2"/>
  <c r="A22"/>
  <c r="BE183" i="3"/>
  <c r="BC183"/>
  <c r="BA183"/>
  <c r="C183"/>
  <c r="BE176"/>
  <c r="BD176"/>
  <c r="BC176"/>
  <c r="BA176"/>
  <c r="G176"/>
  <c r="BB176" s="1"/>
  <c r="BE173"/>
  <c r="BD173"/>
  <c r="BD177" s="1"/>
  <c r="BC173"/>
  <c r="BA173"/>
  <c r="G173"/>
  <c r="BB173" s="1"/>
  <c r="BB177" s="1"/>
  <c r="B21" i="2"/>
  <c r="A21"/>
  <c r="BE177" i="3"/>
  <c r="BC177"/>
  <c r="BA177"/>
  <c r="C177"/>
  <c r="BE170"/>
  <c r="BD170"/>
  <c r="BC170"/>
  <c r="BA170"/>
  <c r="G170"/>
  <c r="BB170" s="1"/>
  <c r="BE168"/>
  <c r="BD168"/>
  <c r="BC168"/>
  <c r="BA168"/>
  <c r="G168"/>
  <c r="BB168" s="1"/>
  <c r="BE167"/>
  <c r="BD167"/>
  <c r="BC167"/>
  <c r="BA167"/>
  <c r="G167"/>
  <c r="BB167" s="1"/>
  <c r="BE163"/>
  <c r="BD163"/>
  <c r="BD171" s="1"/>
  <c r="BC163"/>
  <c r="BA163"/>
  <c r="G163"/>
  <c r="BB163" s="1"/>
  <c r="BB171" s="1"/>
  <c r="B20" i="2"/>
  <c r="A20"/>
  <c r="BE171" i="3"/>
  <c r="BC171"/>
  <c r="BA171"/>
  <c r="C171"/>
  <c r="BE160"/>
  <c r="BD160"/>
  <c r="BC160"/>
  <c r="BA160"/>
  <c r="G160"/>
  <c r="BB160" s="1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2"/>
  <c r="BD152"/>
  <c r="BC152"/>
  <c r="BA152"/>
  <c r="G152"/>
  <c r="BB152" s="1"/>
  <c r="BE150"/>
  <c r="BD150"/>
  <c r="BC150"/>
  <c r="BA150"/>
  <c r="G150"/>
  <c r="BB150" s="1"/>
  <c r="BE148"/>
  <c r="BD148"/>
  <c r="BC148"/>
  <c r="BA148"/>
  <c r="G148"/>
  <c r="BB148" s="1"/>
  <c r="BE145"/>
  <c r="BD145"/>
  <c r="BD161" s="1"/>
  <c r="BC145"/>
  <c r="BA145"/>
  <c r="G145"/>
  <c r="BB145" s="1"/>
  <c r="BB161" s="1"/>
  <c r="B19" i="2"/>
  <c r="A19"/>
  <c r="BE161" i="3"/>
  <c r="BC161"/>
  <c r="BA161"/>
  <c r="C161"/>
  <c r="BE142"/>
  <c r="BD142"/>
  <c r="BC142"/>
  <c r="BA142"/>
  <c r="G142"/>
  <c r="BB142" s="1"/>
  <c r="BE140"/>
  <c r="BD140"/>
  <c r="BC140"/>
  <c r="BA140"/>
  <c r="G140"/>
  <c r="BB140" s="1"/>
  <c r="BE138"/>
  <c r="BD138"/>
  <c r="BC138"/>
  <c r="BA138"/>
  <c r="G138"/>
  <c r="BB138" s="1"/>
  <c r="BE136"/>
  <c r="BD136"/>
  <c r="BC136"/>
  <c r="BA136"/>
  <c r="G136"/>
  <c r="BB136" s="1"/>
  <c r="BE134"/>
  <c r="BD134"/>
  <c r="BC134"/>
  <c r="BA134"/>
  <c r="G134"/>
  <c r="BB134" s="1"/>
  <c r="BE132"/>
  <c r="BD132"/>
  <c r="BC132"/>
  <c r="BA132"/>
  <c r="G132"/>
  <c r="BB132" s="1"/>
  <c r="BE130"/>
  <c r="BD130"/>
  <c r="BC130"/>
  <c r="BA130"/>
  <c r="G130"/>
  <c r="BB130" s="1"/>
  <c r="BE128"/>
  <c r="BD128"/>
  <c r="BC128"/>
  <c r="BA128"/>
  <c r="G128"/>
  <c r="BB128" s="1"/>
  <c r="BE125"/>
  <c r="BD125"/>
  <c r="BD143" s="1"/>
  <c r="BC125"/>
  <c r="BA125"/>
  <c r="G125"/>
  <c r="BB125" s="1"/>
  <c r="BB143" s="1"/>
  <c r="B18" i="2"/>
  <c r="A18"/>
  <c r="BE143" i="3"/>
  <c r="BC143"/>
  <c r="BA143"/>
  <c r="C143"/>
  <c r="BE122"/>
  <c r="BD122"/>
  <c r="BC122"/>
  <c r="BA122"/>
  <c r="G122"/>
  <c r="BB122" s="1"/>
  <c r="BE121"/>
  <c r="BD121"/>
  <c r="BD123" s="1"/>
  <c r="BC121"/>
  <c r="BA121"/>
  <c r="G121"/>
  <c r="BB121" s="1"/>
  <c r="BB123" s="1"/>
  <c r="B17" i="2"/>
  <c r="A17"/>
  <c r="BE123" i="3"/>
  <c r="BC123"/>
  <c r="BA123"/>
  <c r="C123"/>
  <c r="BE118"/>
  <c r="BD118"/>
  <c r="BD119" s="1"/>
  <c r="BC118"/>
  <c r="BA118"/>
  <c r="G118"/>
  <c r="BB118" s="1"/>
  <c r="BB119" s="1"/>
  <c r="B16" i="2"/>
  <c r="A16"/>
  <c r="BE119" i="3"/>
  <c r="BC119"/>
  <c r="BA119"/>
  <c r="C119"/>
  <c r="BE115"/>
  <c r="BD115"/>
  <c r="BC115"/>
  <c r="BA115"/>
  <c r="G115"/>
  <c r="BB115" s="1"/>
  <c r="BE114"/>
  <c r="BD114"/>
  <c r="BC114"/>
  <c r="BA114"/>
  <c r="G114"/>
  <c r="BB114" s="1"/>
  <c r="BE112"/>
  <c r="BD112"/>
  <c r="BC112"/>
  <c r="BA112"/>
  <c r="G112"/>
  <c r="BB112" s="1"/>
  <c r="BE110"/>
  <c r="BD110"/>
  <c r="BC110"/>
  <c r="BA110"/>
  <c r="G110"/>
  <c r="BB110" s="1"/>
  <c r="BE108"/>
  <c r="BD108"/>
  <c r="BD116" s="1"/>
  <c r="BC108"/>
  <c r="BA108"/>
  <c r="G108"/>
  <c r="BB108" s="1"/>
  <c r="BB116" s="1"/>
  <c r="B15" i="2"/>
  <c r="A15"/>
  <c r="BE116" i="3"/>
  <c r="BC116"/>
  <c r="BA116"/>
  <c r="C116"/>
  <c r="BE105"/>
  <c r="BD105"/>
  <c r="BC105"/>
  <c r="BA105"/>
  <c r="G105"/>
  <c r="BB105" s="1"/>
  <c r="BE103"/>
  <c r="BD103"/>
  <c r="BC103"/>
  <c r="BA103"/>
  <c r="G103"/>
  <c r="BB103" s="1"/>
  <c r="BE101"/>
  <c r="BD101"/>
  <c r="BC101"/>
  <c r="BA101"/>
  <c r="G101"/>
  <c r="BB101" s="1"/>
  <c r="BE98"/>
  <c r="BD98"/>
  <c r="BC98"/>
  <c r="BA98"/>
  <c r="G98"/>
  <c r="BB98" s="1"/>
  <c r="BE95"/>
  <c r="BD95"/>
  <c r="BC95"/>
  <c r="BA95"/>
  <c r="G95"/>
  <c r="BB95" s="1"/>
  <c r="BE94"/>
  <c r="BD94"/>
  <c r="BC94"/>
  <c r="BA94"/>
  <c r="G94"/>
  <c r="BB94" s="1"/>
  <c r="BE92"/>
  <c r="BD92"/>
  <c r="BD106" s="1"/>
  <c r="BC92"/>
  <c r="BA92"/>
  <c r="G92"/>
  <c r="BB92" s="1"/>
  <c r="BB106" s="1"/>
  <c r="B14" i="2"/>
  <c r="A14"/>
  <c r="BE106" i="3"/>
  <c r="BC106"/>
  <c r="BA106"/>
  <c r="C106"/>
  <c r="BE89"/>
  <c r="BD89"/>
  <c r="BD90" s="1"/>
  <c r="BC89"/>
  <c r="BB89"/>
  <c r="BB90" s="1"/>
  <c r="G89"/>
  <c r="BA89" s="1"/>
  <c r="BA90" s="1"/>
  <c r="B13" i="2"/>
  <c r="A13"/>
  <c r="BE90" i="3"/>
  <c r="BC90"/>
  <c r="C90"/>
  <c r="BE85"/>
  <c r="BD85"/>
  <c r="BC85"/>
  <c r="BB85"/>
  <c r="G85"/>
  <c r="BA85" s="1"/>
  <c r="BE83"/>
  <c r="BD83"/>
  <c r="BC83"/>
  <c r="BB83"/>
  <c r="G83"/>
  <c r="BA83" s="1"/>
  <c r="BE81"/>
  <c r="BD81"/>
  <c r="BC81"/>
  <c r="BB81"/>
  <c r="G81"/>
  <c r="BA81" s="1"/>
  <c r="BE79"/>
  <c r="BD79"/>
  <c r="BC79"/>
  <c r="BB79"/>
  <c r="G79"/>
  <c r="BA79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3"/>
  <c r="BD73"/>
  <c r="BC73"/>
  <c r="BB73"/>
  <c r="G73"/>
  <c r="BA73" s="1"/>
  <c r="BE71"/>
  <c r="BD71"/>
  <c r="BC71"/>
  <c r="BB71"/>
  <c r="G71"/>
  <c r="BA71" s="1"/>
  <c r="BE70"/>
  <c r="BD70"/>
  <c r="BC70"/>
  <c r="BB70"/>
  <c r="G70"/>
  <c r="BA70" s="1"/>
  <c r="BE68"/>
  <c r="BD68"/>
  <c r="BC68"/>
  <c r="BB68"/>
  <c r="G68"/>
  <c r="BA68" s="1"/>
  <c r="BE66"/>
  <c r="BD66"/>
  <c r="BC66"/>
  <c r="BB66"/>
  <c r="G66"/>
  <c r="BA66" s="1"/>
  <c r="BE64"/>
  <c r="BD64"/>
  <c r="BC64"/>
  <c r="BB64"/>
  <c r="G64"/>
  <c r="BA64" s="1"/>
  <c r="BE62"/>
  <c r="BD62"/>
  <c r="BC62"/>
  <c r="BB62"/>
  <c r="G62"/>
  <c r="BA62" s="1"/>
  <c r="BE61"/>
  <c r="BD61"/>
  <c r="BC61"/>
  <c r="BB61"/>
  <c r="G61"/>
  <c r="BA61" s="1"/>
  <c r="BE59"/>
  <c r="BD59"/>
  <c r="BC59"/>
  <c r="BB59"/>
  <c r="G59"/>
  <c r="BA59" s="1"/>
  <c r="BE57"/>
  <c r="BD57"/>
  <c r="BC57"/>
  <c r="BB57"/>
  <c r="G57"/>
  <c r="BA57" s="1"/>
  <c r="BE55"/>
  <c r="BD55"/>
  <c r="BC55"/>
  <c r="BB55"/>
  <c r="G55"/>
  <c r="BA55" s="1"/>
  <c r="BE53"/>
  <c r="BD53"/>
  <c r="BD87" s="1"/>
  <c r="BC53"/>
  <c r="BB53"/>
  <c r="BB87" s="1"/>
  <c r="G53"/>
  <c r="BA53" s="1"/>
  <c r="BA87" s="1"/>
  <c r="B12" i="2"/>
  <c r="A12"/>
  <c r="BE87" i="3"/>
  <c r="BC87"/>
  <c r="C87"/>
  <c r="BE50"/>
  <c r="BD50"/>
  <c r="BD51" s="1"/>
  <c r="BC50"/>
  <c r="BB50"/>
  <c r="BB51" s="1"/>
  <c r="G50"/>
  <c r="BA50" s="1"/>
  <c r="BA51" s="1"/>
  <c r="B11" i="2"/>
  <c r="A11"/>
  <c r="BE51" i="3"/>
  <c r="BC51"/>
  <c r="C51"/>
  <c r="BE46"/>
  <c r="BD46"/>
  <c r="BC46"/>
  <c r="BB46"/>
  <c r="G46"/>
  <c r="BA46" s="1"/>
  <c r="BE45"/>
  <c r="BD45"/>
  <c r="BC45"/>
  <c r="BB45"/>
  <c r="G45"/>
  <c r="BA45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39"/>
  <c r="BD39"/>
  <c r="BC39"/>
  <c r="BB39"/>
  <c r="G39"/>
  <c r="BA39" s="1"/>
  <c r="BE37"/>
  <c r="BD37"/>
  <c r="BC37"/>
  <c r="BB37"/>
  <c r="G37"/>
  <c r="BA37" s="1"/>
  <c r="BE34"/>
  <c r="BD34"/>
  <c r="BC34"/>
  <c r="BB34"/>
  <c r="G34"/>
  <c r="BA34" s="1"/>
  <c r="BE29"/>
  <c r="BD29"/>
  <c r="BD48" s="1"/>
  <c r="BC29"/>
  <c r="BB29"/>
  <c r="BB48" s="1"/>
  <c r="G29"/>
  <c r="BA29" s="1"/>
  <c r="BA48" s="1"/>
  <c r="B10" i="2"/>
  <c r="A10"/>
  <c r="BE48" i="3"/>
  <c r="BC48"/>
  <c r="C48"/>
  <c r="BE26"/>
  <c r="BD26"/>
  <c r="BC26"/>
  <c r="BB26"/>
  <c r="G26"/>
  <c r="BA26" s="1"/>
  <c r="BE25"/>
  <c r="BD25"/>
  <c r="BD27" s="1"/>
  <c r="BC25"/>
  <c r="BB25"/>
  <c r="BB27" s="1"/>
  <c r="G25"/>
  <c r="BA25" s="1"/>
  <c r="BA27" s="1"/>
  <c r="B9" i="2"/>
  <c r="A9"/>
  <c r="BE27" i="3"/>
  <c r="BC27"/>
  <c r="C27"/>
  <c r="BE20"/>
  <c r="BD20"/>
  <c r="BC20"/>
  <c r="BB20"/>
  <c r="G20"/>
  <c r="BA20" s="1"/>
  <c r="BE16"/>
  <c r="BD16"/>
  <c r="BC16"/>
  <c r="BB16"/>
  <c r="G16"/>
  <c r="BA16" s="1"/>
  <c r="BE14"/>
  <c r="BD14"/>
  <c r="BC14"/>
  <c r="BB14"/>
  <c r="G14"/>
  <c r="BA14" s="1"/>
  <c r="BE11"/>
  <c r="BD11"/>
  <c r="BD23" s="1"/>
  <c r="BC11"/>
  <c r="BB11"/>
  <c r="BB23" s="1"/>
  <c r="G11"/>
  <c r="BA11" s="1"/>
  <c r="BA23" s="1"/>
  <c r="B8" i="2"/>
  <c r="A8"/>
  <c r="BE23" i="3"/>
  <c r="BC23"/>
  <c r="C23"/>
  <c r="BE8"/>
  <c r="BD8"/>
  <c r="BD9" s="1"/>
  <c r="BC8"/>
  <c r="BB8"/>
  <c r="BB9" s="1"/>
  <c r="G8"/>
  <c r="BA8" s="1"/>
  <c r="BA9" s="1"/>
  <c r="B7" i="2"/>
  <c r="A7"/>
  <c r="BE9" i="3"/>
  <c r="BC9"/>
  <c r="C9"/>
  <c r="E4"/>
  <c r="C4"/>
  <c r="F3"/>
  <c r="C3"/>
  <c r="C2" i="2"/>
  <c r="C1"/>
  <c r="C33" i="1"/>
  <c r="C31"/>
  <c r="C9"/>
  <c r="G7"/>
  <c r="D2"/>
  <c r="C2"/>
  <c r="BB183" i="3" l="1"/>
  <c r="C15" i="1"/>
  <c r="G9" i="3"/>
  <c r="G23"/>
  <c r="G27"/>
  <c r="G48"/>
  <c r="G51"/>
  <c r="G87"/>
  <c r="G90"/>
  <c r="G106"/>
  <c r="G116"/>
  <c r="G119"/>
  <c r="G123"/>
  <c r="G143"/>
  <c r="G161"/>
  <c r="G171"/>
  <c r="G177"/>
  <c r="G183"/>
  <c r="G186"/>
  <c r="G189"/>
  <c r="C16" i="1" l="1"/>
  <c r="G16"/>
  <c r="G15" l="1"/>
</calcChain>
</file>

<file path=xl/sharedStrings.xml><?xml version="1.0" encoding="utf-8"?>
<sst xmlns="http://schemas.openxmlformats.org/spreadsheetml/2006/main" count="565" uniqueCount="356">
  <si>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</si>
  <si>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</si>
  <si>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</si>
  <si>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</si>
  <si>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</si>
  <si>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</si>
  <si>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</si>
  <si>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</si>
  <si>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</si>
  <si>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</si>
  <si>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</si>
  <si>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</si>
  <si>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</si>
  <si>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</si>
  <si>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</si>
  <si>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</si>
  <si>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</si>
  <si>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</si>
  <si>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</si>
  <si>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</si>
  <si>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</si>
  <si>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</si>
  <si>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</si>
  <si>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</si>
  <si>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</si>
  <si>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</si>
  <si>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</si>
  <si>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</si>
  <si>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</si>
  <si>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</si>
  <si>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</si>
  <si>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</si>
  <si>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</si>
  <si>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</si>
  <si>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</si>
  <si>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</si>
  <si>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</si>
  <si>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</si>
  <si>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</si>
  <si>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</si>
  <si>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</si>
  <si>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</si>
  <si>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</si>
  <si>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</si>
  <si>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</si>
  <si>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</si>
  <si>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</si>
  <si>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</si>
  <si>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</si>
  <si>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</si>
  <si>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</si>
  <si>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</si>
  <si>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</si>
  <si>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</si>
  <si>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</si>
  <si>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</si>
  <si>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%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</si>
  <si>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</si>
  <si>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</si>
  <si>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</si>
  <si>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</si>
  <si>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</si>
  <si>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</si>
  <si>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</si>
  <si>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</si>
  <si>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</si>
  <si>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</si>
  <si>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</si>
  <si>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</si>
  <si>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</si>
  <si>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</si>
  <si>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</si>
  <si>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2015</t>
  </si>
  <si>
    <t>Mendlova univerzita Brno,Zemědělská 1</t>
  </si>
  <si>
    <t>Objekt D1.1NP</t>
  </si>
  <si>
    <t>Hygienická smyčka pro prac.239-Ústav chemi</t>
  </si>
  <si>
    <t>0</t>
  </si>
  <si>
    <t>Přípravné a pomocné práce</t>
  </si>
  <si>
    <t>00</t>
  </si>
  <si>
    <t xml:space="preserve">Koordinátor BOZP </t>
  </si>
  <si>
    <t>kpl</t>
  </si>
  <si>
    <t>3</t>
  </si>
  <si>
    <t>Svislé a kompletní konstrukce</t>
  </si>
  <si>
    <t>342261112RT1</t>
  </si>
  <si>
    <t>Příčka sádrokarton. ocel.kce, 1x oplášť. tl.100 mm desky standard tl. 12,5 mm, izolace Orsil tl. 5 cm</t>
  </si>
  <si>
    <t>m2</t>
  </si>
  <si>
    <t>(3,30*2+1,80)*3,32</t>
  </si>
  <si>
    <t>nadsvětlík  4/Z:1,25*0,65</t>
  </si>
  <si>
    <t>342261113RT3</t>
  </si>
  <si>
    <t>Příčka sádrokarton. ocel.kce, 1x oplášť. tl.125 mm desky standard impreg. tl. 12,5 mm, Orsil tl. 5 cm</t>
  </si>
  <si>
    <t>(6,20*4+3,4+4,4+3,30)*3,32</t>
  </si>
  <si>
    <t>342264051RT3</t>
  </si>
  <si>
    <t>Podhled sádrokartonový na zavěšenou ocel. konstr. desky standard impreg. tl. 12,5 mm, bez izolace</t>
  </si>
  <si>
    <t>N1009c:13,37</t>
  </si>
  <si>
    <t>N1009g:13,36</t>
  </si>
  <si>
    <t>čela VZT:4,40*0,35*2</t>
  </si>
  <si>
    <t>342269000</t>
  </si>
  <si>
    <t>Vložení dřevěných hranolů pro kotvení pohonů do SDK příček dle výkr.D.1.1.7</t>
  </si>
  <si>
    <t>m3</t>
  </si>
  <si>
    <t>profil 50/100  97,1m</t>
  </si>
  <si>
    <t>profil 120/100  19,63m</t>
  </si>
  <si>
    <t>4</t>
  </si>
  <si>
    <t>Vodorovné konstrukce</t>
  </si>
  <si>
    <t>411121221R00</t>
  </si>
  <si>
    <t xml:space="preserve">Osazování stropních desek š. do 60, dl. do 90 cm </t>
  </si>
  <si>
    <t>kus</t>
  </si>
  <si>
    <t>59341746</t>
  </si>
  <si>
    <t>Deska stropní plná PZD 89/29/9  P5</t>
  </si>
  <si>
    <t>6</t>
  </si>
  <si>
    <t>Úpravy povrchu,podlahy</t>
  </si>
  <si>
    <t>612421637R00</t>
  </si>
  <si>
    <t xml:space="preserve">Omítka vnitřní zdiva, MVC, štuková </t>
  </si>
  <si>
    <t>2*(14,60+6,20)*2,90+(2,75+1,20+2,75)*0,60</t>
  </si>
  <si>
    <t>(1,70+1,80+1,70)*0,60+(1,70+1,20+1,70)*0,60</t>
  </si>
  <si>
    <t>-0,80*1,97-1,80*1,70-1,20*1,70</t>
  </si>
  <si>
    <t>-4,40*2,10*2</t>
  </si>
  <si>
    <t>612451111R00</t>
  </si>
  <si>
    <t xml:space="preserve">Omítka vnitřní zdiva, MC, hrubá zatřená </t>
  </si>
  <si>
    <t>4,40*2,10*2+2,10*0,4*4</t>
  </si>
  <si>
    <t>-1,20*1,05*2</t>
  </si>
  <si>
    <t>631312621R00</t>
  </si>
  <si>
    <t xml:space="preserve">Mazanina betonová tl. 5 - 8 cm C 20/25  (B 25) </t>
  </si>
  <si>
    <t>vstup do kamálu:4*1,00*1,50*0,05</t>
  </si>
  <si>
    <t>631313621R00</t>
  </si>
  <si>
    <t xml:space="preserve">Mazanina betonová tl. 8 - 12 cm C 20/25  (B 25) </t>
  </si>
  <si>
    <t>vstup do kamálu:4*1,00*1,50*0,10</t>
  </si>
  <si>
    <t>631319161R00</t>
  </si>
  <si>
    <t xml:space="preserve">Příplatek za konečnou úpravu mazanin tl. 8 cm </t>
  </si>
  <si>
    <t>631319171R00</t>
  </si>
  <si>
    <t xml:space="preserve">Příplatek za stržení povrchu mazaniny tl. 8 cm </t>
  </si>
  <si>
    <t>631361921RT5</t>
  </si>
  <si>
    <t>Výztuž mazanin svařovanou sítí z drátů tažených svařovaná síť - drát 6,0 mm, oka 150/150 mm</t>
  </si>
  <si>
    <t>t</t>
  </si>
  <si>
    <t>4*1,00*1,50*0,003301*1,15</t>
  </si>
  <si>
    <t>622</t>
  </si>
  <si>
    <t xml:space="preserve">Zapravení omítky po osazení vstupních dveří </t>
  </si>
  <si>
    <t>631319000</t>
  </si>
  <si>
    <t xml:space="preserve">Podklad z betonu pro čisticí zonu 120/100/15 </t>
  </si>
  <si>
    <t>1,20*1,00*0,15</t>
  </si>
  <si>
    <t>94</t>
  </si>
  <si>
    <t>Lešení a stavební výtahy</t>
  </si>
  <si>
    <t>941955001R00</t>
  </si>
  <si>
    <t xml:space="preserve">Lešení lehké pomocné, výška podlahy do 1,2 m </t>
  </si>
  <si>
    <t>96</t>
  </si>
  <si>
    <t>Bourání konstrukcí</t>
  </si>
  <si>
    <t>113106211R00</t>
  </si>
  <si>
    <t xml:space="preserve">Rozebrání dlažeb z velkých kostek v kam. těženém </t>
  </si>
  <si>
    <t>pro čisticí zonu:1,20*1,00</t>
  </si>
  <si>
    <t>712300832P</t>
  </si>
  <si>
    <t xml:space="preserve">Odstranění živičné izolace 2vrstvé </t>
  </si>
  <si>
    <t>vstup do kamálu:4*1,00*1,50</t>
  </si>
  <si>
    <t>713100812R00</t>
  </si>
  <si>
    <t xml:space="preserve">Odstranění tepelné izolace, polystyrén tl. do 5 cm </t>
  </si>
  <si>
    <t>767581801R00</t>
  </si>
  <si>
    <t xml:space="preserve">Demontáž podhledů - kazet </t>
  </si>
  <si>
    <t>(14,60*6,20+1,20*1,20+1,20*0,60+1,80*0,40+1,20*0,40*3)</t>
  </si>
  <si>
    <t>767582800R00</t>
  </si>
  <si>
    <t xml:space="preserve">Demontáž podhledů - roštů </t>
  </si>
  <si>
    <t>962031133R00</t>
  </si>
  <si>
    <t xml:space="preserve">Bourání příček cihelných tl. 15 cm </t>
  </si>
  <si>
    <t>(1,30+1,20)*3,32-0,90*1,97</t>
  </si>
  <si>
    <t>963012510R00</t>
  </si>
  <si>
    <t xml:space="preserve">Bourání stropů z desek žb. š. 30 cm, tl. do 14 cm </t>
  </si>
  <si>
    <t>965042121RT1</t>
  </si>
  <si>
    <t>Bourání mazanin betonových tl. 10 cm, pl. 1 m2 ručně tl. mazaniny 5 - 8 cm</t>
  </si>
  <si>
    <t>965043321RT1</t>
  </si>
  <si>
    <t>Bourání podkladů bet., potěr, tl, 10 cm, pl. 1 m2 mazanina tl. 5 - 8 cm s potěrem</t>
  </si>
  <si>
    <t>965049111R00</t>
  </si>
  <si>
    <t xml:space="preserve">Příplatek, bourání mazanin se svař. síťí tl. 10 cm </t>
  </si>
  <si>
    <t>965081713R00</t>
  </si>
  <si>
    <t xml:space="preserve">Bourání dlaždic keramických tl. 1 cm, nad 1 m2 </t>
  </si>
  <si>
    <t>967052011R00</t>
  </si>
  <si>
    <t>Odstranění betonové vrstvy do tl. 10 cm pro spád sprch</t>
  </si>
  <si>
    <t>3,60*0,70*2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</si>
  <si>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</si>
  <si>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</si>
  <si>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</si>
  <si>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</si>
  <si>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968062355R00</t>
  </si>
  <si>
    <t xml:space="preserve">Vybourání dřevěných rámů oken dvojitých pl. 2 m2 </t>
  </si>
  <si>
    <t>1,20*1,70</t>
  </si>
  <si>
    <t>968072455R00</t>
  </si>
  <si>
    <t xml:space="preserve">Vybourání kovových dveřních zárubní pl. do 2 m2 </t>
  </si>
  <si>
    <t>0,90*1,97</t>
  </si>
  <si>
    <t>971033651R00</t>
  </si>
  <si>
    <t xml:space="preserve">Vybourání otv. zeď cihel. pl.4 m2, tl.60 cm, MVC </t>
  </si>
  <si>
    <t>pro dveře:1,20*1,10*0,60</t>
  </si>
  <si>
    <t>978013191R00</t>
  </si>
  <si>
    <t xml:space="preserve">Otlučení omítek vnitřních stěn v rozsahu do 100 % </t>
  </si>
  <si>
    <t>2*(14,60+6,20)*2,75</t>
  </si>
  <si>
    <t>978059531R00</t>
  </si>
  <si>
    <t xml:space="preserve">Odsekání vnitřních obkladů stěn nad 2 m2 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</si>
  <si>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</si>
  <si>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</si>
  <si>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</si>
  <si>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</si>
  <si>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</si>
  <si>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</si>
  <si>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711111001R00</t>
  </si>
  <si>
    <t xml:space="preserve">Izolace proti vlhkosti vodor. nátěr ALP za studena </t>
  </si>
  <si>
    <t>711141559R00</t>
  </si>
  <si>
    <t xml:space="preserve">Izolace proti vlhk. vodorovná pásy přitavením </t>
  </si>
  <si>
    <t>711212002R00</t>
  </si>
  <si>
    <t xml:space="preserve">Stěrka hydroizolační těsnicí hmotou </t>
  </si>
  <si>
    <t>N1009c:(0,90+4,40+0,765*2+4,40+1,44)*2,10+13,37</t>
  </si>
  <si>
    <t>N1009g:(0,90+4,40+0,30*4+0,765+0,77+4,40+1,435)*2,10+13,36</t>
  </si>
  <si>
    <t>711212601R00</t>
  </si>
  <si>
    <t xml:space="preserve">Těsnicí pás do spoje podlaha - stěna </t>
  </si>
  <si>
    <t>m</t>
  </si>
  <si>
    <t>2*(4,40*2+3,25+3,05+0,40+0,40)+8*2,10</t>
  </si>
  <si>
    <t>-0,70*6</t>
  </si>
  <si>
    <t>111631101B</t>
  </si>
  <si>
    <t>Lak asfaltový izolační ALP balení 9kg</t>
  </si>
  <si>
    <t>kg</t>
  </si>
  <si>
    <t>6,00*0,2*1,10</t>
  </si>
  <si>
    <t>62843094</t>
  </si>
  <si>
    <t>Pás modifikovaný 40Speciál minerál</t>
  </si>
  <si>
    <t>6,00*1,15</t>
  </si>
  <si>
    <t>998711201R00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</si>
  <si>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</si>
  <si>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</si>
  <si>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</si>
  <si>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</si>
  <si>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</si>
  <si>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713121211U00</t>
  </si>
  <si>
    <t xml:space="preserve">Izolace tep podlah volně pásek </t>
  </si>
  <si>
    <t>4*1,00+2*1,50</t>
  </si>
  <si>
    <t>28300002</t>
  </si>
  <si>
    <t>Extrudovaný polystyren</t>
  </si>
  <si>
    <t>6,00*0,08*1,03</t>
  </si>
  <si>
    <t>28375331</t>
  </si>
  <si>
    <t>Pásek okrajový  š. 100mm, l=50m</t>
  </si>
  <si>
    <t>998713201R00</t>
  </si>
  <si>
    <t xml:space="preserve">Přesun hmot pro izolace tepelné, výšky do 6 m </t>
  </si>
  <si>
    <t>720</t>
  </si>
  <si>
    <t>Zdravotechnická instalace</t>
  </si>
  <si>
    <t xml:space="preserve">Zdravotechnika dle sam.rozpočtu </t>
  </si>
  <si>
    <t>soubor</t>
  </si>
  <si>
    <t>730</t>
  </si>
  <si>
    <t>Ústřední vytápění</t>
  </si>
  <si>
    <t xml:space="preserve">Ústřední vytápění dle sam.rozpočtu </t>
  </si>
  <si>
    <t>7301</t>
  </si>
  <si>
    <t xml:space="preserve">HZS pro ÚT </t>
  </si>
  <si>
    <t>767</t>
  </si>
  <si>
    <t>Konstrukce zámečnické</t>
  </si>
  <si>
    <t>767587001RT9</t>
  </si>
  <si>
    <t>Podhledy minerální, rošt, kazety 60 x 60 cm včetně dodávky kazet</t>
  </si>
  <si>
    <t>2,88+8,82+10,34+4,84+4,87+10,32+4,84+4,85+8,28</t>
  </si>
  <si>
    <t>boky:3,40*0,15+3,40*0,25+3,40*0,15+(2,20+2,14)*0,25</t>
  </si>
  <si>
    <t>76701</t>
  </si>
  <si>
    <t>Vstupní  dveře  80/197 v Al stěně 120/275cm D+M ozn.1/z</t>
  </si>
  <si>
    <t>kování+kliky kovové,panikové kování,zaskleví CONEX barva exterier hnědá,interier šedá</t>
  </si>
  <si>
    <t>76702</t>
  </si>
  <si>
    <t>Automatické jednokřídlové Al  dveře 80/200cm ozn.2/z D+M</t>
  </si>
  <si>
    <t>zámek elektromagnetický bez zál.zdroje čtecí zařízení dodávka elektro zasklení CONEX barva šedá</t>
  </si>
  <si>
    <t>76703</t>
  </si>
  <si>
    <t>Automatické jednokřídlové Al dveře 70/200cm ozn.3/z D+M</t>
  </si>
  <si>
    <t>bez záložního zdroje a elmag.zámku a čtecího zařízení.výplň bílá laminodeska 2x bezdotykový spínač otvírání</t>
  </si>
  <si>
    <t>76704</t>
  </si>
  <si>
    <t>Dvoukřídlové dveře Al vnitřní 125/205cm bez PO ozn.4/z D+M</t>
  </si>
  <si>
    <t>Kovové kliky a panikové kování zasklení CONEX barva šedá</t>
  </si>
  <si>
    <t>76705</t>
  </si>
  <si>
    <t>Čisticí zona vstupní rohož 1000x1200mm gumové pásky do AL profilů v rámu z L 30/3  D+M ozn.5/z</t>
  </si>
  <si>
    <t>typ GAPA TOPWELL 27mm standard</t>
  </si>
  <si>
    <t>76706</t>
  </si>
  <si>
    <t>Čistící zona II.textilní rohož 100% PPR do Al rámu vel.180/180 dle 6/z  D+M</t>
  </si>
  <si>
    <t>rám 15/30/2 Al,barva šedá</t>
  </si>
  <si>
    <t>76707</t>
  </si>
  <si>
    <t>Sprchové 4 kabiny 360+4x90+4dveře výška 203cm na nožkách systém HPL+nerez  D+M</t>
  </si>
  <si>
    <t>sestav</t>
  </si>
  <si>
    <t>kompaktní deska tl.10-12mm s povrch.úpravou melamin,nosné prvky Al hrazda elox dveře 60cm ukazatel volno-obsazeno</t>
  </si>
  <si>
    <t>998767201R00</t>
  </si>
  <si>
    <t xml:space="preserve">Přesun hmot pro zámečnické konstr., výšky do 6 m </t>
  </si>
  <si>
    <t>771</t>
  </si>
  <si>
    <t>Podlahy z dlaždic a obklady</t>
  </si>
  <si>
    <t>771475014R00</t>
  </si>
  <si>
    <t xml:space="preserve">Obklad soklíků keram.rovných, tmel,10x10 cm </t>
  </si>
  <si>
    <t>2*(1,80+1,80+1,80+4,90+3,40+3,04+3,4+3,035+3,30*4+6,20*2)</t>
  </si>
  <si>
    <t>-0,80*3-0,90-0,70*24</t>
  </si>
  <si>
    <t>771479001R00</t>
  </si>
  <si>
    <t xml:space="preserve">Řezání dlaždic keramických pro soklíky </t>
  </si>
  <si>
    <t>77,45/2</t>
  </si>
  <si>
    <t>771575109R00</t>
  </si>
  <si>
    <t xml:space="preserve">Montáž podlah keram.,hladké, tmel, nad 25x25 cm </t>
  </si>
  <si>
    <t>2,88+8,82+10,34+13,37+4,84+4,87+10,32+13,36+4,84+4,85+8,28+1,50</t>
  </si>
  <si>
    <t>771578011R00</t>
  </si>
  <si>
    <t xml:space="preserve">Spára podlaha - stěna, silikonem </t>
  </si>
  <si>
    <t>N1009c:(0,90+4,40+0,765*2+4,40+1,44)</t>
  </si>
  <si>
    <t>N1009g:(0,90+4,40+0,30*4+0,765+0,77+4,40+1,435)</t>
  </si>
  <si>
    <t>771579795R00</t>
  </si>
  <si>
    <t xml:space="preserve">Příplatek za spárování vodotěsnou hmotou - plošně </t>
  </si>
  <si>
    <t>777553210R00</t>
  </si>
  <si>
    <t xml:space="preserve">Vyrovnání podlah, samonivel. hmota Nivelit tl. 2mm </t>
  </si>
  <si>
    <t>59764204</t>
  </si>
  <si>
    <t>Dlažba  300x400x9 mm</t>
  </si>
  <si>
    <t>88,27*1,03</t>
  </si>
  <si>
    <t>77,45*0,15*1,03</t>
  </si>
  <si>
    <t>998771201R00</t>
  </si>
  <si>
    <t xml:space="preserve">Přesun hmot pro podlahy z dlaždic, výšky do 6 m </t>
  </si>
  <si>
    <t>781</t>
  </si>
  <si>
    <t>Obklady keramické</t>
  </si>
  <si>
    <t>781415015R00</t>
  </si>
  <si>
    <t xml:space="preserve">Montáž obkladů stěn, porovin.,tmel, 20x20,30x15 cm </t>
  </si>
  <si>
    <t>N1009c:(0,90+4,40+0,765*2+4,40+1,44)*2,10</t>
  </si>
  <si>
    <t>N1009g:(0,90+4,40+0,30*4+0,765+0,77+4,40+1,435)*2,10</t>
  </si>
  <si>
    <t>N1006:(1,67+0,60)*2,10</t>
  </si>
  <si>
    <t>781419706R00</t>
  </si>
  <si>
    <t xml:space="preserve">Příplatek za spárovací vodotěsnou hmotu - plošně </t>
  </si>
  <si>
    <t>5</t>
  </si>
  <si>
    <t xml:space="preserve">Obkladačka keramická glazovaná 200/300mm </t>
  </si>
  <si>
    <t>60,501*1,03</t>
  </si>
  <si>
    <t>998781201R00</t>
  </si>
  <si>
    <t xml:space="preserve">Přesun hmot pro obklady keramické, výšky do 6 m </t>
  </si>
  <si>
    <t>784</t>
  </si>
  <si>
    <t>Malby</t>
  </si>
  <si>
    <t>784191201R00</t>
  </si>
  <si>
    <t xml:space="preserve">Penetrace podkladu hloubková  1x </t>
  </si>
  <si>
    <t>2*(1,80+1,80+1,80+4,90+3,40+3,04+3,4+3,035+3,30*4+6,20*2)*2,75</t>
  </si>
  <si>
    <t>2*(4,40+3,04+4,40+3,035)*0,65</t>
  </si>
  <si>
    <t>784195412R00</t>
  </si>
  <si>
    <t xml:space="preserve">Malba tekutá  bílá, 2 x </t>
  </si>
  <si>
    <t>790</t>
  </si>
  <si>
    <t>Vnitřní vybavení</t>
  </si>
  <si>
    <t>79001</t>
  </si>
  <si>
    <t>Držák na pytle na laboratorní obleky CLAP aut.zaví s pedálem objem 3x120l</t>
  </si>
  <si>
    <t>79002</t>
  </si>
  <si>
    <t>Dávkovač tekutého mýdla pro umyvadla a sprchy kovový-ne nerez</t>
  </si>
  <si>
    <t>79003</t>
  </si>
  <si>
    <t xml:space="preserve">Zrcadlo lepené do obkladu 450x600mm tl.4mm </t>
  </si>
  <si>
    <t>79004</t>
  </si>
  <si>
    <t xml:space="preserve">Zásobník na papírové ručníky kovový </t>
  </si>
  <si>
    <t>M21</t>
  </si>
  <si>
    <t>Elektromontáže</t>
  </si>
  <si>
    <t>210</t>
  </si>
  <si>
    <t xml:space="preserve">Elektroinstalace dle sam.rozpočtu </t>
  </si>
  <si>
    <t>M24</t>
  </si>
  <si>
    <t>Montáže vzduchotechnických zařízení</t>
  </si>
  <si>
    <t>240</t>
  </si>
  <si>
    <t xml:space="preserve">Vzduchotechnika dle sam.rozpočtu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</si>
  <si>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</si>
  <si>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</si>
  <si>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</si>
  <si>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</si>
  <si>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</si>
  <si>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</si>
  <si>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</si>
  <si>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</si>
  <si>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</si>
  <si>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</si>
  <si>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</si>
  <si>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</si>
  <si>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Zařízení staveniště</t>
  </si>
  <si>
    <t>Provoz investora</t>
  </si>
  <si>
    <t>Kompletační činnost (IČD)</t>
  </si>
  <si>
    <t>Mendelova universita v Brně</t>
  </si>
  <si>
    <t>ing.arch.Evžen Štreit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</si>
</sst>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25" workbookViewId="0">
      <selection activeCell="F30" sqref="F30:G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70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</v>
      </c>
      <c r="D2" s="5" t="str">
        <f>Rekapitulace!G2</f>
        <v>Hygienická smyčka pro prac.239-Ústav chemi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67</v>
      </c>
      <c r="B5" s="16"/>
      <c r="C5" s="17" t="s">
        <v>74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72</v>
      </c>
      <c r="B7" s="24"/>
      <c r="C7" s="25" t="s">
        <v>73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 t="s">
        <v>355</v>
      </c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 t="str">
        <f>Projektant</f>
        <v>ing.arch.Evžen Štreit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 t="s">
        <v>354</v>
      </c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 t="str">
        <f>Rekapitulace!A31</f>
        <v>Zařízení staveniště</v>
      </c>
      <c r="E15" s="60"/>
      <c r="F15" s="61"/>
      <c r="G15" s="58">
        <f>Rekapitulace!I31</f>
        <v>0</v>
      </c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8" t="str">
        <f>Rekapitulace!A32</f>
        <v>Provoz investora</v>
      </c>
      <c r="E16" s="62"/>
      <c r="F16" s="63"/>
      <c r="G16" s="58">
        <f>Rekapitulace!I32</f>
        <v>0</v>
      </c>
    </row>
    <row r="17" spans="1:7" ht="15.95" customHeight="1">
      <c r="A17" s="56" t="s">
        <v>25</v>
      </c>
      <c r="B17" s="57" t="s">
        <v>26</v>
      </c>
      <c r="C17" s="58"/>
      <c r="D17" s="8"/>
      <c r="E17" s="62"/>
      <c r="F17" s="63"/>
      <c r="G17" s="58"/>
    </row>
    <row r="18" spans="1:7" ht="15.95" customHeight="1">
      <c r="A18" s="64" t="s">
        <v>27</v>
      </c>
      <c r="B18" s="65" t="s">
        <v>28</v>
      </c>
      <c r="C18" s="58"/>
      <c r="D18" s="8"/>
      <c r="E18" s="62"/>
      <c r="F18" s="63"/>
      <c r="G18" s="58"/>
    </row>
    <row r="19" spans="1:7" ht="15.95" customHeight="1">
      <c r="A19" s="66" t="s">
        <v>29</v>
      </c>
      <c r="B19" s="57"/>
      <c r="C19" s="58"/>
      <c r="D19" s="8"/>
      <c r="E19" s="62"/>
      <c r="F19" s="63"/>
      <c r="G19" s="58"/>
    </row>
    <row r="20" spans="1:7" ht="15.95" customHeight="1">
      <c r="A20" s="66"/>
      <c r="B20" s="57"/>
      <c r="C20" s="58"/>
      <c r="D20" s="8"/>
      <c r="E20" s="62"/>
      <c r="F20" s="63"/>
      <c r="G20" s="58"/>
    </row>
    <row r="21" spans="1:7" ht="15.95" customHeight="1">
      <c r="A21" s="66" t="s">
        <v>30</v>
      </c>
      <c r="B21" s="57"/>
      <c r="C21" s="58"/>
      <c r="D21" s="8"/>
      <c r="E21" s="62"/>
      <c r="F21" s="63"/>
      <c r="G21" s="58"/>
    </row>
    <row r="22" spans="1:7" ht="15.95" customHeight="1">
      <c r="A22" s="67" t="s">
        <v>31</v>
      </c>
      <c r="B22" s="68"/>
      <c r="C22" s="58"/>
      <c r="D22" s="8"/>
      <c r="E22" s="62"/>
      <c r="F22" s="63"/>
      <c r="G22" s="58"/>
    </row>
    <row r="23" spans="1:7" ht="15.95" customHeight="1" thickBot="1">
      <c r="A23" s="69" t="s">
        <v>32</v>
      </c>
      <c r="B23" s="70"/>
      <c r="C23" s="71"/>
      <c r="D23" s="72"/>
      <c r="E23" s="73"/>
      <c r="F23" s="74"/>
      <c r="G23" s="58"/>
    </row>
    <row r="24" spans="1:7">
      <c r="A24" s="75" t="s">
        <v>33</v>
      </c>
      <c r="B24" s="76"/>
      <c r="C24" s="77"/>
      <c r="D24" s="76"/>
      <c r="E24" s="76"/>
      <c r="F24" s="78"/>
      <c r="G24" s="79"/>
    </row>
    <row r="25" spans="1:7">
      <c r="A25" s="67" t="s">
        <v>34</v>
      </c>
      <c r="B25" s="68"/>
      <c r="C25" s="80"/>
      <c r="D25" s="68" t="s">
        <v>34</v>
      </c>
      <c r="E25" s="81"/>
      <c r="F25" s="82" t="s">
        <v>34</v>
      </c>
      <c r="G25" s="83"/>
    </row>
    <row r="26" spans="1:7" ht="37.5" customHeight="1">
      <c r="A26" s="67" t="s">
        <v>35</v>
      </c>
      <c r="B26" s="84"/>
      <c r="C26" s="80"/>
      <c r="D26" s="68" t="s">
        <v>35</v>
      </c>
      <c r="E26" s="81"/>
      <c r="F26" s="82" t="s">
        <v>35</v>
      </c>
      <c r="G26" s="83"/>
    </row>
    <row r="27" spans="1:7">
      <c r="A27" s="67"/>
      <c r="B27" s="85"/>
      <c r="C27" s="80"/>
      <c r="D27" s="68"/>
      <c r="E27" s="81"/>
      <c r="F27" s="82"/>
      <c r="G27" s="83"/>
    </row>
    <row r="28" spans="1:7">
      <c r="A28" s="67" t="s">
        <v>36</v>
      </c>
      <c r="B28" s="68"/>
      <c r="C28" s="80"/>
      <c r="D28" s="82" t="s">
        <v>37</v>
      </c>
      <c r="E28" s="80"/>
      <c r="F28" s="86" t="s">
        <v>37</v>
      </c>
      <c r="G28" s="83"/>
    </row>
    <row r="29" spans="1:7" ht="69" customHeight="1">
      <c r="A29" s="67"/>
      <c r="B29" s="68"/>
      <c r="C29" s="87"/>
      <c r="D29" s="88"/>
      <c r="E29" s="87"/>
      <c r="F29" s="68"/>
      <c r="G29" s="83"/>
    </row>
    <row r="30" spans="1:7">
      <c r="A30" s="89" t="s">
        <v>38</v>
      </c>
      <c r="B30" s="90"/>
      <c r="C30" s="91">
        <v>21</v>
      </c>
      <c r="D30" s="90" t="s">
        <v>39</v>
      </c>
      <c r="E30" s="92"/>
      <c r="F30" s="93"/>
      <c r="G30" s="94"/>
    </row>
    <row r="31" spans="1:7">
      <c r="A31" s="89" t="s">
        <v>40</v>
      </c>
      <c r="B31" s="90"/>
      <c r="C31" s="91">
        <f>SazbaDPH1</f>
        <v>21</v>
      </c>
      <c r="D31" s="90" t="s">
        <v>41</v>
      </c>
      <c r="E31" s="92"/>
      <c r="F31" s="93"/>
      <c r="G31" s="94"/>
    </row>
    <row r="32" spans="1:7">
      <c r="A32" s="89" t="s">
        <v>38</v>
      </c>
      <c r="B32" s="90"/>
      <c r="C32" s="91">
        <v>0</v>
      </c>
      <c r="D32" s="90" t="s">
        <v>41</v>
      </c>
      <c r="E32" s="92"/>
      <c r="F32" s="93"/>
      <c r="G32" s="94"/>
    </row>
    <row r="33" spans="1:8">
      <c r="A33" s="89" t="s">
        <v>40</v>
      </c>
      <c r="B33" s="95"/>
      <c r="C33" s="96">
        <f>SazbaDPH2</f>
        <v>0</v>
      </c>
      <c r="D33" s="90" t="s">
        <v>41</v>
      </c>
      <c r="E33" s="63"/>
      <c r="F33" s="93"/>
      <c r="G33" s="94"/>
    </row>
    <row r="34" spans="1:8" s="102" customFormat="1" ht="19.5" customHeight="1" thickBot="1">
      <c r="A34" s="97" t="s">
        <v>42</v>
      </c>
      <c r="B34" s="98"/>
      <c r="C34" s="98"/>
      <c r="D34" s="98"/>
      <c r="E34" s="99"/>
      <c r="F34" s="100"/>
      <c r="G34" s="101"/>
    </row>
    <row r="36" spans="1:8">
      <c r="A36" s="103" t="s">
        <v>43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5"/>
  <sheetViews>
    <sheetView tabSelected="1" workbookViewId="0">
      <selection activeCell="D7" sqref="D7:I3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7" t="s">
        <v>44</v>
      </c>
      <c r="B1" s="108"/>
      <c r="C1" s="109" t="str">
        <f>CONCATENATE(cislostavby," ",nazevstavby)</f>
        <v>2015 Mendlova univerzita Brno,Zemědělská 1</v>
      </c>
      <c r="D1" s="110"/>
      <c r="E1" s="111"/>
      <c r="F1" s="110"/>
      <c r="G1" s="112" t="s">
        <v>45</v>
      </c>
      <c r="H1" s="113">
        <v>1</v>
      </c>
      <c r="I1" s="114"/>
    </row>
    <row r="2" spans="1:9" ht="13.5" thickBot="1">
      <c r="A2" s="115" t="s">
        <v>46</v>
      </c>
      <c r="B2" s="116"/>
      <c r="C2" s="117" t="str">
        <f>CONCATENATE(cisloobjektu," ",nazevobjektu)</f>
        <v>1 Objekt D1.1NP</v>
      </c>
      <c r="D2" s="118"/>
      <c r="E2" s="119"/>
      <c r="F2" s="118"/>
      <c r="G2" s="120" t="s">
        <v>75</v>
      </c>
      <c r="H2" s="121"/>
      <c r="I2" s="122"/>
    </row>
    <row r="3" spans="1:9" ht="13.5" thickTop="1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>
      <c r="A4" s="123" t="s">
        <v>47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>
      <c r="A6" s="126"/>
      <c r="B6" s="127" t="s">
        <v>48</v>
      </c>
      <c r="C6" s="127"/>
      <c r="D6" s="128"/>
      <c r="E6" s="129" t="s">
        <v>49</v>
      </c>
      <c r="F6" s="130" t="s">
        <v>50</v>
      </c>
      <c r="G6" s="130" t="s">
        <v>51</v>
      </c>
      <c r="H6" s="130" t="s">
        <v>52</v>
      </c>
      <c r="I6" s="131" t="s">
        <v>30</v>
      </c>
    </row>
    <row r="7" spans="1:9" s="36" customFormat="1">
      <c r="A7" s="228" t="str">
        <f>Položky!B7</f>
        <v>0</v>
      </c>
      <c r="B7" s="132" t="str">
        <f>Položky!C7</f>
        <v>Přípravné a pomocné práce</v>
      </c>
      <c r="C7" s="68"/>
      <c r="D7" s="133"/>
      <c r="E7" s="229"/>
      <c r="F7" s="230"/>
      <c r="G7" s="230"/>
      <c r="H7" s="230"/>
      <c r="I7" s="231"/>
    </row>
    <row r="8" spans="1:9" s="36" customFormat="1">
      <c r="A8" s="228" t="str">
        <f>Položky!B10</f>
        <v>3</v>
      </c>
      <c r="B8" s="132" t="str">
        <f>Položky!C10</f>
        <v>Svislé a kompletní konstrukce</v>
      </c>
      <c r="C8" s="68"/>
      <c r="D8" s="133"/>
      <c r="E8" s="229"/>
      <c r="F8" s="230"/>
      <c r="G8" s="230"/>
      <c r="H8" s="230"/>
      <c r="I8" s="231"/>
    </row>
    <row r="9" spans="1:9" s="36" customFormat="1">
      <c r="A9" s="228" t="str">
        <f>Položky!B24</f>
        <v>4</v>
      </c>
      <c r="B9" s="132" t="str">
        <f>Položky!C24</f>
        <v>Vodorovné konstrukce</v>
      </c>
      <c r="C9" s="68"/>
      <c r="D9" s="133"/>
      <c r="E9" s="229"/>
      <c r="F9" s="230"/>
      <c r="G9" s="230"/>
      <c r="H9" s="230"/>
      <c r="I9" s="231"/>
    </row>
    <row r="10" spans="1:9" s="36" customFormat="1">
      <c r="A10" s="228" t="str">
        <f>Položky!B28</f>
        <v>6</v>
      </c>
      <c r="B10" s="132" t="str">
        <f>Položky!C28</f>
        <v>Úpravy povrchu,podlahy</v>
      </c>
      <c r="C10" s="68"/>
      <c r="D10" s="133"/>
      <c r="E10" s="229"/>
      <c r="F10" s="230"/>
      <c r="G10" s="230"/>
      <c r="H10" s="230"/>
      <c r="I10" s="231"/>
    </row>
    <row r="11" spans="1:9" s="36" customFormat="1">
      <c r="A11" s="228" t="str">
        <f>Položky!B49</f>
        <v>94</v>
      </c>
      <c r="B11" s="132" t="str">
        <f>Položky!C49</f>
        <v>Lešení a stavební výtahy</v>
      </c>
      <c r="C11" s="68"/>
      <c r="D11" s="133"/>
      <c r="E11" s="229"/>
      <c r="F11" s="230"/>
      <c r="G11" s="230"/>
      <c r="H11" s="230"/>
      <c r="I11" s="231"/>
    </row>
    <row r="12" spans="1:9" s="36" customFormat="1">
      <c r="A12" s="228" t="str">
        <f>Položky!B52</f>
        <v>96</v>
      </c>
      <c r="B12" s="132" t="str">
        <f>Položky!C52</f>
        <v>Bourání konstrukcí</v>
      </c>
      <c r="C12" s="68"/>
      <c r="D12" s="133"/>
      <c r="E12" s="229"/>
      <c r="F12" s="230"/>
      <c r="G12" s="230"/>
      <c r="H12" s="230"/>
      <c r="I12" s="231"/>
    </row>
    <row r="13" spans="1:9" s="36" customFormat="1">
      <c r="A13" s="228" t="str">
        <f>Položky!B88</f>
        <v>99</v>
      </c>
      <c r="B13" s="132" t="str">
        <f>Položky!C88</f>
        <v>Staveništní přesun hmot</v>
      </c>
      <c r="C13" s="68"/>
      <c r="D13" s="133"/>
      <c r="E13" s="229"/>
      <c r="F13" s="230"/>
      <c r="G13" s="230"/>
      <c r="H13" s="230"/>
      <c r="I13" s="231"/>
    </row>
    <row r="14" spans="1:9" s="36" customFormat="1">
      <c r="A14" s="228" t="str">
        <f>Položky!B91</f>
        <v>711</v>
      </c>
      <c r="B14" s="132" t="str">
        <f>Položky!C91</f>
        <v>Izolace proti vodě</v>
      </c>
      <c r="C14" s="68"/>
      <c r="D14" s="133"/>
      <c r="E14" s="229"/>
      <c r="F14" s="230"/>
      <c r="G14" s="230"/>
      <c r="H14" s="230"/>
      <c r="I14" s="231"/>
    </row>
    <row r="15" spans="1:9" s="36" customFormat="1">
      <c r="A15" s="228" t="str">
        <f>Položky!B107</f>
        <v>713</v>
      </c>
      <c r="B15" s="132" t="str">
        <f>Položky!C107</f>
        <v>Izolace tepelné</v>
      </c>
      <c r="C15" s="68"/>
      <c r="D15" s="133"/>
      <c r="E15" s="229"/>
      <c r="F15" s="230"/>
      <c r="G15" s="230"/>
      <c r="H15" s="230"/>
      <c r="I15" s="231"/>
    </row>
    <row r="16" spans="1:9" s="36" customFormat="1">
      <c r="A16" s="228" t="str">
        <f>Položky!B117</f>
        <v>720</v>
      </c>
      <c r="B16" s="132" t="str">
        <f>Položky!C117</f>
        <v>Zdravotechnická instalace</v>
      </c>
      <c r="C16" s="68"/>
      <c r="D16" s="133"/>
      <c r="E16" s="229"/>
      <c r="F16" s="230"/>
      <c r="G16" s="230"/>
      <c r="H16" s="230"/>
      <c r="I16" s="231"/>
    </row>
    <row r="17" spans="1:57" s="36" customFormat="1">
      <c r="A17" s="228" t="str">
        <f>Položky!B120</f>
        <v>730</v>
      </c>
      <c r="B17" s="132" t="str">
        <f>Položky!C120</f>
        <v>Ústřední vytápění</v>
      </c>
      <c r="C17" s="68"/>
      <c r="D17" s="133"/>
      <c r="E17" s="229"/>
      <c r="F17" s="230"/>
      <c r="G17" s="230"/>
      <c r="H17" s="230"/>
      <c r="I17" s="231"/>
    </row>
    <row r="18" spans="1:57" s="36" customFormat="1">
      <c r="A18" s="228" t="str">
        <f>Položky!B124</f>
        <v>767</v>
      </c>
      <c r="B18" s="132" t="str">
        <f>Položky!C124</f>
        <v>Konstrukce zámečnické</v>
      </c>
      <c r="C18" s="68"/>
      <c r="D18" s="133"/>
      <c r="E18" s="229"/>
      <c r="F18" s="230"/>
      <c r="G18" s="230"/>
      <c r="H18" s="230"/>
      <c r="I18" s="231"/>
    </row>
    <row r="19" spans="1:57" s="36" customFormat="1">
      <c r="A19" s="228" t="str">
        <f>Položky!B144</f>
        <v>771</v>
      </c>
      <c r="B19" s="132" t="str">
        <f>Položky!C144</f>
        <v>Podlahy z dlaždic a obklady</v>
      </c>
      <c r="C19" s="68"/>
      <c r="D19" s="133"/>
      <c r="E19" s="229"/>
      <c r="F19" s="230"/>
      <c r="G19" s="230"/>
      <c r="H19" s="230"/>
      <c r="I19" s="231"/>
    </row>
    <row r="20" spans="1:57" s="36" customFormat="1">
      <c r="A20" s="228" t="str">
        <f>Položky!B162</f>
        <v>781</v>
      </c>
      <c r="B20" s="132" t="str">
        <f>Položky!C162</f>
        <v>Obklady keramické</v>
      </c>
      <c r="C20" s="68"/>
      <c r="D20" s="133"/>
      <c r="E20" s="229"/>
      <c r="F20" s="230"/>
      <c r="G20" s="230"/>
      <c r="H20" s="230"/>
      <c r="I20" s="231"/>
    </row>
    <row r="21" spans="1:57" s="36" customFormat="1">
      <c r="A21" s="228" t="str">
        <f>Položky!B172</f>
        <v>784</v>
      </c>
      <c r="B21" s="132" t="str">
        <f>Položky!C172</f>
        <v>Malby</v>
      </c>
      <c r="C21" s="68"/>
      <c r="D21" s="133"/>
      <c r="E21" s="229"/>
      <c r="F21" s="230"/>
      <c r="G21" s="230"/>
      <c r="H21" s="230"/>
      <c r="I21" s="231"/>
    </row>
    <row r="22" spans="1:57" s="36" customFormat="1">
      <c r="A22" s="228" t="str">
        <f>Položky!B178</f>
        <v>790</v>
      </c>
      <c r="B22" s="132" t="str">
        <f>Položky!C178</f>
        <v>Vnitřní vybavení</v>
      </c>
      <c r="C22" s="68"/>
      <c r="D22" s="133"/>
      <c r="E22" s="229"/>
      <c r="F22" s="230"/>
      <c r="G22" s="230"/>
      <c r="H22" s="230"/>
      <c r="I22" s="231"/>
    </row>
    <row r="23" spans="1:57" s="36" customFormat="1">
      <c r="A23" s="228" t="str">
        <f>Položky!B184</f>
        <v>M21</v>
      </c>
      <c r="B23" s="132" t="str">
        <f>Položky!C184</f>
        <v>Elektromontáže</v>
      </c>
      <c r="C23" s="68"/>
      <c r="D23" s="133"/>
      <c r="E23" s="229"/>
      <c r="F23" s="230"/>
      <c r="G23" s="230"/>
      <c r="H23" s="230"/>
      <c r="I23" s="231"/>
    </row>
    <row r="24" spans="1:57" s="36" customFormat="1">
      <c r="A24" s="228" t="str">
        <f>Položky!B187</f>
        <v>M24</v>
      </c>
      <c r="B24" s="132" t="str">
        <f>Položky!C187</f>
        <v>Montáže vzduchotechnických zařízení</v>
      </c>
      <c r="C24" s="68"/>
      <c r="D24" s="133"/>
      <c r="E24" s="229"/>
      <c r="F24" s="230"/>
      <c r="G24" s="230"/>
      <c r="H24" s="230"/>
      <c r="I24" s="231"/>
    </row>
    <row r="25" spans="1:57" s="36" customFormat="1" ht="13.5" thickBot="1">
      <c r="A25" s="228" t="str">
        <f>Položky!B190</f>
        <v>D96</v>
      </c>
      <c r="B25" s="132" t="str">
        <f>Položky!C190</f>
        <v>Přesuny suti a vybouraných hmot</v>
      </c>
      <c r="C25" s="68"/>
      <c r="D25" s="133"/>
      <c r="E25" s="229"/>
      <c r="F25" s="230"/>
      <c r="G25" s="230"/>
      <c r="H25" s="230"/>
      <c r="I25" s="231"/>
    </row>
    <row r="26" spans="1:57" s="140" customFormat="1" ht="13.5" thickBot="1">
      <c r="A26" s="134"/>
      <c r="B26" s="135" t="s">
        <v>53</v>
      </c>
      <c r="C26" s="135"/>
      <c r="D26" s="136"/>
      <c r="E26" s="137"/>
      <c r="F26" s="138"/>
      <c r="G26" s="138"/>
      <c r="H26" s="138"/>
      <c r="I26" s="139"/>
    </row>
    <row r="27" spans="1:57">
      <c r="A27" s="68"/>
      <c r="B27" s="68"/>
      <c r="C27" s="68"/>
      <c r="D27" s="68"/>
      <c r="E27" s="68"/>
      <c r="F27" s="68"/>
      <c r="G27" s="68"/>
      <c r="H27" s="68"/>
      <c r="I27" s="68"/>
    </row>
    <row r="28" spans="1:57" ht="19.5" customHeight="1">
      <c r="A28" s="124" t="s">
        <v>54</v>
      </c>
      <c r="B28" s="124"/>
      <c r="C28" s="124"/>
      <c r="D28" s="124"/>
      <c r="E28" s="124"/>
      <c r="F28" s="124"/>
      <c r="G28" s="141"/>
      <c r="H28" s="124"/>
      <c r="I28" s="124"/>
      <c r="BA28" s="42"/>
      <c r="BB28" s="42"/>
      <c r="BC28" s="42"/>
      <c r="BD28" s="42"/>
      <c r="BE28" s="42"/>
    </row>
    <row r="29" spans="1:57" ht="13.5" thickBot="1">
      <c r="A29" s="81"/>
      <c r="B29" s="81"/>
      <c r="C29" s="81"/>
      <c r="D29" s="81"/>
      <c r="E29" s="81"/>
      <c r="F29" s="81"/>
      <c r="G29" s="81"/>
      <c r="H29" s="81"/>
      <c r="I29" s="81"/>
    </row>
    <row r="30" spans="1:57">
      <c r="A30" s="75" t="s">
        <v>55</v>
      </c>
      <c r="B30" s="76"/>
      <c r="C30" s="76"/>
      <c r="D30" s="142"/>
      <c r="E30" s="143"/>
      <c r="F30" s="144"/>
      <c r="G30" s="145"/>
      <c r="H30" s="146"/>
      <c r="I30" s="147"/>
    </row>
    <row r="31" spans="1:57">
      <c r="A31" s="66" t="s">
        <v>351</v>
      </c>
      <c r="B31" s="57"/>
      <c r="C31" s="57"/>
      <c r="D31" s="148"/>
      <c r="E31" s="149"/>
      <c r="F31" s="150"/>
      <c r="G31" s="151"/>
      <c r="H31" s="152"/>
      <c r="I31" s="153"/>
      <c r="BA31">
        <v>1</v>
      </c>
    </row>
    <row r="32" spans="1:57">
      <c r="A32" s="66" t="s">
        <v>352</v>
      </c>
      <c r="B32" s="57"/>
      <c r="C32" s="57"/>
      <c r="D32" s="148"/>
      <c r="E32" s="149"/>
      <c r="F32" s="150"/>
      <c r="G32" s="151"/>
      <c r="H32" s="152"/>
      <c r="I32" s="153"/>
      <c r="BA32">
        <v>1</v>
      </c>
    </row>
    <row r="33" spans="1:53">
      <c r="A33" s="66" t="s">
        <v>353</v>
      </c>
      <c r="B33" s="57"/>
      <c r="C33" s="57"/>
      <c r="D33" s="148"/>
      <c r="E33" s="149"/>
      <c r="F33" s="150"/>
      <c r="G33" s="151"/>
      <c r="H33" s="152"/>
      <c r="I33" s="153"/>
      <c r="BA33">
        <v>2</v>
      </c>
    </row>
    <row r="34" spans="1:53" ht="13.5" thickBot="1">
      <c r="A34" s="154"/>
      <c r="B34" s="155" t="s">
        <v>57</v>
      </c>
      <c r="C34" s="156"/>
      <c r="D34" s="157"/>
      <c r="E34" s="158"/>
      <c r="F34" s="159"/>
      <c r="G34" s="159"/>
      <c r="H34" s="160"/>
      <c r="I34" s="161"/>
    </row>
    <row r="36" spans="1:53">
      <c r="B36" s="140"/>
      <c r="F36" s="162"/>
      <c r="G36" s="163"/>
      <c r="H36" s="163"/>
      <c r="I36" s="164"/>
    </row>
    <row r="37" spans="1:53">
      <c r="F37" s="162"/>
      <c r="G37" s="163"/>
      <c r="H37" s="163"/>
      <c r="I37" s="164"/>
    </row>
    <row r="38" spans="1:53">
      <c r="F38" s="162"/>
      <c r="G38" s="163"/>
      <c r="H38" s="163"/>
      <c r="I38" s="164"/>
    </row>
    <row r="39" spans="1:53">
      <c r="F39" s="162"/>
      <c r="G39" s="163"/>
      <c r="H39" s="163"/>
      <c r="I39" s="164"/>
    </row>
    <row r="40" spans="1:53">
      <c r="F40" s="162"/>
      <c r="G40" s="163"/>
      <c r="H40" s="163"/>
      <c r="I40" s="164"/>
    </row>
    <row r="41" spans="1:53">
      <c r="F41" s="162"/>
      <c r="G41" s="163"/>
      <c r="H41" s="163"/>
      <c r="I41" s="164"/>
    </row>
    <row r="42" spans="1:53">
      <c r="F42" s="162"/>
      <c r="G42" s="163"/>
      <c r="H42" s="163"/>
      <c r="I42" s="164"/>
    </row>
    <row r="43" spans="1:53">
      <c r="F43" s="162"/>
      <c r="G43" s="163"/>
      <c r="H43" s="163"/>
      <c r="I43" s="164"/>
    </row>
    <row r="44" spans="1:53">
      <c r="F44" s="162"/>
      <c r="G44" s="163"/>
      <c r="H44" s="163"/>
      <c r="I44" s="164"/>
    </row>
    <row r="45" spans="1:53">
      <c r="F45" s="162"/>
      <c r="G45" s="163"/>
      <c r="H45" s="163"/>
      <c r="I45" s="164"/>
    </row>
    <row r="46" spans="1:53">
      <c r="F46" s="162"/>
      <c r="G46" s="163"/>
      <c r="H46" s="163"/>
      <c r="I46" s="164"/>
    </row>
    <row r="47" spans="1:53">
      <c r="F47" s="162"/>
      <c r="G47" s="163"/>
      <c r="H47" s="163"/>
      <c r="I47" s="164"/>
    </row>
    <row r="48" spans="1:53">
      <c r="F48" s="162"/>
      <c r="G48" s="163"/>
      <c r="H48" s="163"/>
      <c r="I48" s="164"/>
    </row>
    <row r="49" spans="6:9">
      <c r="F49" s="162"/>
      <c r="G49" s="163"/>
      <c r="H49" s="163"/>
      <c r="I49" s="164"/>
    </row>
    <row r="50" spans="6:9">
      <c r="F50" s="162"/>
      <c r="G50" s="163"/>
      <c r="H50" s="163"/>
      <c r="I50" s="164"/>
    </row>
    <row r="51" spans="6:9">
      <c r="F51" s="162"/>
      <c r="G51" s="163"/>
      <c r="H51" s="163"/>
      <c r="I51" s="164"/>
    </row>
    <row r="52" spans="6:9">
      <c r="F52" s="162"/>
      <c r="G52" s="163"/>
      <c r="H52" s="163"/>
      <c r="I52" s="164"/>
    </row>
    <row r="53" spans="6:9">
      <c r="F53" s="162"/>
      <c r="G53" s="163"/>
      <c r="H53" s="163"/>
      <c r="I53" s="164"/>
    </row>
    <row r="54" spans="6:9">
      <c r="F54" s="162"/>
      <c r="G54" s="163"/>
      <c r="H54" s="163"/>
      <c r="I54" s="164"/>
    </row>
    <row r="55" spans="6:9">
      <c r="F55" s="162"/>
      <c r="G55" s="163"/>
      <c r="H55" s="163"/>
      <c r="I55" s="164"/>
    </row>
    <row r="56" spans="6:9">
      <c r="F56" s="162"/>
      <c r="G56" s="163"/>
      <c r="H56" s="163"/>
      <c r="I56" s="164"/>
    </row>
    <row r="57" spans="6:9">
      <c r="F57" s="162"/>
      <c r="G57" s="163"/>
      <c r="H57" s="163"/>
      <c r="I57" s="164"/>
    </row>
    <row r="58" spans="6:9">
      <c r="F58" s="162"/>
      <c r="G58" s="163"/>
      <c r="H58" s="163"/>
      <c r="I58" s="164"/>
    </row>
    <row r="59" spans="6:9">
      <c r="F59" s="162"/>
      <c r="G59" s="163"/>
      <c r="H59" s="163"/>
      <c r="I59" s="164"/>
    </row>
    <row r="60" spans="6:9">
      <c r="F60" s="162"/>
      <c r="G60" s="163"/>
      <c r="H60" s="163"/>
      <c r="I60" s="164"/>
    </row>
    <row r="61" spans="6:9">
      <c r="F61" s="162"/>
      <c r="G61" s="163"/>
      <c r="H61" s="163"/>
      <c r="I61" s="164"/>
    </row>
    <row r="62" spans="6:9">
      <c r="F62" s="162"/>
      <c r="G62" s="163"/>
      <c r="H62" s="163"/>
      <c r="I62" s="164"/>
    </row>
    <row r="63" spans="6:9">
      <c r="F63" s="162"/>
      <c r="G63" s="163"/>
      <c r="H63" s="163"/>
      <c r="I63" s="164"/>
    </row>
    <row r="64" spans="6:9">
      <c r="F64" s="162"/>
      <c r="G64" s="163"/>
      <c r="H64" s="163"/>
      <c r="I64" s="164"/>
    </row>
    <row r="65" spans="6:9">
      <c r="F65" s="162"/>
      <c r="G65" s="163"/>
      <c r="H65" s="163"/>
      <c r="I65" s="164"/>
    </row>
    <row r="66" spans="6:9">
      <c r="F66" s="162"/>
      <c r="G66" s="163"/>
      <c r="H66" s="163"/>
      <c r="I66" s="164"/>
    </row>
    <row r="67" spans="6:9">
      <c r="F67" s="162"/>
      <c r="G67" s="163"/>
      <c r="H67" s="163"/>
      <c r="I67" s="164"/>
    </row>
    <row r="68" spans="6:9">
      <c r="F68" s="162"/>
      <c r="G68" s="163"/>
      <c r="H68" s="163"/>
      <c r="I68" s="164"/>
    </row>
    <row r="69" spans="6:9">
      <c r="F69" s="162"/>
      <c r="G69" s="163"/>
      <c r="H69" s="163"/>
      <c r="I69" s="164"/>
    </row>
    <row r="70" spans="6:9">
      <c r="F70" s="162"/>
      <c r="G70" s="163"/>
      <c r="H70" s="163"/>
      <c r="I70" s="164"/>
    </row>
    <row r="71" spans="6:9">
      <c r="F71" s="162"/>
      <c r="G71" s="163"/>
      <c r="H71" s="163"/>
      <c r="I71" s="164"/>
    </row>
    <row r="72" spans="6:9">
      <c r="F72" s="162"/>
      <c r="G72" s="163"/>
      <c r="H72" s="163"/>
      <c r="I72" s="164"/>
    </row>
    <row r="73" spans="6:9">
      <c r="F73" s="162"/>
      <c r="G73" s="163"/>
      <c r="H73" s="163"/>
      <c r="I73" s="164"/>
    </row>
    <row r="74" spans="6:9">
      <c r="F74" s="162"/>
      <c r="G74" s="163"/>
      <c r="H74" s="163"/>
      <c r="I74" s="164"/>
    </row>
    <row r="75" spans="6:9">
      <c r="F75" s="162"/>
      <c r="G75" s="163"/>
      <c r="H75" s="163"/>
      <c r="I75" s="164"/>
    </row>
    <row r="76" spans="6:9">
      <c r="F76" s="162"/>
      <c r="G76" s="163"/>
      <c r="H76" s="163"/>
      <c r="I76" s="164"/>
    </row>
    <row r="77" spans="6:9">
      <c r="F77" s="162"/>
      <c r="G77" s="163"/>
      <c r="H77" s="163"/>
      <c r="I77" s="164"/>
    </row>
    <row r="78" spans="6:9">
      <c r="F78" s="162"/>
      <c r="G78" s="163"/>
      <c r="H78" s="163"/>
      <c r="I78" s="164"/>
    </row>
    <row r="79" spans="6:9">
      <c r="F79" s="162"/>
      <c r="G79" s="163"/>
      <c r="H79" s="163"/>
      <c r="I79" s="164"/>
    </row>
    <row r="80" spans="6:9">
      <c r="F80" s="162"/>
      <c r="G80" s="163"/>
      <c r="H80" s="163"/>
      <c r="I80" s="164"/>
    </row>
    <row r="81" spans="6:9">
      <c r="F81" s="162"/>
      <c r="G81" s="163"/>
      <c r="H81" s="163"/>
      <c r="I81" s="164"/>
    </row>
    <row r="82" spans="6:9">
      <c r="F82" s="162"/>
      <c r="G82" s="163"/>
      <c r="H82" s="163"/>
      <c r="I82" s="164"/>
    </row>
    <row r="83" spans="6:9">
      <c r="F83" s="162"/>
      <c r="G83" s="163"/>
      <c r="H83" s="163"/>
      <c r="I83" s="164"/>
    </row>
    <row r="84" spans="6:9">
      <c r="F84" s="162"/>
      <c r="G84" s="163"/>
      <c r="H84" s="163"/>
      <c r="I84" s="164"/>
    </row>
    <row r="85" spans="6:9">
      <c r="F85" s="162"/>
      <c r="G85" s="163"/>
      <c r="H85" s="163"/>
      <c r="I85" s="164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69"/>
  <sheetViews>
    <sheetView showGridLines="0" showZeros="0" zoomScaleNormal="100" workbookViewId="0">
      <selection activeCell="A196" sqref="A196:IV198"/>
    </sheetView>
  </sheetViews>
  <sheetFormatPr defaultRowHeight="12.75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22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>
      <c r="A1" s="165" t="s">
        <v>71</v>
      </c>
      <c r="B1" s="165"/>
      <c r="C1" s="165"/>
      <c r="D1" s="165"/>
      <c r="E1" s="165"/>
      <c r="F1" s="165"/>
      <c r="G1" s="165"/>
    </row>
    <row r="2" spans="1:104" ht="14.25" customHeight="1" thickBot="1">
      <c r="A2" s="167"/>
      <c r="B2" s="168"/>
      <c r="C2" s="169"/>
      <c r="D2" s="169"/>
      <c r="E2" s="170"/>
      <c r="F2" s="169"/>
      <c r="G2" s="169"/>
    </row>
    <row r="3" spans="1:104" ht="13.5" thickTop="1">
      <c r="A3" s="107" t="s">
        <v>44</v>
      </c>
      <c r="B3" s="108"/>
      <c r="C3" s="109" t="str">
        <f>CONCATENATE(cislostavby," ",nazevstavby)</f>
        <v>2015 Mendlova univerzita Brno,Zemědělská 1</v>
      </c>
      <c r="D3" s="110"/>
      <c r="E3" s="171" t="s">
        <v>58</v>
      </c>
      <c r="F3" s="172">
        <f>Rekapitulace!H1</f>
        <v>1</v>
      </c>
      <c r="G3" s="173"/>
    </row>
    <row r="4" spans="1:104" ht="13.5" thickBot="1">
      <c r="A4" s="174" t="s">
        <v>46</v>
      </c>
      <c r="B4" s="116"/>
      <c r="C4" s="117" t="str">
        <f>CONCATENATE(cisloobjektu," ",nazevobjektu)</f>
        <v>1 Objekt D1.1NP</v>
      </c>
      <c r="D4" s="118"/>
      <c r="E4" s="175" t="str">
        <f>Rekapitulace!G2</f>
        <v>Hygienická smyčka pro prac.239-Ústav chemi</v>
      </c>
      <c r="F4" s="176"/>
      <c r="G4" s="177"/>
    </row>
    <row r="5" spans="1:104" ht="13.5" thickTop="1">
      <c r="A5" s="178"/>
      <c r="B5" s="167"/>
      <c r="C5" s="167"/>
      <c r="D5" s="167"/>
      <c r="E5" s="179"/>
      <c r="F5" s="167"/>
      <c r="G5" s="180"/>
    </row>
    <row r="6" spans="1:104">
      <c r="A6" s="181" t="s">
        <v>59</v>
      </c>
      <c r="B6" s="182" t="s">
        <v>60</v>
      </c>
      <c r="C6" s="182" t="s">
        <v>61</v>
      </c>
      <c r="D6" s="182" t="s">
        <v>62</v>
      </c>
      <c r="E6" s="183" t="s">
        <v>63</v>
      </c>
      <c r="F6" s="182" t="s">
        <v>64</v>
      </c>
      <c r="G6" s="184" t="s">
        <v>65</v>
      </c>
    </row>
    <row r="7" spans="1:104">
      <c r="A7" s="185" t="s">
        <v>66</v>
      </c>
      <c r="B7" s="186" t="s">
        <v>76</v>
      </c>
      <c r="C7" s="187" t="s">
        <v>77</v>
      </c>
      <c r="D7" s="188"/>
      <c r="E7" s="189"/>
      <c r="F7" s="189"/>
      <c r="G7" s="190"/>
      <c r="H7" s="191"/>
      <c r="I7" s="191"/>
      <c r="O7" s="192">
        <v>1</v>
      </c>
    </row>
    <row r="8" spans="1:104">
      <c r="A8" s="193">
        <v>1</v>
      </c>
      <c r="B8" s="194" t="s">
        <v>78</v>
      </c>
      <c r="C8" s="195" t="s">
        <v>79</v>
      </c>
      <c r="D8" s="196" t="s">
        <v>80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12</v>
      </c>
      <c r="AB8" s="166">
        <v>0</v>
      </c>
      <c r="AC8" s="166">
        <v>96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12</v>
      </c>
      <c r="CB8" s="199">
        <v>0</v>
      </c>
      <c r="CZ8" s="166">
        <v>0</v>
      </c>
    </row>
    <row r="9" spans="1:104">
      <c r="A9" s="212"/>
      <c r="B9" s="213" t="s">
        <v>69</v>
      </c>
      <c r="C9" s="214" t="str">
        <f>CONCATENATE(B7," ",C7)</f>
        <v>0 Přípravné a pomocné práce</v>
      </c>
      <c r="D9" s="215"/>
      <c r="E9" s="216"/>
      <c r="F9" s="217"/>
      <c r="G9" s="218">
        <f>SUM(G7:G8)</f>
        <v>0</v>
      </c>
      <c r="O9" s="192">
        <v>4</v>
      </c>
      <c r="BA9" s="219">
        <f>SUM(BA7:BA8)</f>
        <v>0</v>
      </c>
      <c r="BB9" s="219">
        <f>SUM(BB7:BB8)</f>
        <v>0</v>
      </c>
      <c r="BC9" s="219">
        <f>SUM(BC7:BC8)</f>
        <v>0</v>
      </c>
      <c r="BD9" s="219">
        <f>SUM(BD7:BD8)</f>
        <v>0</v>
      </c>
      <c r="BE9" s="219">
        <f>SUM(BE7:BE8)</f>
        <v>0</v>
      </c>
    </row>
    <row r="10" spans="1:104">
      <c r="A10" s="185" t="s">
        <v>66</v>
      </c>
      <c r="B10" s="186" t="s">
        <v>81</v>
      </c>
      <c r="C10" s="187" t="s">
        <v>82</v>
      </c>
      <c r="D10" s="188"/>
      <c r="E10" s="189"/>
      <c r="F10" s="189"/>
      <c r="G10" s="190"/>
      <c r="H10" s="191"/>
      <c r="I10" s="191"/>
      <c r="O10" s="192">
        <v>1</v>
      </c>
    </row>
    <row r="11" spans="1:104" ht="22.5">
      <c r="A11" s="193">
        <v>2</v>
      </c>
      <c r="B11" s="194" t="s">
        <v>83</v>
      </c>
      <c r="C11" s="195" t="s">
        <v>84</v>
      </c>
      <c r="D11" s="196" t="s">
        <v>85</v>
      </c>
      <c r="E11" s="197">
        <v>28.700500000000002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1</v>
      </c>
      <c r="AC11" s="166">
        <v>1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1</v>
      </c>
      <c r="CZ11" s="166">
        <v>2.9329999999987401E-2</v>
      </c>
    </row>
    <row r="12" spans="1:104">
      <c r="A12" s="200"/>
      <c r="B12" s="206"/>
      <c r="C12" s="207" t="s">
        <v>86</v>
      </c>
      <c r="D12" s="208"/>
      <c r="E12" s="209">
        <v>27.888000000000002</v>
      </c>
      <c r="F12" s="210"/>
      <c r="G12" s="211"/>
      <c r="M12" s="205" t="s">
        <v>86</v>
      </c>
      <c r="O12" s="192"/>
    </row>
    <row r="13" spans="1:104">
      <c r="A13" s="200"/>
      <c r="B13" s="206"/>
      <c r="C13" s="207" t="s">
        <v>87</v>
      </c>
      <c r="D13" s="208"/>
      <c r="E13" s="209">
        <v>0.8125</v>
      </c>
      <c r="F13" s="210"/>
      <c r="G13" s="211"/>
      <c r="M13" s="205" t="s">
        <v>87</v>
      </c>
      <c r="O13" s="192"/>
    </row>
    <row r="14" spans="1:104" ht="22.5">
      <c r="A14" s="193">
        <v>3</v>
      </c>
      <c r="B14" s="194" t="s">
        <v>88</v>
      </c>
      <c r="C14" s="195" t="s">
        <v>89</v>
      </c>
      <c r="D14" s="196" t="s">
        <v>85</v>
      </c>
      <c r="E14" s="197">
        <v>119.188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1</v>
      </c>
      <c r="AC14" s="166">
        <v>1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1</v>
      </c>
      <c r="CZ14" s="166">
        <v>3.0869999999993101E-2</v>
      </c>
    </row>
    <row r="15" spans="1:104">
      <c r="A15" s="200"/>
      <c r="B15" s="206"/>
      <c r="C15" s="207" t="s">
        <v>90</v>
      </c>
      <c r="D15" s="208"/>
      <c r="E15" s="209">
        <v>119.188</v>
      </c>
      <c r="F15" s="210"/>
      <c r="G15" s="211"/>
      <c r="M15" s="205" t="s">
        <v>90</v>
      </c>
      <c r="O15" s="192"/>
    </row>
    <row r="16" spans="1:104" ht="22.5">
      <c r="A16" s="193">
        <v>4</v>
      </c>
      <c r="B16" s="194" t="s">
        <v>91</v>
      </c>
      <c r="C16" s="195" t="s">
        <v>92</v>
      </c>
      <c r="D16" s="196" t="s">
        <v>85</v>
      </c>
      <c r="E16" s="197">
        <v>29.81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1</v>
      </c>
      <c r="AC16" s="166">
        <v>1</v>
      </c>
      <c r="AZ16" s="166">
        <v>1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1</v>
      </c>
      <c r="CZ16" s="166">
        <v>1.8599999999992199E-2</v>
      </c>
    </row>
    <row r="17" spans="1:104">
      <c r="A17" s="200"/>
      <c r="B17" s="206"/>
      <c r="C17" s="207" t="s">
        <v>93</v>
      </c>
      <c r="D17" s="208"/>
      <c r="E17" s="209">
        <v>13.37</v>
      </c>
      <c r="F17" s="210"/>
      <c r="G17" s="211"/>
      <c r="M17" s="205" t="s">
        <v>93</v>
      </c>
      <c r="O17" s="192"/>
    </row>
    <row r="18" spans="1:104">
      <c r="A18" s="200"/>
      <c r="B18" s="206"/>
      <c r="C18" s="207" t="s">
        <v>94</v>
      </c>
      <c r="D18" s="208"/>
      <c r="E18" s="209">
        <v>13.36</v>
      </c>
      <c r="F18" s="210"/>
      <c r="G18" s="211"/>
      <c r="M18" s="205" t="s">
        <v>94</v>
      </c>
      <c r="O18" s="192"/>
    </row>
    <row r="19" spans="1:104">
      <c r="A19" s="200"/>
      <c r="B19" s="206"/>
      <c r="C19" s="207" t="s">
        <v>95</v>
      </c>
      <c r="D19" s="208"/>
      <c r="E19" s="209">
        <v>3.08</v>
      </c>
      <c r="F19" s="210"/>
      <c r="G19" s="211"/>
      <c r="M19" s="205" t="s">
        <v>95</v>
      </c>
      <c r="O19" s="192"/>
    </row>
    <row r="20" spans="1:104" ht="22.5">
      <c r="A20" s="193">
        <v>5</v>
      </c>
      <c r="B20" s="194" t="s">
        <v>96</v>
      </c>
      <c r="C20" s="195" t="s">
        <v>97</v>
      </c>
      <c r="D20" s="196" t="s">
        <v>98</v>
      </c>
      <c r="E20" s="197">
        <v>0.72299999999999998</v>
      </c>
      <c r="F20" s="197">
        <v>0</v>
      </c>
      <c r="G20" s="198">
        <f>E20*F20</f>
        <v>0</v>
      </c>
      <c r="O20" s="192">
        <v>2</v>
      </c>
      <c r="AA20" s="166">
        <v>12</v>
      </c>
      <c r="AB20" s="166">
        <v>0</v>
      </c>
      <c r="AC20" s="166">
        <v>92</v>
      </c>
      <c r="AZ20" s="166">
        <v>1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12</v>
      </c>
      <c r="CB20" s="199">
        <v>0</v>
      </c>
      <c r="CZ20" s="166">
        <v>0</v>
      </c>
    </row>
    <row r="21" spans="1:104">
      <c r="A21" s="200"/>
      <c r="B21" s="201"/>
      <c r="C21" s="202" t="s">
        <v>99</v>
      </c>
      <c r="D21" s="203"/>
      <c r="E21" s="203"/>
      <c r="F21" s="203"/>
      <c r="G21" s="204"/>
      <c r="L21" s="205" t="s">
        <v>99</v>
      </c>
      <c r="O21" s="192">
        <v>3</v>
      </c>
    </row>
    <row r="22" spans="1:104">
      <c r="A22" s="200"/>
      <c r="B22" s="201"/>
      <c r="C22" s="202" t="s">
        <v>100</v>
      </c>
      <c r="D22" s="203"/>
      <c r="E22" s="203"/>
      <c r="F22" s="203"/>
      <c r="G22" s="204"/>
      <c r="L22" s="205" t="s">
        <v>100</v>
      </c>
      <c r="O22" s="192">
        <v>3</v>
      </c>
    </row>
    <row r="23" spans="1:104">
      <c r="A23" s="212"/>
      <c r="B23" s="213" t="s">
        <v>69</v>
      </c>
      <c r="C23" s="214" t="str">
        <f>CONCATENATE(B10," ",C10)</f>
        <v>3 Svislé a kompletní konstrukce</v>
      </c>
      <c r="D23" s="215"/>
      <c r="E23" s="216"/>
      <c r="F23" s="217"/>
      <c r="G23" s="218">
        <f>SUM(G10:G22)</f>
        <v>0</v>
      </c>
      <c r="O23" s="192">
        <v>4</v>
      </c>
      <c r="BA23" s="219">
        <f>SUM(BA10:BA22)</f>
        <v>0</v>
      </c>
      <c r="BB23" s="219">
        <f>SUM(BB10:BB22)</f>
        <v>0</v>
      </c>
      <c r="BC23" s="219">
        <f>SUM(BC10:BC22)</f>
        <v>0</v>
      </c>
      <c r="BD23" s="219">
        <f>SUM(BD10:BD22)</f>
        <v>0</v>
      </c>
      <c r="BE23" s="219">
        <f>SUM(BE10:BE22)</f>
        <v>0</v>
      </c>
    </row>
    <row r="24" spans="1:104">
      <c r="A24" s="185" t="s">
        <v>66</v>
      </c>
      <c r="B24" s="186" t="s">
        <v>101</v>
      </c>
      <c r="C24" s="187" t="s">
        <v>102</v>
      </c>
      <c r="D24" s="188"/>
      <c r="E24" s="189"/>
      <c r="F24" s="189"/>
      <c r="G24" s="190"/>
      <c r="H24" s="191"/>
      <c r="I24" s="191"/>
      <c r="O24" s="192">
        <v>1</v>
      </c>
    </row>
    <row r="25" spans="1:104">
      <c r="A25" s="193">
        <v>6</v>
      </c>
      <c r="B25" s="194" t="s">
        <v>103</v>
      </c>
      <c r="C25" s="195" t="s">
        <v>104</v>
      </c>
      <c r="D25" s="196" t="s">
        <v>105</v>
      </c>
      <c r="E25" s="197">
        <v>12</v>
      </c>
      <c r="F25" s="197">
        <v>0</v>
      </c>
      <c r="G25" s="198">
        <f>E25*F25</f>
        <v>0</v>
      </c>
      <c r="O25" s="192">
        <v>2</v>
      </c>
      <c r="AA25" s="166">
        <v>1</v>
      </c>
      <c r="AB25" s="166">
        <v>1</v>
      </c>
      <c r="AC25" s="166">
        <v>1</v>
      </c>
      <c r="AZ25" s="166">
        <v>1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</v>
      </c>
      <c r="CB25" s="199">
        <v>1</v>
      </c>
      <c r="CZ25" s="166">
        <v>2.3799999999987199E-3</v>
      </c>
    </row>
    <row r="26" spans="1:104">
      <c r="A26" s="193">
        <v>7</v>
      </c>
      <c r="B26" s="194" t="s">
        <v>106</v>
      </c>
      <c r="C26" s="195" t="s">
        <v>107</v>
      </c>
      <c r="D26" s="196" t="s">
        <v>105</v>
      </c>
      <c r="E26" s="197">
        <v>12.12</v>
      </c>
      <c r="F26" s="197">
        <v>0</v>
      </c>
      <c r="G26" s="198">
        <f>E26*F26</f>
        <v>0</v>
      </c>
      <c r="O26" s="192">
        <v>2</v>
      </c>
      <c r="AA26" s="166">
        <v>3</v>
      </c>
      <c r="AB26" s="166">
        <v>1</v>
      </c>
      <c r="AC26" s="166">
        <v>59341746</v>
      </c>
      <c r="AZ26" s="166">
        <v>1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3</v>
      </c>
      <c r="CB26" s="199">
        <v>1</v>
      </c>
      <c r="CZ26" s="166">
        <v>5.3999999999973597E-2</v>
      </c>
    </row>
    <row r="27" spans="1:104">
      <c r="A27" s="212"/>
      <c r="B27" s="213" t="s">
        <v>69</v>
      </c>
      <c r="C27" s="214" t="str">
        <f>CONCATENATE(B24," ",C24)</f>
        <v>4 Vodorovné konstrukce</v>
      </c>
      <c r="D27" s="215"/>
      <c r="E27" s="216"/>
      <c r="F27" s="217"/>
      <c r="G27" s="218">
        <f>SUM(G24:G26)</f>
        <v>0</v>
      </c>
      <c r="O27" s="192">
        <v>4</v>
      </c>
      <c r="BA27" s="219">
        <f>SUM(BA24:BA26)</f>
        <v>0</v>
      </c>
      <c r="BB27" s="219">
        <f>SUM(BB24:BB26)</f>
        <v>0</v>
      </c>
      <c r="BC27" s="219">
        <f>SUM(BC24:BC26)</f>
        <v>0</v>
      </c>
      <c r="BD27" s="219">
        <f>SUM(BD24:BD26)</f>
        <v>0</v>
      </c>
      <c r="BE27" s="219">
        <f>SUM(BE24:BE26)</f>
        <v>0</v>
      </c>
    </row>
    <row r="28" spans="1:104">
      <c r="A28" s="185" t="s">
        <v>66</v>
      </c>
      <c r="B28" s="186" t="s">
        <v>108</v>
      </c>
      <c r="C28" s="187" t="s">
        <v>109</v>
      </c>
      <c r="D28" s="188"/>
      <c r="E28" s="189"/>
      <c r="F28" s="189"/>
      <c r="G28" s="190"/>
      <c r="H28" s="191"/>
      <c r="I28" s="191"/>
      <c r="O28" s="192">
        <v>1</v>
      </c>
    </row>
    <row r="29" spans="1:104">
      <c r="A29" s="193">
        <v>8</v>
      </c>
      <c r="B29" s="194" t="s">
        <v>110</v>
      </c>
      <c r="C29" s="195" t="s">
        <v>111</v>
      </c>
      <c r="D29" s="196" t="s">
        <v>85</v>
      </c>
      <c r="E29" s="197">
        <v>105.384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1</v>
      </c>
      <c r="AC29" s="166">
        <v>1</v>
      </c>
      <c r="AZ29" s="166">
        <v>1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1</v>
      </c>
      <c r="CZ29" s="166">
        <v>4.7660000000007599E-2</v>
      </c>
    </row>
    <row r="30" spans="1:104">
      <c r="A30" s="200"/>
      <c r="B30" s="206"/>
      <c r="C30" s="207" t="s">
        <v>112</v>
      </c>
      <c r="D30" s="208"/>
      <c r="E30" s="209">
        <v>124.66</v>
      </c>
      <c r="F30" s="210"/>
      <c r="G30" s="211"/>
      <c r="M30" s="205" t="s">
        <v>112</v>
      </c>
      <c r="O30" s="192"/>
    </row>
    <row r="31" spans="1:104">
      <c r="A31" s="200"/>
      <c r="B31" s="206"/>
      <c r="C31" s="207" t="s">
        <v>113</v>
      </c>
      <c r="D31" s="208"/>
      <c r="E31" s="209">
        <v>5.88</v>
      </c>
      <c r="F31" s="210"/>
      <c r="G31" s="211"/>
      <c r="M31" s="205" t="s">
        <v>113</v>
      </c>
      <c r="O31" s="192"/>
    </row>
    <row r="32" spans="1:104">
      <c r="A32" s="200"/>
      <c r="B32" s="206"/>
      <c r="C32" s="207" t="s">
        <v>114</v>
      </c>
      <c r="D32" s="208"/>
      <c r="E32" s="209">
        <v>-6.6760000000000002</v>
      </c>
      <c r="F32" s="210"/>
      <c r="G32" s="211"/>
      <c r="M32" s="205" t="s">
        <v>114</v>
      </c>
      <c r="O32" s="192"/>
    </row>
    <row r="33" spans="1:104">
      <c r="A33" s="200"/>
      <c r="B33" s="206"/>
      <c r="C33" s="207" t="s">
        <v>115</v>
      </c>
      <c r="D33" s="208"/>
      <c r="E33" s="209">
        <v>-18.48</v>
      </c>
      <c r="F33" s="210"/>
      <c r="G33" s="211"/>
      <c r="M33" s="205" t="s">
        <v>115</v>
      </c>
      <c r="O33" s="192"/>
    </row>
    <row r="34" spans="1:104">
      <c r="A34" s="193">
        <v>9</v>
      </c>
      <c r="B34" s="194" t="s">
        <v>116</v>
      </c>
      <c r="C34" s="195" t="s">
        <v>117</v>
      </c>
      <c r="D34" s="196" t="s">
        <v>85</v>
      </c>
      <c r="E34" s="197">
        <v>19.32</v>
      </c>
      <c r="F34" s="197">
        <v>0</v>
      </c>
      <c r="G34" s="198">
        <f>E34*F34</f>
        <v>0</v>
      </c>
      <c r="O34" s="192">
        <v>2</v>
      </c>
      <c r="AA34" s="166">
        <v>1</v>
      </c>
      <c r="AB34" s="166">
        <v>1</v>
      </c>
      <c r="AC34" s="166">
        <v>1</v>
      </c>
      <c r="AZ34" s="166">
        <v>1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1</v>
      </c>
      <c r="CB34" s="199">
        <v>1</v>
      </c>
      <c r="CZ34" s="166">
        <v>4.0869999999984002E-2</v>
      </c>
    </row>
    <row r="35" spans="1:104">
      <c r="A35" s="200"/>
      <c r="B35" s="206"/>
      <c r="C35" s="207" t="s">
        <v>118</v>
      </c>
      <c r="D35" s="208"/>
      <c r="E35" s="209">
        <v>21.84</v>
      </c>
      <c r="F35" s="210"/>
      <c r="G35" s="211"/>
      <c r="M35" s="205" t="s">
        <v>118</v>
      </c>
      <c r="O35" s="192"/>
    </row>
    <row r="36" spans="1:104">
      <c r="A36" s="200"/>
      <c r="B36" s="206"/>
      <c r="C36" s="207" t="s">
        <v>119</v>
      </c>
      <c r="D36" s="208"/>
      <c r="E36" s="209">
        <v>-2.52</v>
      </c>
      <c r="F36" s="210"/>
      <c r="G36" s="211"/>
      <c r="M36" s="205" t="s">
        <v>119</v>
      </c>
      <c r="O36" s="192"/>
    </row>
    <row r="37" spans="1:104">
      <c r="A37" s="193">
        <v>10</v>
      </c>
      <c r="B37" s="194" t="s">
        <v>120</v>
      </c>
      <c r="C37" s="195" t="s">
        <v>121</v>
      </c>
      <c r="D37" s="196" t="s">
        <v>98</v>
      </c>
      <c r="E37" s="197">
        <v>0.3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1</v>
      </c>
      <c r="AC37" s="166">
        <v>1</v>
      </c>
      <c r="AZ37" s="166">
        <v>1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1</v>
      </c>
      <c r="CZ37" s="166">
        <v>2.42197999999917</v>
      </c>
    </row>
    <row r="38" spans="1:104">
      <c r="A38" s="200"/>
      <c r="B38" s="206"/>
      <c r="C38" s="207" t="s">
        <v>122</v>
      </c>
      <c r="D38" s="208"/>
      <c r="E38" s="209">
        <v>0.3</v>
      </c>
      <c r="F38" s="210"/>
      <c r="G38" s="211"/>
      <c r="M38" s="205" t="s">
        <v>122</v>
      </c>
      <c r="O38" s="192"/>
    </row>
    <row r="39" spans="1:104">
      <c r="A39" s="193">
        <v>11</v>
      </c>
      <c r="B39" s="194" t="s">
        <v>123</v>
      </c>
      <c r="C39" s="195" t="s">
        <v>124</v>
      </c>
      <c r="D39" s="196" t="s">
        <v>98</v>
      </c>
      <c r="E39" s="197">
        <v>0.6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1</v>
      </c>
      <c r="AC39" s="166">
        <v>1</v>
      </c>
      <c r="AZ39" s="166">
        <v>1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1</v>
      </c>
      <c r="CZ39" s="166">
        <v>2.5250000000014601</v>
      </c>
    </row>
    <row r="40" spans="1:104">
      <c r="A40" s="200"/>
      <c r="B40" s="206"/>
      <c r="C40" s="207" t="s">
        <v>125</v>
      </c>
      <c r="D40" s="208"/>
      <c r="E40" s="209">
        <v>0.6</v>
      </c>
      <c r="F40" s="210"/>
      <c r="G40" s="211"/>
      <c r="M40" s="205" t="s">
        <v>125</v>
      </c>
      <c r="O40" s="192"/>
    </row>
    <row r="41" spans="1:104">
      <c r="A41" s="193">
        <v>12</v>
      </c>
      <c r="B41" s="194" t="s">
        <v>126</v>
      </c>
      <c r="C41" s="195" t="s">
        <v>127</v>
      </c>
      <c r="D41" s="196" t="s">
        <v>98</v>
      </c>
      <c r="E41" s="197">
        <v>0.3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1</v>
      </c>
      <c r="AC41" s="166">
        <v>1</v>
      </c>
      <c r="AZ41" s="166">
        <v>1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1</v>
      </c>
      <c r="CZ41" s="166">
        <v>4.0000000000020498E-2</v>
      </c>
    </row>
    <row r="42" spans="1:104">
      <c r="A42" s="193">
        <v>13</v>
      </c>
      <c r="B42" s="194" t="s">
        <v>128</v>
      </c>
      <c r="C42" s="195" t="s">
        <v>129</v>
      </c>
      <c r="D42" s="196" t="s">
        <v>98</v>
      </c>
      <c r="E42" s="197">
        <v>0.3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1</v>
      </c>
      <c r="AC42" s="166">
        <v>1</v>
      </c>
      <c r="AZ42" s="166">
        <v>1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1</v>
      </c>
      <c r="CZ42" s="166">
        <v>0</v>
      </c>
    </row>
    <row r="43" spans="1:104" ht="22.5">
      <c r="A43" s="193">
        <v>14</v>
      </c>
      <c r="B43" s="194" t="s">
        <v>130</v>
      </c>
      <c r="C43" s="195" t="s">
        <v>131</v>
      </c>
      <c r="D43" s="196" t="s">
        <v>132</v>
      </c>
      <c r="E43" s="197">
        <v>2.2800000000000001E-2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1</v>
      </c>
      <c r="AC43" s="166">
        <v>1</v>
      </c>
      <c r="AZ43" s="166">
        <v>1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1</v>
      </c>
      <c r="CZ43" s="166">
        <v>1.06624999999985</v>
      </c>
    </row>
    <row r="44" spans="1:104">
      <c r="A44" s="200"/>
      <c r="B44" s="206"/>
      <c r="C44" s="207" t="s">
        <v>133</v>
      </c>
      <c r="D44" s="208"/>
      <c r="E44" s="209">
        <v>2.2800000000000001E-2</v>
      </c>
      <c r="F44" s="210"/>
      <c r="G44" s="211"/>
      <c r="M44" s="205" t="s">
        <v>133</v>
      </c>
      <c r="O44" s="192"/>
    </row>
    <row r="45" spans="1:104">
      <c r="A45" s="193">
        <v>15</v>
      </c>
      <c r="B45" s="194" t="s">
        <v>134</v>
      </c>
      <c r="C45" s="195" t="s">
        <v>135</v>
      </c>
      <c r="D45" s="196" t="s">
        <v>80</v>
      </c>
      <c r="E45" s="197">
        <v>1</v>
      </c>
      <c r="F45" s="197">
        <v>0</v>
      </c>
      <c r="G45" s="198">
        <f>E45*F45</f>
        <v>0</v>
      </c>
      <c r="O45" s="192">
        <v>2</v>
      </c>
      <c r="AA45" s="166">
        <v>12</v>
      </c>
      <c r="AB45" s="166">
        <v>0</v>
      </c>
      <c r="AC45" s="166">
        <v>64</v>
      </c>
      <c r="AZ45" s="166">
        <v>1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12</v>
      </c>
      <c r="CB45" s="199">
        <v>0</v>
      </c>
      <c r="CZ45" s="166">
        <v>0</v>
      </c>
    </row>
    <row r="46" spans="1:104">
      <c r="A46" s="193">
        <v>16</v>
      </c>
      <c r="B46" s="194" t="s">
        <v>136</v>
      </c>
      <c r="C46" s="195" t="s">
        <v>137</v>
      </c>
      <c r="D46" s="196" t="s">
        <v>98</v>
      </c>
      <c r="E46" s="197">
        <v>0.18</v>
      </c>
      <c r="F46" s="197">
        <v>0</v>
      </c>
      <c r="G46" s="198">
        <f>E46*F46</f>
        <v>0</v>
      </c>
      <c r="O46" s="192">
        <v>2</v>
      </c>
      <c r="AA46" s="166">
        <v>12</v>
      </c>
      <c r="AB46" s="166">
        <v>0</v>
      </c>
      <c r="AC46" s="166">
        <v>93</v>
      </c>
      <c r="AZ46" s="166">
        <v>1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12</v>
      </c>
      <c r="CB46" s="199">
        <v>0</v>
      </c>
      <c r="CZ46" s="166">
        <v>0</v>
      </c>
    </row>
    <row r="47" spans="1:104">
      <c r="A47" s="200"/>
      <c r="B47" s="206"/>
      <c r="C47" s="207" t="s">
        <v>138</v>
      </c>
      <c r="D47" s="208"/>
      <c r="E47" s="209">
        <v>0.18</v>
      </c>
      <c r="F47" s="210"/>
      <c r="G47" s="211"/>
      <c r="M47" s="205" t="s">
        <v>138</v>
      </c>
      <c r="O47" s="192"/>
    </row>
    <row r="48" spans="1:104">
      <c r="A48" s="212"/>
      <c r="B48" s="213" t="s">
        <v>69</v>
      </c>
      <c r="C48" s="214" t="str">
        <f>CONCATENATE(B28," ",C28)</f>
        <v>6 Úpravy povrchu,podlahy</v>
      </c>
      <c r="D48" s="215"/>
      <c r="E48" s="216"/>
      <c r="F48" s="217"/>
      <c r="G48" s="218">
        <f>SUM(G28:G47)</f>
        <v>0</v>
      </c>
      <c r="O48" s="192">
        <v>4</v>
      </c>
      <c r="BA48" s="219">
        <f>SUM(BA28:BA47)</f>
        <v>0</v>
      </c>
      <c r="BB48" s="219">
        <f>SUM(BB28:BB47)</f>
        <v>0</v>
      </c>
      <c r="BC48" s="219">
        <f>SUM(BC28:BC47)</f>
        <v>0</v>
      </c>
      <c r="BD48" s="219">
        <f>SUM(BD28:BD47)</f>
        <v>0</v>
      </c>
      <c r="BE48" s="219">
        <f>SUM(BE28:BE47)</f>
        <v>0</v>
      </c>
    </row>
    <row r="49" spans="1:104">
      <c r="A49" s="185" t="s">
        <v>66</v>
      </c>
      <c r="B49" s="186" t="s">
        <v>139</v>
      </c>
      <c r="C49" s="187" t="s">
        <v>140</v>
      </c>
      <c r="D49" s="188"/>
      <c r="E49" s="189"/>
      <c r="F49" s="189"/>
      <c r="G49" s="190"/>
      <c r="H49" s="191"/>
      <c r="I49" s="191"/>
      <c r="O49" s="192">
        <v>1</v>
      </c>
    </row>
    <row r="50" spans="1:104">
      <c r="A50" s="193">
        <v>17</v>
      </c>
      <c r="B50" s="194" t="s">
        <v>141</v>
      </c>
      <c r="C50" s="195" t="s">
        <v>142</v>
      </c>
      <c r="D50" s="196" t="s">
        <v>85</v>
      </c>
      <c r="E50" s="197">
        <v>94.84</v>
      </c>
      <c r="F50" s="197">
        <v>0</v>
      </c>
      <c r="G50" s="198">
        <f>E50*F50</f>
        <v>0</v>
      </c>
      <c r="O50" s="192">
        <v>2</v>
      </c>
      <c r="AA50" s="166">
        <v>1</v>
      </c>
      <c r="AB50" s="166">
        <v>1</v>
      </c>
      <c r="AC50" s="166">
        <v>1</v>
      </c>
      <c r="AZ50" s="166">
        <v>1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1</v>
      </c>
      <c r="CB50" s="199">
        <v>1</v>
      </c>
      <c r="CZ50" s="166">
        <v>3.4589999999980102E-2</v>
      </c>
    </row>
    <row r="51" spans="1:104">
      <c r="A51" s="212"/>
      <c r="B51" s="213" t="s">
        <v>69</v>
      </c>
      <c r="C51" s="214" t="str">
        <f>CONCATENATE(B49," ",C49)</f>
        <v>94 Lešení a stavební výtahy</v>
      </c>
      <c r="D51" s="215"/>
      <c r="E51" s="216"/>
      <c r="F51" s="217"/>
      <c r="G51" s="218">
        <f>SUM(G49:G50)</f>
        <v>0</v>
      </c>
      <c r="O51" s="192">
        <v>4</v>
      </c>
      <c r="BA51" s="219">
        <f>SUM(BA49:BA50)</f>
        <v>0</v>
      </c>
      <c r="BB51" s="219">
        <f>SUM(BB49:BB50)</f>
        <v>0</v>
      </c>
      <c r="BC51" s="219">
        <f>SUM(BC49:BC50)</f>
        <v>0</v>
      </c>
      <c r="BD51" s="219">
        <f>SUM(BD49:BD50)</f>
        <v>0</v>
      </c>
      <c r="BE51" s="219">
        <f>SUM(BE49:BE50)</f>
        <v>0</v>
      </c>
    </row>
    <row r="52" spans="1:104">
      <c r="A52" s="185" t="s">
        <v>66</v>
      </c>
      <c r="B52" s="186" t="s">
        <v>143</v>
      </c>
      <c r="C52" s="187" t="s">
        <v>144</v>
      </c>
      <c r="D52" s="188"/>
      <c r="E52" s="189"/>
      <c r="F52" s="189"/>
      <c r="G52" s="190"/>
      <c r="H52" s="191"/>
      <c r="I52" s="191"/>
      <c r="O52" s="192">
        <v>1</v>
      </c>
    </row>
    <row r="53" spans="1:104">
      <c r="A53" s="193">
        <v>18</v>
      </c>
      <c r="B53" s="194" t="s">
        <v>145</v>
      </c>
      <c r="C53" s="195" t="s">
        <v>146</v>
      </c>
      <c r="D53" s="196" t="s">
        <v>85</v>
      </c>
      <c r="E53" s="197">
        <v>1.2</v>
      </c>
      <c r="F53" s="197">
        <v>0</v>
      </c>
      <c r="G53" s="198">
        <f>E53*F53</f>
        <v>0</v>
      </c>
      <c r="O53" s="192">
        <v>2</v>
      </c>
      <c r="AA53" s="166">
        <v>1</v>
      </c>
      <c r="AB53" s="166">
        <v>1</v>
      </c>
      <c r="AC53" s="166">
        <v>1</v>
      </c>
      <c r="AZ53" s="166">
        <v>1</v>
      </c>
      <c r="BA53" s="166">
        <f>IF(AZ53=1,G53,0)</f>
        <v>0</v>
      </c>
      <c r="BB53" s="166">
        <f>IF(AZ53=2,G53,0)</f>
        <v>0</v>
      </c>
      <c r="BC53" s="166">
        <f>IF(AZ53=3,G53,0)</f>
        <v>0</v>
      </c>
      <c r="BD53" s="166">
        <f>IF(AZ53=4,G53,0)</f>
        <v>0</v>
      </c>
      <c r="BE53" s="166">
        <f>IF(AZ53=5,G53,0)</f>
        <v>0</v>
      </c>
      <c r="CA53" s="199">
        <v>1</v>
      </c>
      <c r="CB53" s="199">
        <v>1</v>
      </c>
      <c r="CZ53" s="166">
        <v>0</v>
      </c>
    </row>
    <row r="54" spans="1:104">
      <c r="A54" s="200"/>
      <c r="B54" s="206"/>
      <c r="C54" s="207" t="s">
        <v>147</v>
      </c>
      <c r="D54" s="208"/>
      <c r="E54" s="209">
        <v>1.2</v>
      </c>
      <c r="F54" s="210"/>
      <c r="G54" s="211"/>
      <c r="M54" s="205" t="s">
        <v>147</v>
      </c>
      <c r="O54" s="192"/>
    </row>
    <row r="55" spans="1:104">
      <c r="A55" s="193">
        <v>19</v>
      </c>
      <c r="B55" s="194" t="s">
        <v>148</v>
      </c>
      <c r="C55" s="195" t="s">
        <v>149</v>
      </c>
      <c r="D55" s="196" t="s">
        <v>85</v>
      </c>
      <c r="E55" s="197">
        <v>6</v>
      </c>
      <c r="F55" s="197">
        <v>0</v>
      </c>
      <c r="G55" s="198">
        <f>E55*F55</f>
        <v>0</v>
      </c>
      <c r="O55" s="192">
        <v>2</v>
      </c>
      <c r="AA55" s="166">
        <v>1</v>
      </c>
      <c r="AB55" s="166">
        <v>7</v>
      </c>
      <c r="AC55" s="166">
        <v>7</v>
      </c>
      <c r="AZ55" s="166">
        <v>1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</v>
      </c>
      <c r="CB55" s="199">
        <v>7</v>
      </c>
      <c r="CZ55" s="166">
        <v>0</v>
      </c>
    </row>
    <row r="56" spans="1:104">
      <c r="A56" s="200"/>
      <c r="B56" s="206"/>
      <c r="C56" s="207" t="s">
        <v>150</v>
      </c>
      <c r="D56" s="208"/>
      <c r="E56" s="209">
        <v>6</v>
      </c>
      <c r="F56" s="210"/>
      <c r="G56" s="211"/>
      <c r="M56" s="205" t="s">
        <v>150</v>
      </c>
      <c r="O56" s="192"/>
    </row>
    <row r="57" spans="1:104">
      <c r="A57" s="193">
        <v>20</v>
      </c>
      <c r="B57" s="194" t="s">
        <v>151</v>
      </c>
      <c r="C57" s="195" t="s">
        <v>152</v>
      </c>
      <c r="D57" s="196" t="s">
        <v>85</v>
      </c>
      <c r="E57" s="197">
        <v>6</v>
      </c>
      <c r="F57" s="197">
        <v>0</v>
      </c>
      <c r="G57" s="198">
        <f>E57*F57</f>
        <v>0</v>
      </c>
      <c r="O57" s="192">
        <v>2</v>
      </c>
      <c r="AA57" s="166">
        <v>1</v>
      </c>
      <c r="AB57" s="166">
        <v>7</v>
      </c>
      <c r="AC57" s="166">
        <v>7</v>
      </c>
      <c r="AZ57" s="166">
        <v>1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1</v>
      </c>
      <c r="CB57" s="199">
        <v>7</v>
      </c>
      <c r="CZ57" s="166">
        <v>0</v>
      </c>
    </row>
    <row r="58" spans="1:104">
      <c r="A58" s="200"/>
      <c r="B58" s="206"/>
      <c r="C58" s="207" t="s">
        <v>150</v>
      </c>
      <c r="D58" s="208"/>
      <c r="E58" s="209">
        <v>6</v>
      </c>
      <c r="F58" s="210"/>
      <c r="G58" s="211"/>
      <c r="M58" s="205" t="s">
        <v>150</v>
      </c>
      <c r="O58" s="192"/>
    </row>
    <row r="59" spans="1:104">
      <c r="A59" s="193">
        <v>21</v>
      </c>
      <c r="B59" s="194" t="s">
        <v>153</v>
      </c>
      <c r="C59" s="195" t="s">
        <v>154</v>
      </c>
      <c r="D59" s="196" t="s">
        <v>85</v>
      </c>
      <c r="E59" s="197">
        <v>94.84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7</v>
      </c>
      <c r="AC59" s="166">
        <v>7</v>
      </c>
      <c r="AZ59" s="166">
        <v>1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7</v>
      </c>
      <c r="CZ59" s="166">
        <v>0</v>
      </c>
    </row>
    <row r="60" spans="1:104">
      <c r="A60" s="200"/>
      <c r="B60" s="206"/>
      <c r="C60" s="207" t="s">
        <v>155</v>
      </c>
      <c r="D60" s="208"/>
      <c r="E60" s="209">
        <v>94.84</v>
      </c>
      <c r="F60" s="210"/>
      <c r="G60" s="211"/>
      <c r="M60" s="205" t="s">
        <v>155</v>
      </c>
      <c r="O60" s="192"/>
    </row>
    <row r="61" spans="1:104">
      <c r="A61" s="193">
        <v>22</v>
      </c>
      <c r="B61" s="194" t="s">
        <v>156</v>
      </c>
      <c r="C61" s="195" t="s">
        <v>157</v>
      </c>
      <c r="D61" s="196" t="s">
        <v>85</v>
      </c>
      <c r="E61" s="197">
        <v>94.84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7</v>
      </c>
      <c r="AC61" s="166">
        <v>7</v>
      </c>
      <c r="AZ61" s="166">
        <v>1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7</v>
      </c>
      <c r="CZ61" s="166">
        <v>0</v>
      </c>
    </row>
    <row r="62" spans="1:104">
      <c r="A62" s="193">
        <v>23</v>
      </c>
      <c r="B62" s="194" t="s">
        <v>158</v>
      </c>
      <c r="C62" s="195" t="s">
        <v>159</v>
      </c>
      <c r="D62" s="196" t="s">
        <v>85</v>
      </c>
      <c r="E62" s="197">
        <v>6.5270000000000001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1</v>
      </c>
      <c r="AC62" s="166">
        <v>1</v>
      </c>
      <c r="AZ62" s="166">
        <v>1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1</v>
      </c>
      <c r="CZ62" s="166">
        <v>6.7000000000039305E-4</v>
      </c>
    </row>
    <row r="63" spans="1:104">
      <c r="A63" s="200"/>
      <c r="B63" s="206"/>
      <c r="C63" s="207" t="s">
        <v>160</v>
      </c>
      <c r="D63" s="208"/>
      <c r="E63" s="209">
        <v>6.5270000000000001</v>
      </c>
      <c r="F63" s="210"/>
      <c r="G63" s="211"/>
      <c r="M63" s="205" t="s">
        <v>160</v>
      </c>
      <c r="O63" s="192"/>
    </row>
    <row r="64" spans="1:104">
      <c r="A64" s="193">
        <v>24</v>
      </c>
      <c r="B64" s="194" t="s">
        <v>161</v>
      </c>
      <c r="C64" s="195" t="s">
        <v>162</v>
      </c>
      <c r="D64" s="196" t="s">
        <v>98</v>
      </c>
      <c r="E64" s="197">
        <v>0.6</v>
      </c>
      <c r="F64" s="197">
        <v>0</v>
      </c>
      <c r="G64" s="198">
        <f>E64*F64</f>
        <v>0</v>
      </c>
      <c r="O64" s="192">
        <v>2</v>
      </c>
      <c r="AA64" s="166">
        <v>1</v>
      </c>
      <c r="AB64" s="166">
        <v>1</v>
      </c>
      <c r="AC64" s="166">
        <v>1</v>
      </c>
      <c r="AZ64" s="166">
        <v>1</v>
      </c>
      <c r="BA64" s="166">
        <f>IF(AZ64=1,G64,0)</f>
        <v>0</v>
      </c>
      <c r="BB64" s="166">
        <f>IF(AZ64=2,G64,0)</f>
        <v>0</v>
      </c>
      <c r="BC64" s="166">
        <f>IF(AZ64=3,G64,0)</f>
        <v>0</v>
      </c>
      <c r="BD64" s="166">
        <f>IF(AZ64=4,G64,0)</f>
        <v>0</v>
      </c>
      <c r="BE64" s="166">
        <f>IF(AZ64=5,G64,0)</f>
        <v>0</v>
      </c>
      <c r="CA64" s="199">
        <v>1</v>
      </c>
      <c r="CB64" s="199">
        <v>1</v>
      </c>
      <c r="CZ64" s="166">
        <v>7.4100000000001404E-3</v>
      </c>
    </row>
    <row r="65" spans="1:104">
      <c r="A65" s="200"/>
      <c r="B65" s="206"/>
      <c r="C65" s="207" t="s">
        <v>125</v>
      </c>
      <c r="D65" s="208"/>
      <c r="E65" s="209">
        <v>0.6</v>
      </c>
      <c r="F65" s="210"/>
      <c r="G65" s="211"/>
      <c r="M65" s="205" t="s">
        <v>125</v>
      </c>
      <c r="O65" s="192"/>
    </row>
    <row r="66" spans="1:104" ht="22.5">
      <c r="A66" s="193">
        <v>25</v>
      </c>
      <c r="B66" s="194" t="s">
        <v>163</v>
      </c>
      <c r="C66" s="195" t="s">
        <v>164</v>
      </c>
      <c r="D66" s="196" t="s">
        <v>98</v>
      </c>
      <c r="E66" s="197">
        <v>0.3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1</v>
      </c>
      <c r="AC66" s="166">
        <v>1</v>
      </c>
      <c r="AZ66" s="166">
        <v>1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1</v>
      </c>
      <c r="CZ66" s="166">
        <v>0</v>
      </c>
    </row>
    <row r="67" spans="1:104">
      <c r="A67" s="200"/>
      <c r="B67" s="206"/>
      <c r="C67" s="207" t="s">
        <v>122</v>
      </c>
      <c r="D67" s="208"/>
      <c r="E67" s="209">
        <v>0.3</v>
      </c>
      <c r="F67" s="210"/>
      <c r="G67" s="211"/>
      <c r="M67" s="205" t="s">
        <v>122</v>
      </c>
      <c r="O67" s="192"/>
    </row>
    <row r="68" spans="1:104" ht="22.5">
      <c r="A68" s="193">
        <v>26</v>
      </c>
      <c r="B68" s="194" t="s">
        <v>165</v>
      </c>
      <c r="C68" s="195" t="s">
        <v>166</v>
      </c>
      <c r="D68" s="196" t="s">
        <v>98</v>
      </c>
      <c r="E68" s="197">
        <v>0.6</v>
      </c>
      <c r="F68" s="197">
        <v>0</v>
      </c>
      <c r="G68" s="198">
        <f>E68*F68</f>
        <v>0</v>
      </c>
      <c r="O68" s="192">
        <v>2</v>
      </c>
      <c r="AA68" s="166">
        <v>1</v>
      </c>
      <c r="AB68" s="166">
        <v>0</v>
      </c>
      <c r="AC68" s="166">
        <v>0</v>
      </c>
      <c r="AZ68" s="166">
        <v>1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1</v>
      </c>
      <c r="CB68" s="199">
        <v>0</v>
      </c>
      <c r="CZ68" s="166">
        <v>0</v>
      </c>
    </row>
    <row r="69" spans="1:104">
      <c r="A69" s="200"/>
      <c r="B69" s="206"/>
      <c r="C69" s="207" t="s">
        <v>125</v>
      </c>
      <c r="D69" s="208"/>
      <c r="E69" s="209">
        <v>0.6</v>
      </c>
      <c r="F69" s="210"/>
      <c r="G69" s="211"/>
      <c r="M69" s="205" t="s">
        <v>125</v>
      </c>
      <c r="O69" s="192"/>
    </row>
    <row r="70" spans="1:104">
      <c r="A70" s="193">
        <v>27</v>
      </c>
      <c r="B70" s="194" t="s">
        <v>167</v>
      </c>
      <c r="C70" s="195" t="s">
        <v>168</v>
      </c>
      <c r="D70" s="196" t="s">
        <v>98</v>
      </c>
      <c r="E70" s="197">
        <v>0.3</v>
      </c>
      <c r="F70" s="197">
        <v>0</v>
      </c>
      <c r="G70" s="198">
        <f>E70*F70</f>
        <v>0</v>
      </c>
      <c r="O70" s="192">
        <v>2</v>
      </c>
      <c r="AA70" s="166">
        <v>1</v>
      </c>
      <c r="AB70" s="166">
        <v>1</v>
      </c>
      <c r="AC70" s="166">
        <v>1</v>
      </c>
      <c r="AZ70" s="166">
        <v>1</v>
      </c>
      <c r="BA70" s="166">
        <f>IF(AZ70=1,G70,0)</f>
        <v>0</v>
      </c>
      <c r="BB70" s="166">
        <f>IF(AZ70=2,G70,0)</f>
        <v>0</v>
      </c>
      <c r="BC70" s="166">
        <f>IF(AZ70=3,G70,0)</f>
        <v>0</v>
      </c>
      <c r="BD70" s="166">
        <f>IF(AZ70=4,G70,0)</f>
        <v>0</v>
      </c>
      <c r="BE70" s="166">
        <f>IF(AZ70=5,G70,0)</f>
        <v>0</v>
      </c>
      <c r="CA70" s="199">
        <v>1</v>
      </c>
      <c r="CB70" s="199">
        <v>1</v>
      </c>
      <c r="CZ70" s="166">
        <v>0</v>
      </c>
    </row>
    <row r="71" spans="1:104">
      <c r="A71" s="193">
        <v>28</v>
      </c>
      <c r="B71" s="194" t="s">
        <v>169</v>
      </c>
      <c r="C71" s="195" t="s">
        <v>170</v>
      </c>
      <c r="D71" s="196" t="s">
        <v>85</v>
      </c>
      <c r="E71" s="197">
        <v>94.84</v>
      </c>
      <c r="F71" s="197">
        <v>0</v>
      </c>
      <c r="G71" s="198">
        <f>E71*F71</f>
        <v>0</v>
      </c>
      <c r="O71" s="192">
        <v>2</v>
      </c>
      <c r="AA71" s="166">
        <v>1</v>
      </c>
      <c r="AB71" s="166">
        <v>1</v>
      </c>
      <c r="AC71" s="166">
        <v>1</v>
      </c>
      <c r="AZ71" s="166">
        <v>1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1</v>
      </c>
      <c r="CB71" s="199">
        <v>1</v>
      </c>
      <c r="CZ71" s="166">
        <v>0</v>
      </c>
    </row>
    <row r="72" spans="1:104">
      <c r="A72" s="200"/>
      <c r="B72" s="206"/>
      <c r="C72" s="207" t="s">
        <v>155</v>
      </c>
      <c r="D72" s="208"/>
      <c r="E72" s="209">
        <v>94.84</v>
      </c>
      <c r="F72" s="210"/>
      <c r="G72" s="211"/>
      <c r="M72" s="205" t="s">
        <v>155</v>
      </c>
      <c r="O72" s="192"/>
    </row>
    <row r="73" spans="1:104" ht="22.5">
      <c r="A73" s="193">
        <v>29</v>
      </c>
      <c r="B73" s="194" t="s">
        <v>171</v>
      </c>
      <c r="C73" s="195" t="s">
        <v>172</v>
      </c>
      <c r="D73" s="196" t="s">
        <v>85</v>
      </c>
      <c r="E73" s="197">
        <v>5.04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1</v>
      </c>
      <c r="AC73" s="166">
        <v>1</v>
      </c>
      <c r="AZ73" s="166">
        <v>1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1</v>
      </c>
      <c r="CZ73" s="166">
        <v>0</v>
      </c>
    </row>
    <row r="74" spans="1:104">
      <c r="A74" s="200"/>
      <c r="B74" s="206"/>
      <c r="C74" s="207" t="s">
        <v>173</v>
      </c>
      <c r="D74" s="208"/>
      <c r="E74" s="209">
        <v>5.04</v>
      </c>
      <c r="F74" s="210"/>
      <c r="G74" s="211"/>
      <c r="M74" s="205" t="s">
        <v>173</v>
      </c>
      <c r="O74" s="192"/>
    </row>
    <row r="75" spans="1:104">
      <c r="A75" s="193">
        <v>30</v>
      </c>
      <c r="B75" s="194" t="s">
        <v>174</v>
      </c>
      <c r="C75" s="195" t="s">
        <v>175</v>
      </c>
      <c r="D75" s="196" t="s">
        <v>105</v>
      </c>
      <c r="E75" s="197">
        <v>2</v>
      </c>
      <c r="F75" s="197">
        <v>0</v>
      </c>
      <c r="G75" s="198">
        <f>E75*F75</f>
        <v>0</v>
      </c>
      <c r="O75" s="192">
        <v>2</v>
      </c>
      <c r="AA75" s="166">
        <v>1</v>
      </c>
      <c r="AB75" s="166">
        <v>1</v>
      </c>
      <c r="AC75" s="166">
        <v>1</v>
      </c>
      <c r="AZ75" s="166">
        <v>1</v>
      </c>
      <c r="BA75" s="166">
        <f>IF(AZ75=1,G75,0)</f>
        <v>0</v>
      </c>
      <c r="BB75" s="166">
        <f>IF(AZ75=2,G75,0)</f>
        <v>0</v>
      </c>
      <c r="BC75" s="166">
        <f>IF(AZ75=3,G75,0)</f>
        <v>0</v>
      </c>
      <c r="BD75" s="166">
        <f>IF(AZ75=4,G75,0)</f>
        <v>0</v>
      </c>
      <c r="BE75" s="166">
        <f>IF(AZ75=5,G75,0)</f>
        <v>0</v>
      </c>
      <c r="CA75" s="199">
        <v>1</v>
      </c>
      <c r="CB75" s="199">
        <v>1</v>
      </c>
      <c r="CZ75" s="166">
        <v>0</v>
      </c>
    </row>
    <row r="76" spans="1:104">
      <c r="A76" s="193">
        <v>31</v>
      </c>
      <c r="B76" s="194" t="s">
        <v>176</v>
      </c>
      <c r="C76" s="195" t="s">
        <v>177</v>
      </c>
      <c r="D76" s="196" t="s">
        <v>105</v>
      </c>
      <c r="E76" s="197">
        <v>1</v>
      </c>
      <c r="F76" s="197">
        <v>0</v>
      </c>
      <c r="G76" s="198">
        <f>E76*F76</f>
        <v>0</v>
      </c>
      <c r="O76" s="192">
        <v>2</v>
      </c>
      <c r="AA76" s="166">
        <v>1</v>
      </c>
      <c r="AB76" s="166">
        <v>1</v>
      </c>
      <c r="AC76" s="166">
        <v>1</v>
      </c>
      <c r="AZ76" s="166">
        <v>1</v>
      </c>
      <c r="BA76" s="166">
        <f>IF(AZ76=1,G76,0)</f>
        <v>0</v>
      </c>
      <c r="BB76" s="166">
        <f>IF(AZ76=2,G76,0)</f>
        <v>0</v>
      </c>
      <c r="BC76" s="166">
        <f>IF(AZ76=3,G76,0)</f>
        <v>0</v>
      </c>
      <c r="BD76" s="166">
        <f>IF(AZ76=4,G76,0)</f>
        <v>0</v>
      </c>
      <c r="BE76" s="166">
        <f>IF(AZ76=5,G76,0)</f>
        <v>0</v>
      </c>
      <c r="CA76" s="199">
        <v>1</v>
      </c>
      <c r="CB76" s="199">
        <v>1</v>
      </c>
      <c r="CZ76" s="166">
        <v>0</v>
      </c>
    </row>
    <row r="77" spans="1:104">
      <c r="A77" s="193">
        <v>32</v>
      </c>
      <c r="B77" s="194" t="s">
        <v>178</v>
      </c>
      <c r="C77" s="195" t="s">
        <v>179</v>
      </c>
      <c r="D77" s="196" t="s">
        <v>85</v>
      </c>
      <c r="E77" s="197">
        <v>2.04</v>
      </c>
      <c r="F77" s="197">
        <v>0</v>
      </c>
      <c r="G77" s="198">
        <f>E77*F77</f>
        <v>0</v>
      </c>
      <c r="O77" s="192">
        <v>2</v>
      </c>
      <c r="AA77" s="166">
        <v>1</v>
      </c>
      <c r="AB77" s="166">
        <v>1</v>
      </c>
      <c r="AC77" s="166">
        <v>1</v>
      </c>
      <c r="AZ77" s="166">
        <v>1</v>
      </c>
      <c r="BA77" s="166">
        <f>IF(AZ77=1,G77,0)</f>
        <v>0</v>
      </c>
      <c r="BB77" s="166">
        <f>IF(AZ77=2,G77,0)</f>
        <v>0</v>
      </c>
      <c r="BC77" s="166">
        <f>IF(AZ77=3,G77,0)</f>
        <v>0</v>
      </c>
      <c r="BD77" s="166">
        <f>IF(AZ77=4,G77,0)</f>
        <v>0</v>
      </c>
      <c r="BE77" s="166">
        <f>IF(AZ77=5,G77,0)</f>
        <v>0</v>
      </c>
      <c r="CA77" s="199">
        <v>1</v>
      </c>
      <c r="CB77" s="199">
        <v>1</v>
      </c>
      <c r="CZ77" s="166">
        <v>9.9999999999944599E-4</v>
      </c>
    </row>
    <row r="78" spans="1:104">
      <c r="A78" s="200"/>
      <c r="B78" s="206"/>
      <c r="C78" s="207" t="s">
        <v>180</v>
      </c>
      <c r="D78" s="208"/>
      <c r="E78" s="209">
        <v>2.04</v>
      </c>
      <c r="F78" s="210"/>
      <c r="G78" s="211"/>
      <c r="M78" s="205" t="s">
        <v>180</v>
      </c>
      <c r="O78" s="192"/>
    </row>
    <row r="79" spans="1:104">
      <c r="A79" s="193">
        <v>33</v>
      </c>
      <c r="B79" s="194" t="s">
        <v>181</v>
      </c>
      <c r="C79" s="195" t="s">
        <v>182</v>
      </c>
      <c r="D79" s="196" t="s">
        <v>85</v>
      </c>
      <c r="E79" s="197">
        <v>1.7729999999999999</v>
      </c>
      <c r="F79" s="197">
        <v>0</v>
      </c>
      <c r="G79" s="198">
        <f>E79*F79</f>
        <v>0</v>
      </c>
      <c r="O79" s="192">
        <v>2</v>
      </c>
      <c r="AA79" s="166">
        <v>1</v>
      </c>
      <c r="AB79" s="166">
        <v>1</v>
      </c>
      <c r="AC79" s="166">
        <v>1</v>
      </c>
      <c r="AZ79" s="166">
        <v>1</v>
      </c>
      <c r="BA79" s="166">
        <f>IF(AZ79=1,G79,0)</f>
        <v>0</v>
      </c>
      <c r="BB79" s="166">
        <f>IF(AZ79=2,G79,0)</f>
        <v>0</v>
      </c>
      <c r="BC79" s="166">
        <f>IF(AZ79=3,G79,0)</f>
        <v>0</v>
      </c>
      <c r="BD79" s="166">
        <f>IF(AZ79=4,G79,0)</f>
        <v>0</v>
      </c>
      <c r="BE79" s="166">
        <f>IF(AZ79=5,G79,0)</f>
        <v>0</v>
      </c>
      <c r="CA79" s="199">
        <v>1</v>
      </c>
      <c r="CB79" s="199">
        <v>1</v>
      </c>
      <c r="CZ79" s="166">
        <v>1.1700000000001199E-3</v>
      </c>
    </row>
    <row r="80" spans="1:104">
      <c r="A80" s="200"/>
      <c r="B80" s="206"/>
      <c r="C80" s="207" t="s">
        <v>183</v>
      </c>
      <c r="D80" s="208"/>
      <c r="E80" s="209">
        <v>1.7729999999999999</v>
      </c>
      <c r="F80" s="210"/>
      <c r="G80" s="211"/>
      <c r="M80" s="205" t="s">
        <v>183</v>
      </c>
      <c r="O80" s="192"/>
    </row>
    <row r="81" spans="1:104">
      <c r="A81" s="193">
        <v>34</v>
      </c>
      <c r="B81" s="194" t="s">
        <v>184</v>
      </c>
      <c r="C81" s="195" t="s">
        <v>185</v>
      </c>
      <c r="D81" s="196" t="s">
        <v>98</v>
      </c>
      <c r="E81" s="197">
        <v>0.79200000000000004</v>
      </c>
      <c r="F81" s="197">
        <v>0</v>
      </c>
      <c r="G81" s="198">
        <f>E81*F81</f>
        <v>0</v>
      </c>
      <c r="O81" s="192">
        <v>2</v>
      </c>
      <c r="AA81" s="166">
        <v>1</v>
      </c>
      <c r="AB81" s="166">
        <v>1</v>
      </c>
      <c r="AC81" s="166">
        <v>1</v>
      </c>
      <c r="AZ81" s="166">
        <v>1</v>
      </c>
      <c r="BA81" s="166">
        <f>IF(AZ81=1,G81,0)</f>
        <v>0</v>
      </c>
      <c r="BB81" s="166">
        <f>IF(AZ81=2,G81,0)</f>
        <v>0</v>
      </c>
      <c r="BC81" s="166">
        <f>IF(AZ81=3,G81,0)</f>
        <v>0</v>
      </c>
      <c r="BD81" s="166">
        <f>IF(AZ81=4,G81,0)</f>
        <v>0</v>
      </c>
      <c r="BE81" s="166">
        <f>IF(AZ81=5,G81,0)</f>
        <v>0</v>
      </c>
      <c r="CA81" s="199">
        <v>1</v>
      </c>
      <c r="CB81" s="199">
        <v>1</v>
      </c>
      <c r="CZ81" s="166">
        <v>1.8200000000003799E-3</v>
      </c>
    </row>
    <row r="82" spans="1:104">
      <c r="A82" s="200"/>
      <c r="B82" s="206"/>
      <c r="C82" s="207" t="s">
        <v>186</v>
      </c>
      <c r="D82" s="208"/>
      <c r="E82" s="209">
        <v>0.79200000000000004</v>
      </c>
      <c r="F82" s="210"/>
      <c r="G82" s="211"/>
      <c r="M82" s="205" t="s">
        <v>186</v>
      </c>
      <c r="O82" s="192"/>
    </row>
    <row r="83" spans="1:104">
      <c r="A83" s="193">
        <v>35</v>
      </c>
      <c r="B83" s="194" t="s">
        <v>187</v>
      </c>
      <c r="C83" s="195" t="s">
        <v>188</v>
      </c>
      <c r="D83" s="196" t="s">
        <v>85</v>
      </c>
      <c r="E83" s="197">
        <v>114.4</v>
      </c>
      <c r="F83" s="197">
        <v>0</v>
      </c>
      <c r="G83" s="198">
        <f>E83*F83</f>
        <v>0</v>
      </c>
      <c r="O83" s="192">
        <v>2</v>
      </c>
      <c r="AA83" s="166">
        <v>1</v>
      </c>
      <c r="AB83" s="166">
        <v>1</v>
      </c>
      <c r="AC83" s="166">
        <v>1</v>
      </c>
      <c r="AZ83" s="166">
        <v>1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1</v>
      </c>
      <c r="CB83" s="199">
        <v>1</v>
      </c>
      <c r="CZ83" s="166">
        <v>0</v>
      </c>
    </row>
    <row r="84" spans="1:104">
      <c r="A84" s="200"/>
      <c r="B84" s="206"/>
      <c r="C84" s="207" t="s">
        <v>189</v>
      </c>
      <c r="D84" s="208"/>
      <c r="E84" s="209">
        <v>114.4</v>
      </c>
      <c r="F84" s="210"/>
      <c r="G84" s="211"/>
      <c r="M84" s="205" t="s">
        <v>189</v>
      </c>
      <c r="O84" s="192"/>
    </row>
    <row r="85" spans="1:104">
      <c r="A85" s="193">
        <v>36</v>
      </c>
      <c r="B85" s="194" t="s">
        <v>190</v>
      </c>
      <c r="C85" s="195" t="s">
        <v>191</v>
      </c>
      <c r="D85" s="196" t="s">
        <v>85</v>
      </c>
      <c r="E85" s="197">
        <v>114.4</v>
      </c>
      <c r="F85" s="197">
        <v>0</v>
      </c>
      <c r="G85" s="198">
        <f>E85*F85</f>
        <v>0</v>
      </c>
      <c r="O85" s="192">
        <v>2</v>
      </c>
      <c r="AA85" s="166">
        <v>1</v>
      </c>
      <c r="AB85" s="166">
        <v>1</v>
      </c>
      <c r="AC85" s="166">
        <v>1</v>
      </c>
      <c r="AZ85" s="166">
        <v>1</v>
      </c>
      <c r="BA85" s="166">
        <f>IF(AZ85=1,G85,0)</f>
        <v>0</v>
      </c>
      <c r="BB85" s="166">
        <f>IF(AZ85=2,G85,0)</f>
        <v>0</v>
      </c>
      <c r="BC85" s="166">
        <f>IF(AZ85=3,G85,0)</f>
        <v>0</v>
      </c>
      <c r="BD85" s="166">
        <f>IF(AZ85=4,G85,0)</f>
        <v>0</v>
      </c>
      <c r="BE85" s="166">
        <f>IF(AZ85=5,G85,0)</f>
        <v>0</v>
      </c>
      <c r="CA85" s="199">
        <v>1</v>
      </c>
      <c r="CB85" s="199">
        <v>1</v>
      </c>
      <c r="CZ85" s="166">
        <v>0</v>
      </c>
    </row>
    <row r="86" spans="1:104">
      <c r="A86" s="200"/>
      <c r="B86" s="206"/>
      <c r="C86" s="207" t="s">
        <v>189</v>
      </c>
      <c r="D86" s="208"/>
      <c r="E86" s="209">
        <v>114.4</v>
      </c>
      <c r="F86" s="210"/>
      <c r="G86" s="211"/>
      <c r="M86" s="205" t="s">
        <v>189</v>
      </c>
      <c r="O86" s="192"/>
    </row>
    <row r="87" spans="1:104">
      <c r="A87" s="212"/>
      <c r="B87" s="213" t="s">
        <v>69</v>
      </c>
      <c r="C87" s="214" t="str">
        <f>CONCATENATE(B52," ",C52)</f>
        <v>96 Bourání konstrukcí</v>
      </c>
      <c r="D87" s="215"/>
      <c r="E87" s="216"/>
      <c r="F87" s="217"/>
      <c r="G87" s="218">
        <f>SUM(G52:G86)</f>
        <v>0</v>
      </c>
      <c r="O87" s="192">
        <v>4</v>
      </c>
      <c r="BA87" s="219">
        <f>SUM(BA52:BA86)</f>
        <v>0</v>
      </c>
      <c r="BB87" s="219">
        <f>SUM(BB52:BB86)</f>
        <v>0</v>
      </c>
      <c r="BC87" s="219">
        <f>SUM(BC52:BC86)</f>
        <v>0</v>
      </c>
      <c r="BD87" s="219">
        <f>SUM(BD52:BD86)</f>
        <v>0</v>
      </c>
      <c r="BE87" s="219">
        <f>SUM(BE52:BE86)</f>
        <v>0</v>
      </c>
    </row>
    <row r="88" spans="1:104">
      <c r="A88" s="185" t="s">
        <v>66</v>
      </c>
      <c r="B88" s="186" t="s">
        <v>192</v>
      </c>
      <c r="C88" s="187" t="s">
        <v>193</v>
      </c>
      <c r="D88" s="188"/>
      <c r="E88" s="189"/>
      <c r="F88" s="189"/>
      <c r="G88" s="190"/>
      <c r="H88" s="191"/>
      <c r="I88" s="191"/>
      <c r="O88" s="192">
        <v>1</v>
      </c>
    </row>
    <row r="89" spans="1:104">
      <c r="A89" s="193">
        <v>37</v>
      </c>
      <c r="B89" s="194" t="s">
        <v>194</v>
      </c>
      <c r="C89" s="195" t="s">
        <v>195</v>
      </c>
      <c r="D89" s="196" t="s">
        <v>132</v>
      </c>
      <c r="E89" s="197">
        <v>17.143630104997499</v>
      </c>
      <c r="F89" s="197">
        <v>0</v>
      </c>
      <c r="G89" s="198">
        <f>E89*F89</f>
        <v>0</v>
      </c>
      <c r="O89" s="192">
        <v>2</v>
      </c>
      <c r="AA89" s="166">
        <v>7</v>
      </c>
      <c r="AB89" s="166">
        <v>1</v>
      </c>
      <c r="AC89" s="166">
        <v>2</v>
      </c>
      <c r="AZ89" s="166">
        <v>1</v>
      </c>
      <c r="BA89" s="166">
        <f>IF(AZ89=1,G89,0)</f>
        <v>0</v>
      </c>
      <c r="BB89" s="166">
        <f>IF(AZ89=2,G89,0)</f>
        <v>0</v>
      </c>
      <c r="BC89" s="166">
        <f>IF(AZ89=3,G89,0)</f>
        <v>0</v>
      </c>
      <c r="BD89" s="166">
        <f>IF(AZ89=4,G89,0)</f>
        <v>0</v>
      </c>
      <c r="BE89" s="166">
        <f>IF(AZ89=5,G89,0)</f>
        <v>0</v>
      </c>
      <c r="CA89" s="199">
        <v>7</v>
      </c>
      <c r="CB89" s="199">
        <v>1</v>
      </c>
      <c r="CZ89" s="166">
        <v>0</v>
      </c>
    </row>
    <row r="90" spans="1:104">
      <c r="A90" s="212"/>
      <c r="B90" s="213" t="s">
        <v>69</v>
      </c>
      <c r="C90" s="214" t="str">
        <f>CONCATENATE(B88," ",C88)</f>
        <v>99 Staveništní přesun hmot</v>
      </c>
      <c r="D90" s="215"/>
      <c r="E90" s="216"/>
      <c r="F90" s="217"/>
      <c r="G90" s="218">
        <f>SUM(G88:G89)</f>
        <v>0</v>
      </c>
      <c r="O90" s="192">
        <v>4</v>
      </c>
      <c r="BA90" s="219">
        <f>SUM(BA88:BA89)</f>
        <v>0</v>
      </c>
      <c r="BB90" s="219">
        <f>SUM(BB88:BB89)</f>
        <v>0</v>
      </c>
      <c r="BC90" s="219">
        <f>SUM(BC88:BC89)</f>
        <v>0</v>
      </c>
      <c r="BD90" s="219">
        <f>SUM(BD88:BD89)</f>
        <v>0</v>
      </c>
      <c r="BE90" s="219">
        <f>SUM(BE88:BE89)</f>
        <v>0</v>
      </c>
    </row>
    <row r="91" spans="1:104">
      <c r="A91" s="185" t="s">
        <v>66</v>
      </c>
      <c r="B91" s="186" t="s">
        <v>196</v>
      </c>
      <c r="C91" s="187" t="s">
        <v>197</v>
      </c>
      <c r="D91" s="188"/>
      <c r="E91" s="189"/>
      <c r="F91" s="189"/>
      <c r="G91" s="190"/>
      <c r="H91" s="191"/>
      <c r="I91" s="191"/>
      <c r="O91" s="192">
        <v>1</v>
      </c>
    </row>
    <row r="92" spans="1:104">
      <c r="A92" s="193">
        <v>38</v>
      </c>
      <c r="B92" s="194" t="s">
        <v>198</v>
      </c>
      <c r="C92" s="195" t="s">
        <v>199</v>
      </c>
      <c r="D92" s="196" t="s">
        <v>85</v>
      </c>
      <c r="E92" s="197">
        <v>6</v>
      </c>
      <c r="F92" s="197">
        <v>0</v>
      </c>
      <c r="G92" s="198">
        <f>E92*F92</f>
        <v>0</v>
      </c>
      <c r="O92" s="192">
        <v>2</v>
      </c>
      <c r="AA92" s="166">
        <v>1</v>
      </c>
      <c r="AB92" s="166">
        <v>7</v>
      </c>
      <c r="AC92" s="166">
        <v>7</v>
      </c>
      <c r="AZ92" s="166">
        <v>2</v>
      </c>
      <c r="BA92" s="166">
        <f>IF(AZ92=1,G92,0)</f>
        <v>0</v>
      </c>
      <c r="BB92" s="166">
        <f>IF(AZ92=2,G92,0)</f>
        <v>0</v>
      </c>
      <c r="BC92" s="166">
        <f>IF(AZ92=3,G92,0)</f>
        <v>0</v>
      </c>
      <c r="BD92" s="166">
        <f>IF(AZ92=4,G92,0)</f>
        <v>0</v>
      </c>
      <c r="BE92" s="166">
        <f>IF(AZ92=5,G92,0)</f>
        <v>0</v>
      </c>
      <c r="CA92" s="199">
        <v>1</v>
      </c>
      <c r="CB92" s="199">
        <v>7</v>
      </c>
      <c r="CZ92" s="166">
        <v>0</v>
      </c>
    </row>
    <row r="93" spans="1:104">
      <c r="A93" s="200"/>
      <c r="B93" s="206"/>
      <c r="C93" s="207" t="s">
        <v>150</v>
      </c>
      <c r="D93" s="208"/>
      <c r="E93" s="209">
        <v>6</v>
      </c>
      <c r="F93" s="210"/>
      <c r="G93" s="211"/>
      <c r="M93" s="205" t="s">
        <v>150</v>
      </c>
      <c r="O93" s="192"/>
    </row>
    <row r="94" spans="1:104">
      <c r="A94" s="193">
        <v>39</v>
      </c>
      <c r="B94" s="194" t="s">
        <v>200</v>
      </c>
      <c r="C94" s="195" t="s">
        <v>201</v>
      </c>
      <c r="D94" s="196" t="s">
        <v>85</v>
      </c>
      <c r="E94" s="197">
        <v>6</v>
      </c>
      <c r="F94" s="197">
        <v>0</v>
      </c>
      <c r="G94" s="198">
        <f>E94*F94</f>
        <v>0</v>
      </c>
      <c r="O94" s="192">
        <v>2</v>
      </c>
      <c r="AA94" s="166">
        <v>1</v>
      </c>
      <c r="AB94" s="166">
        <v>7</v>
      </c>
      <c r="AC94" s="166">
        <v>7</v>
      </c>
      <c r="AZ94" s="166">
        <v>2</v>
      </c>
      <c r="BA94" s="166">
        <f>IF(AZ94=1,G94,0)</f>
        <v>0</v>
      </c>
      <c r="BB94" s="166">
        <f>IF(AZ94=2,G94,0)</f>
        <v>0</v>
      </c>
      <c r="BC94" s="166">
        <f>IF(AZ94=3,G94,0)</f>
        <v>0</v>
      </c>
      <c r="BD94" s="166">
        <f>IF(AZ94=4,G94,0)</f>
        <v>0</v>
      </c>
      <c r="BE94" s="166">
        <f>IF(AZ94=5,G94,0)</f>
        <v>0</v>
      </c>
      <c r="CA94" s="199">
        <v>1</v>
      </c>
      <c r="CB94" s="199">
        <v>7</v>
      </c>
      <c r="CZ94" s="166">
        <v>4.1000000000002102E-4</v>
      </c>
    </row>
    <row r="95" spans="1:104">
      <c r="A95" s="193">
        <v>40</v>
      </c>
      <c r="B95" s="194" t="s">
        <v>202</v>
      </c>
      <c r="C95" s="195" t="s">
        <v>203</v>
      </c>
      <c r="D95" s="196" t="s">
        <v>85</v>
      </c>
      <c r="E95" s="197">
        <v>82.463999999999999</v>
      </c>
      <c r="F95" s="197">
        <v>0</v>
      </c>
      <c r="G95" s="198">
        <f>E95*F95</f>
        <v>0</v>
      </c>
      <c r="O95" s="192">
        <v>2</v>
      </c>
      <c r="AA95" s="166">
        <v>1</v>
      </c>
      <c r="AB95" s="166">
        <v>7</v>
      </c>
      <c r="AC95" s="166">
        <v>7</v>
      </c>
      <c r="AZ95" s="166">
        <v>2</v>
      </c>
      <c r="BA95" s="166">
        <f>IF(AZ95=1,G95,0)</f>
        <v>0</v>
      </c>
      <c r="BB95" s="166">
        <f>IF(AZ95=2,G95,0)</f>
        <v>0</v>
      </c>
      <c r="BC95" s="166">
        <f>IF(AZ95=3,G95,0)</f>
        <v>0</v>
      </c>
      <c r="BD95" s="166">
        <f>IF(AZ95=4,G95,0)</f>
        <v>0</v>
      </c>
      <c r="BE95" s="166">
        <f>IF(AZ95=5,G95,0)</f>
        <v>0</v>
      </c>
      <c r="CA95" s="199">
        <v>1</v>
      </c>
      <c r="CB95" s="199">
        <v>7</v>
      </c>
      <c r="CZ95" s="166">
        <v>3.9999999999977796E-3</v>
      </c>
    </row>
    <row r="96" spans="1:104">
      <c r="A96" s="200"/>
      <c r="B96" s="206"/>
      <c r="C96" s="207" t="s">
        <v>204</v>
      </c>
      <c r="D96" s="208"/>
      <c r="E96" s="209">
        <v>39.976999999999997</v>
      </c>
      <c r="F96" s="210"/>
      <c r="G96" s="211"/>
      <c r="M96" s="205" t="s">
        <v>204</v>
      </c>
      <c r="O96" s="192"/>
    </row>
    <row r="97" spans="1:104" ht="22.5">
      <c r="A97" s="200"/>
      <c r="B97" s="206"/>
      <c r="C97" s="207" t="s">
        <v>205</v>
      </c>
      <c r="D97" s="208"/>
      <c r="E97" s="209">
        <v>42.487000000000002</v>
      </c>
      <c r="F97" s="210"/>
      <c r="G97" s="211"/>
      <c r="M97" s="205" t="s">
        <v>205</v>
      </c>
      <c r="O97" s="192"/>
    </row>
    <row r="98" spans="1:104">
      <c r="A98" s="193">
        <v>41</v>
      </c>
      <c r="B98" s="194" t="s">
        <v>206</v>
      </c>
      <c r="C98" s="195" t="s">
        <v>207</v>
      </c>
      <c r="D98" s="196" t="s">
        <v>208</v>
      </c>
      <c r="E98" s="197">
        <v>44.4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7</v>
      </c>
      <c r="AC98" s="166">
        <v>7</v>
      </c>
      <c r="AZ98" s="166">
        <v>2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7</v>
      </c>
      <c r="CZ98" s="166">
        <v>0</v>
      </c>
    </row>
    <row r="99" spans="1:104">
      <c r="A99" s="200"/>
      <c r="B99" s="206"/>
      <c r="C99" s="207" t="s">
        <v>209</v>
      </c>
      <c r="D99" s="208"/>
      <c r="E99" s="209">
        <v>48.6</v>
      </c>
      <c r="F99" s="210"/>
      <c r="G99" s="211"/>
      <c r="M99" s="205" t="s">
        <v>209</v>
      </c>
      <c r="O99" s="192"/>
    </row>
    <row r="100" spans="1:104">
      <c r="A100" s="200"/>
      <c r="B100" s="206"/>
      <c r="C100" s="207" t="s">
        <v>210</v>
      </c>
      <c r="D100" s="208"/>
      <c r="E100" s="209">
        <v>-4.2</v>
      </c>
      <c r="F100" s="210"/>
      <c r="G100" s="211"/>
      <c r="M100" s="205" t="s">
        <v>210</v>
      </c>
      <c r="O100" s="192"/>
    </row>
    <row r="101" spans="1:104">
      <c r="A101" s="193">
        <v>42</v>
      </c>
      <c r="B101" s="194" t="s">
        <v>211</v>
      </c>
      <c r="C101" s="195" t="s">
        <v>212</v>
      </c>
      <c r="D101" s="196" t="s">
        <v>213</v>
      </c>
      <c r="E101" s="197">
        <v>1.32</v>
      </c>
      <c r="F101" s="197">
        <v>0</v>
      </c>
      <c r="G101" s="198">
        <f>E101*F101</f>
        <v>0</v>
      </c>
      <c r="O101" s="192">
        <v>2</v>
      </c>
      <c r="AA101" s="166">
        <v>3</v>
      </c>
      <c r="AB101" s="166">
        <v>7</v>
      </c>
      <c r="AC101" s="166" t="s">
        <v>211</v>
      </c>
      <c r="AZ101" s="166">
        <v>2</v>
      </c>
      <c r="BA101" s="166">
        <f>IF(AZ101=1,G101,0)</f>
        <v>0</v>
      </c>
      <c r="BB101" s="166">
        <f>IF(AZ101=2,G101,0)</f>
        <v>0</v>
      </c>
      <c r="BC101" s="166">
        <f>IF(AZ101=3,G101,0)</f>
        <v>0</v>
      </c>
      <c r="BD101" s="166">
        <f>IF(AZ101=4,G101,0)</f>
        <v>0</v>
      </c>
      <c r="BE101" s="166">
        <f>IF(AZ101=5,G101,0)</f>
        <v>0</v>
      </c>
      <c r="CA101" s="199">
        <v>3</v>
      </c>
      <c r="CB101" s="199">
        <v>7</v>
      </c>
      <c r="CZ101" s="166">
        <v>9.9999999999944599E-4</v>
      </c>
    </row>
    <row r="102" spans="1:104">
      <c r="A102" s="200"/>
      <c r="B102" s="206"/>
      <c r="C102" s="207" t="s">
        <v>214</v>
      </c>
      <c r="D102" s="208"/>
      <c r="E102" s="209">
        <v>1.32</v>
      </c>
      <c r="F102" s="210"/>
      <c r="G102" s="211"/>
      <c r="M102" s="205" t="s">
        <v>214</v>
      </c>
      <c r="O102" s="192"/>
    </row>
    <row r="103" spans="1:104">
      <c r="A103" s="193">
        <v>43</v>
      </c>
      <c r="B103" s="194" t="s">
        <v>215</v>
      </c>
      <c r="C103" s="195" t="s">
        <v>216</v>
      </c>
      <c r="D103" s="196" t="s">
        <v>85</v>
      </c>
      <c r="E103" s="197">
        <v>6.9</v>
      </c>
      <c r="F103" s="197">
        <v>0</v>
      </c>
      <c r="G103" s="198">
        <f>E103*F103</f>
        <v>0</v>
      </c>
      <c r="O103" s="192">
        <v>2</v>
      </c>
      <c r="AA103" s="166">
        <v>3</v>
      </c>
      <c r="AB103" s="166">
        <v>7</v>
      </c>
      <c r="AC103" s="166">
        <v>62843094</v>
      </c>
      <c r="AZ103" s="166">
        <v>2</v>
      </c>
      <c r="BA103" s="166">
        <f>IF(AZ103=1,G103,0)</f>
        <v>0</v>
      </c>
      <c r="BB103" s="166">
        <f>IF(AZ103=2,G103,0)</f>
        <v>0</v>
      </c>
      <c r="BC103" s="166">
        <f>IF(AZ103=3,G103,0)</f>
        <v>0</v>
      </c>
      <c r="BD103" s="166">
        <f>IF(AZ103=4,G103,0)</f>
        <v>0</v>
      </c>
      <c r="BE103" s="166">
        <f>IF(AZ103=5,G103,0)</f>
        <v>0</v>
      </c>
      <c r="CA103" s="199">
        <v>3</v>
      </c>
      <c r="CB103" s="199">
        <v>7</v>
      </c>
      <c r="CZ103" s="166">
        <v>7.5000000000002799E-4</v>
      </c>
    </row>
    <row r="104" spans="1:104">
      <c r="A104" s="200"/>
      <c r="B104" s="206"/>
      <c r="C104" s="207" t="s">
        <v>217</v>
      </c>
      <c r="D104" s="208"/>
      <c r="E104" s="209">
        <v>6.9</v>
      </c>
      <c r="F104" s="210"/>
      <c r="G104" s="211"/>
      <c r="M104" s="205" t="s">
        <v>217</v>
      </c>
      <c r="O104" s="192"/>
    </row>
    <row r="105" spans="1:104">
      <c r="A105" s="193">
        <v>44</v>
      </c>
      <c r="B105" s="194" t="s">
        <v>218</v>
      </c>
      <c r="C105" s="195" t="s">
        <v>219</v>
      </c>
      <c r="D105" s="196" t="s">
        <v>56</v>
      </c>
      <c r="E105" s="197"/>
      <c r="F105" s="197">
        <v>0</v>
      </c>
      <c r="G105" s="198">
        <f>E105*F105</f>
        <v>0</v>
      </c>
      <c r="O105" s="192">
        <v>2</v>
      </c>
      <c r="AA105" s="166">
        <v>7</v>
      </c>
      <c r="AB105" s="166">
        <v>1002</v>
      </c>
      <c r="AC105" s="166">
        <v>5</v>
      </c>
      <c r="AZ105" s="166">
        <v>2</v>
      </c>
      <c r="BA105" s="166">
        <f>IF(AZ105=1,G105,0)</f>
        <v>0</v>
      </c>
      <c r="BB105" s="166">
        <f>IF(AZ105=2,G105,0)</f>
        <v>0</v>
      </c>
      <c r="BC105" s="166">
        <f>IF(AZ105=3,G105,0)</f>
        <v>0</v>
      </c>
      <c r="BD105" s="166">
        <f>IF(AZ105=4,G105,0)</f>
        <v>0</v>
      </c>
      <c r="BE105" s="166">
        <f>IF(AZ105=5,G105,0)</f>
        <v>0</v>
      </c>
      <c r="CA105" s="199">
        <v>7</v>
      </c>
      <c r="CB105" s="199">
        <v>1002</v>
      </c>
      <c r="CZ105" s="166">
        <v>0</v>
      </c>
    </row>
    <row r="106" spans="1:104">
      <c r="A106" s="212"/>
      <c r="B106" s="213" t="s">
        <v>69</v>
      </c>
      <c r="C106" s="214" t="str">
        <f>CONCATENATE(B91," ",C91)</f>
        <v>711 Izolace proti vodě</v>
      </c>
      <c r="D106" s="215"/>
      <c r="E106" s="216"/>
      <c r="F106" s="217"/>
      <c r="G106" s="218">
        <f>SUM(G91:G105)</f>
        <v>0</v>
      </c>
      <c r="O106" s="192">
        <v>4</v>
      </c>
      <c r="BA106" s="219">
        <f>SUM(BA91:BA105)</f>
        <v>0</v>
      </c>
      <c r="BB106" s="219">
        <f>SUM(BB91:BB105)</f>
        <v>0</v>
      </c>
      <c r="BC106" s="219">
        <f>SUM(BC91:BC105)</f>
        <v>0</v>
      </c>
      <c r="BD106" s="219">
        <f>SUM(BD91:BD105)</f>
        <v>0</v>
      </c>
      <c r="BE106" s="219">
        <f>SUM(BE91:BE105)</f>
        <v>0</v>
      </c>
    </row>
    <row r="107" spans="1:104">
      <c r="A107" s="185" t="s">
        <v>66</v>
      </c>
      <c r="B107" s="186" t="s">
        <v>220</v>
      </c>
      <c r="C107" s="187" t="s">
        <v>221</v>
      </c>
      <c r="D107" s="188"/>
      <c r="E107" s="189"/>
      <c r="F107" s="189"/>
      <c r="G107" s="190"/>
      <c r="H107" s="191"/>
      <c r="I107" s="191"/>
      <c r="O107" s="192">
        <v>1</v>
      </c>
    </row>
    <row r="108" spans="1:104">
      <c r="A108" s="193">
        <v>45</v>
      </c>
      <c r="B108" s="194" t="s">
        <v>222</v>
      </c>
      <c r="C108" s="195" t="s">
        <v>223</v>
      </c>
      <c r="D108" s="196" t="s">
        <v>85</v>
      </c>
      <c r="E108" s="197">
        <v>6</v>
      </c>
      <c r="F108" s="197">
        <v>0</v>
      </c>
      <c r="G108" s="198">
        <f>E108*F108</f>
        <v>0</v>
      </c>
      <c r="O108" s="192">
        <v>2</v>
      </c>
      <c r="AA108" s="166">
        <v>1</v>
      </c>
      <c r="AB108" s="166">
        <v>7</v>
      </c>
      <c r="AC108" s="166">
        <v>7</v>
      </c>
      <c r="AZ108" s="166">
        <v>2</v>
      </c>
      <c r="BA108" s="166">
        <f>IF(AZ108=1,G108,0)</f>
        <v>0</v>
      </c>
      <c r="BB108" s="166">
        <f>IF(AZ108=2,G108,0)</f>
        <v>0</v>
      </c>
      <c r="BC108" s="166">
        <f>IF(AZ108=3,G108,0)</f>
        <v>0</v>
      </c>
      <c r="BD108" s="166">
        <f>IF(AZ108=4,G108,0)</f>
        <v>0</v>
      </c>
      <c r="BE108" s="166">
        <f>IF(AZ108=5,G108,0)</f>
        <v>0</v>
      </c>
      <c r="CA108" s="199">
        <v>1</v>
      </c>
      <c r="CB108" s="199">
        <v>7</v>
      </c>
      <c r="CZ108" s="166">
        <v>9.0000000000034497E-5</v>
      </c>
    </row>
    <row r="109" spans="1:104">
      <c r="A109" s="200"/>
      <c r="B109" s="206"/>
      <c r="C109" s="207" t="s">
        <v>150</v>
      </c>
      <c r="D109" s="208"/>
      <c r="E109" s="209">
        <v>6</v>
      </c>
      <c r="F109" s="210"/>
      <c r="G109" s="211"/>
      <c r="M109" s="205" t="s">
        <v>150</v>
      </c>
      <c r="O109" s="192"/>
    </row>
    <row r="110" spans="1:104">
      <c r="A110" s="193">
        <v>46</v>
      </c>
      <c r="B110" s="194" t="s">
        <v>224</v>
      </c>
      <c r="C110" s="195" t="s">
        <v>225</v>
      </c>
      <c r="D110" s="196" t="s">
        <v>208</v>
      </c>
      <c r="E110" s="197">
        <v>7</v>
      </c>
      <c r="F110" s="197">
        <v>0</v>
      </c>
      <c r="G110" s="198">
        <f>E110*F110</f>
        <v>0</v>
      </c>
      <c r="O110" s="192">
        <v>2</v>
      </c>
      <c r="AA110" s="166">
        <v>1</v>
      </c>
      <c r="AB110" s="166">
        <v>7</v>
      </c>
      <c r="AC110" s="166">
        <v>7</v>
      </c>
      <c r="AZ110" s="166">
        <v>2</v>
      </c>
      <c r="BA110" s="166">
        <f>IF(AZ110=1,G110,0)</f>
        <v>0</v>
      </c>
      <c r="BB110" s="166">
        <f>IF(AZ110=2,G110,0)</f>
        <v>0</v>
      </c>
      <c r="BC110" s="166">
        <f>IF(AZ110=3,G110,0)</f>
        <v>0</v>
      </c>
      <c r="BD110" s="166">
        <f>IF(AZ110=4,G110,0)</f>
        <v>0</v>
      </c>
      <c r="BE110" s="166">
        <f>IF(AZ110=5,G110,0)</f>
        <v>0</v>
      </c>
      <c r="CA110" s="199">
        <v>1</v>
      </c>
      <c r="CB110" s="199">
        <v>7</v>
      </c>
      <c r="CZ110" s="166">
        <v>0</v>
      </c>
    </row>
    <row r="111" spans="1:104">
      <c r="A111" s="200"/>
      <c r="B111" s="206"/>
      <c r="C111" s="207" t="s">
        <v>226</v>
      </c>
      <c r="D111" s="208"/>
      <c r="E111" s="209">
        <v>7</v>
      </c>
      <c r="F111" s="210"/>
      <c r="G111" s="211"/>
      <c r="M111" s="205" t="s">
        <v>226</v>
      </c>
      <c r="O111" s="192"/>
    </row>
    <row r="112" spans="1:104">
      <c r="A112" s="193">
        <v>47</v>
      </c>
      <c r="B112" s="194" t="s">
        <v>227</v>
      </c>
      <c r="C112" s="195" t="s">
        <v>228</v>
      </c>
      <c r="D112" s="196" t="s">
        <v>98</v>
      </c>
      <c r="E112" s="197">
        <v>0.49440000000000001</v>
      </c>
      <c r="F112" s="197">
        <v>0</v>
      </c>
      <c r="G112" s="198">
        <f>E112*F112</f>
        <v>0</v>
      </c>
      <c r="O112" s="192">
        <v>2</v>
      </c>
      <c r="AA112" s="166">
        <v>3</v>
      </c>
      <c r="AB112" s="166">
        <v>7</v>
      </c>
      <c r="AC112" s="166">
        <v>28300002</v>
      </c>
      <c r="AZ112" s="166">
        <v>2</v>
      </c>
      <c r="BA112" s="166">
        <f>IF(AZ112=1,G112,0)</f>
        <v>0</v>
      </c>
      <c r="BB112" s="166">
        <f>IF(AZ112=2,G112,0)</f>
        <v>0</v>
      </c>
      <c r="BC112" s="166">
        <f>IF(AZ112=3,G112,0)</f>
        <v>0</v>
      </c>
      <c r="BD112" s="166">
        <f>IF(AZ112=4,G112,0)</f>
        <v>0</v>
      </c>
      <c r="BE112" s="166">
        <f>IF(AZ112=5,G112,0)</f>
        <v>0</v>
      </c>
      <c r="CA112" s="199">
        <v>3</v>
      </c>
      <c r="CB112" s="199">
        <v>7</v>
      </c>
      <c r="CZ112" s="166">
        <v>0</v>
      </c>
    </row>
    <row r="113" spans="1:104">
      <c r="A113" s="200"/>
      <c r="B113" s="206"/>
      <c r="C113" s="207" t="s">
        <v>229</v>
      </c>
      <c r="D113" s="208"/>
      <c r="E113" s="209">
        <v>0.49440000000000001</v>
      </c>
      <c r="F113" s="210"/>
      <c r="G113" s="211"/>
      <c r="M113" s="205" t="s">
        <v>229</v>
      </c>
      <c r="O113" s="192"/>
    </row>
    <row r="114" spans="1:104">
      <c r="A114" s="193">
        <v>48</v>
      </c>
      <c r="B114" s="194" t="s">
        <v>230</v>
      </c>
      <c r="C114" s="195" t="s">
        <v>231</v>
      </c>
      <c r="D114" s="196" t="s">
        <v>208</v>
      </c>
      <c r="E114" s="197">
        <v>7</v>
      </c>
      <c r="F114" s="197">
        <v>0</v>
      </c>
      <c r="G114" s="198">
        <f>E114*F114</f>
        <v>0</v>
      </c>
      <c r="O114" s="192">
        <v>2</v>
      </c>
      <c r="AA114" s="166">
        <v>3</v>
      </c>
      <c r="AB114" s="166">
        <v>7</v>
      </c>
      <c r="AC114" s="166">
        <v>28375331</v>
      </c>
      <c r="AZ114" s="166">
        <v>2</v>
      </c>
      <c r="BA114" s="166">
        <f>IF(AZ114=1,G114,0)</f>
        <v>0</v>
      </c>
      <c r="BB114" s="166">
        <f>IF(AZ114=2,G114,0)</f>
        <v>0</v>
      </c>
      <c r="BC114" s="166">
        <f>IF(AZ114=3,G114,0)</f>
        <v>0</v>
      </c>
      <c r="BD114" s="166">
        <f>IF(AZ114=4,G114,0)</f>
        <v>0</v>
      </c>
      <c r="BE114" s="166">
        <f>IF(AZ114=5,G114,0)</f>
        <v>0</v>
      </c>
      <c r="CA114" s="199">
        <v>3</v>
      </c>
      <c r="CB114" s="199">
        <v>7</v>
      </c>
      <c r="CZ114" s="166">
        <v>0</v>
      </c>
    </row>
    <row r="115" spans="1:104">
      <c r="A115" s="193">
        <v>49</v>
      </c>
      <c r="B115" s="194" t="s">
        <v>232</v>
      </c>
      <c r="C115" s="195" t="s">
        <v>233</v>
      </c>
      <c r="D115" s="196" t="s">
        <v>56</v>
      </c>
      <c r="E115" s="197"/>
      <c r="F115" s="197">
        <v>0</v>
      </c>
      <c r="G115" s="198">
        <f>E115*F115</f>
        <v>0</v>
      </c>
      <c r="O115" s="192">
        <v>2</v>
      </c>
      <c r="AA115" s="166">
        <v>7</v>
      </c>
      <c r="AB115" s="166">
        <v>1002</v>
      </c>
      <c r="AC115" s="166">
        <v>5</v>
      </c>
      <c r="AZ115" s="166">
        <v>2</v>
      </c>
      <c r="BA115" s="166">
        <f>IF(AZ115=1,G115,0)</f>
        <v>0</v>
      </c>
      <c r="BB115" s="166">
        <f>IF(AZ115=2,G115,0)</f>
        <v>0</v>
      </c>
      <c r="BC115" s="166">
        <f>IF(AZ115=3,G115,0)</f>
        <v>0</v>
      </c>
      <c r="BD115" s="166">
        <f>IF(AZ115=4,G115,0)</f>
        <v>0</v>
      </c>
      <c r="BE115" s="166">
        <f>IF(AZ115=5,G115,0)</f>
        <v>0</v>
      </c>
      <c r="CA115" s="199">
        <v>7</v>
      </c>
      <c r="CB115" s="199">
        <v>1002</v>
      </c>
      <c r="CZ115" s="166">
        <v>0</v>
      </c>
    </row>
    <row r="116" spans="1:104">
      <c r="A116" s="212"/>
      <c r="B116" s="213" t="s">
        <v>69</v>
      </c>
      <c r="C116" s="214" t="str">
        <f>CONCATENATE(B107," ",C107)</f>
        <v>713 Izolace tepelné</v>
      </c>
      <c r="D116" s="215"/>
      <c r="E116" s="216"/>
      <c r="F116" s="217"/>
      <c r="G116" s="218">
        <f>SUM(G107:G115)</f>
        <v>0</v>
      </c>
      <c r="O116" s="192">
        <v>4</v>
      </c>
      <c r="BA116" s="219">
        <f>SUM(BA107:BA115)</f>
        <v>0</v>
      </c>
      <c r="BB116" s="219">
        <f>SUM(BB107:BB115)</f>
        <v>0</v>
      </c>
      <c r="BC116" s="219">
        <f>SUM(BC107:BC115)</f>
        <v>0</v>
      </c>
      <c r="BD116" s="219">
        <f>SUM(BD107:BD115)</f>
        <v>0</v>
      </c>
      <c r="BE116" s="219">
        <f>SUM(BE107:BE115)</f>
        <v>0</v>
      </c>
    </row>
    <row r="117" spans="1:104">
      <c r="A117" s="185" t="s">
        <v>66</v>
      </c>
      <c r="B117" s="186" t="s">
        <v>234</v>
      </c>
      <c r="C117" s="187" t="s">
        <v>235</v>
      </c>
      <c r="D117" s="188"/>
      <c r="E117" s="189"/>
      <c r="F117" s="189"/>
      <c r="G117" s="190"/>
      <c r="H117" s="191"/>
      <c r="I117" s="191"/>
      <c r="O117" s="192">
        <v>1</v>
      </c>
    </row>
    <row r="118" spans="1:104">
      <c r="A118" s="193">
        <v>50</v>
      </c>
      <c r="B118" s="194" t="s">
        <v>234</v>
      </c>
      <c r="C118" s="195" t="s">
        <v>236</v>
      </c>
      <c r="D118" s="196" t="s">
        <v>237</v>
      </c>
      <c r="E118" s="197">
        <v>1</v>
      </c>
      <c r="F118" s="197">
        <v>0</v>
      </c>
      <c r="G118" s="198">
        <f>E118*F118</f>
        <v>0</v>
      </c>
      <c r="O118" s="192">
        <v>2</v>
      </c>
      <c r="AA118" s="166">
        <v>12</v>
      </c>
      <c r="AB118" s="166">
        <v>0</v>
      </c>
      <c r="AC118" s="166">
        <v>59</v>
      </c>
      <c r="AZ118" s="166">
        <v>2</v>
      </c>
      <c r="BA118" s="166">
        <f>IF(AZ118=1,G118,0)</f>
        <v>0</v>
      </c>
      <c r="BB118" s="166">
        <f>IF(AZ118=2,G118,0)</f>
        <v>0</v>
      </c>
      <c r="BC118" s="166">
        <f>IF(AZ118=3,G118,0)</f>
        <v>0</v>
      </c>
      <c r="BD118" s="166">
        <f>IF(AZ118=4,G118,0)</f>
        <v>0</v>
      </c>
      <c r="BE118" s="166">
        <f>IF(AZ118=5,G118,0)</f>
        <v>0</v>
      </c>
      <c r="CA118" s="199">
        <v>12</v>
      </c>
      <c r="CB118" s="199">
        <v>0</v>
      </c>
      <c r="CZ118" s="166">
        <v>0</v>
      </c>
    </row>
    <row r="119" spans="1:104">
      <c r="A119" s="212"/>
      <c r="B119" s="213" t="s">
        <v>69</v>
      </c>
      <c r="C119" s="214" t="str">
        <f>CONCATENATE(B117," ",C117)</f>
        <v>720 Zdravotechnická instalace</v>
      </c>
      <c r="D119" s="215"/>
      <c r="E119" s="216"/>
      <c r="F119" s="217"/>
      <c r="G119" s="218">
        <f>SUM(G117:G118)</f>
        <v>0</v>
      </c>
      <c r="O119" s="192">
        <v>4</v>
      </c>
      <c r="BA119" s="219">
        <f>SUM(BA117:BA118)</f>
        <v>0</v>
      </c>
      <c r="BB119" s="219">
        <f>SUM(BB117:BB118)</f>
        <v>0</v>
      </c>
      <c r="BC119" s="219">
        <f>SUM(BC117:BC118)</f>
        <v>0</v>
      </c>
      <c r="BD119" s="219">
        <f>SUM(BD117:BD118)</f>
        <v>0</v>
      </c>
      <c r="BE119" s="219">
        <f>SUM(BE117:BE118)</f>
        <v>0</v>
      </c>
    </row>
    <row r="120" spans="1:104">
      <c r="A120" s="185" t="s">
        <v>66</v>
      </c>
      <c r="B120" s="186" t="s">
        <v>238</v>
      </c>
      <c r="C120" s="187" t="s">
        <v>239</v>
      </c>
      <c r="D120" s="188"/>
      <c r="E120" s="189"/>
      <c r="F120" s="189"/>
      <c r="G120" s="190"/>
      <c r="H120" s="191"/>
      <c r="I120" s="191"/>
      <c r="O120" s="192">
        <v>1</v>
      </c>
    </row>
    <row r="121" spans="1:104">
      <c r="A121" s="193">
        <v>51</v>
      </c>
      <c r="B121" s="194" t="s">
        <v>238</v>
      </c>
      <c r="C121" s="195" t="s">
        <v>240</v>
      </c>
      <c r="D121" s="196" t="s">
        <v>237</v>
      </c>
      <c r="E121" s="197">
        <v>1</v>
      </c>
      <c r="F121" s="197">
        <v>0</v>
      </c>
      <c r="G121" s="198">
        <f>E121*F121</f>
        <v>0</v>
      </c>
      <c r="O121" s="192">
        <v>2</v>
      </c>
      <c r="AA121" s="166">
        <v>12</v>
      </c>
      <c r="AB121" s="166">
        <v>0</v>
      </c>
      <c r="AC121" s="166">
        <v>60</v>
      </c>
      <c r="AZ121" s="166">
        <v>2</v>
      </c>
      <c r="BA121" s="166">
        <f>IF(AZ121=1,G121,0)</f>
        <v>0</v>
      </c>
      <c r="BB121" s="166">
        <f>IF(AZ121=2,G121,0)</f>
        <v>0</v>
      </c>
      <c r="BC121" s="166">
        <f>IF(AZ121=3,G121,0)</f>
        <v>0</v>
      </c>
      <c r="BD121" s="166">
        <f>IF(AZ121=4,G121,0)</f>
        <v>0</v>
      </c>
      <c r="BE121" s="166">
        <f>IF(AZ121=5,G121,0)</f>
        <v>0</v>
      </c>
      <c r="CA121" s="199">
        <v>12</v>
      </c>
      <c r="CB121" s="199">
        <v>0</v>
      </c>
      <c r="CZ121" s="166">
        <v>0</v>
      </c>
    </row>
    <row r="122" spans="1:104">
      <c r="A122" s="193">
        <v>52</v>
      </c>
      <c r="B122" s="194" t="s">
        <v>241</v>
      </c>
      <c r="C122" s="195" t="s">
        <v>242</v>
      </c>
      <c r="D122" s="196" t="s">
        <v>237</v>
      </c>
      <c r="E122" s="197">
        <v>1</v>
      </c>
      <c r="F122" s="197">
        <v>0</v>
      </c>
      <c r="G122" s="198">
        <f>E122*F122</f>
        <v>0</v>
      </c>
      <c r="O122" s="192">
        <v>2</v>
      </c>
      <c r="AA122" s="166">
        <v>12</v>
      </c>
      <c r="AB122" s="166">
        <v>0</v>
      </c>
      <c r="AC122" s="166">
        <v>72</v>
      </c>
      <c r="AZ122" s="166">
        <v>2</v>
      </c>
      <c r="BA122" s="166">
        <f>IF(AZ122=1,G122,0)</f>
        <v>0</v>
      </c>
      <c r="BB122" s="166">
        <f>IF(AZ122=2,G122,0)</f>
        <v>0</v>
      </c>
      <c r="BC122" s="166">
        <f>IF(AZ122=3,G122,0)</f>
        <v>0</v>
      </c>
      <c r="BD122" s="166">
        <f>IF(AZ122=4,G122,0)</f>
        <v>0</v>
      </c>
      <c r="BE122" s="166">
        <f>IF(AZ122=5,G122,0)</f>
        <v>0</v>
      </c>
      <c r="CA122" s="199">
        <v>12</v>
      </c>
      <c r="CB122" s="199">
        <v>0</v>
      </c>
      <c r="CZ122" s="166">
        <v>0</v>
      </c>
    </row>
    <row r="123" spans="1:104">
      <c r="A123" s="212"/>
      <c r="B123" s="213" t="s">
        <v>69</v>
      </c>
      <c r="C123" s="214" t="str">
        <f>CONCATENATE(B120," ",C120)</f>
        <v>730 Ústřední vytápění</v>
      </c>
      <c r="D123" s="215"/>
      <c r="E123" s="216"/>
      <c r="F123" s="217"/>
      <c r="G123" s="218">
        <f>SUM(G120:G122)</f>
        <v>0</v>
      </c>
      <c r="O123" s="192">
        <v>4</v>
      </c>
      <c r="BA123" s="219">
        <f>SUM(BA120:BA122)</f>
        <v>0</v>
      </c>
      <c r="BB123" s="219">
        <f>SUM(BB120:BB122)</f>
        <v>0</v>
      </c>
      <c r="BC123" s="219">
        <f>SUM(BC120:BC122)</f>
        <v>0</v>
      </c>
      <c r="BD123" s="219">
        <f>SUM(BD120:BD122)</f>
        <v>0</v>
      </c>
      <c r="BE123" s="219">
        <f>SUM(BE120:BE122)</f>
        <v>0</v>
      </c>
    </row>
    <row r="124" spans="1:104">
      <c r="A124" s="185" t="s">
        <v>66</v>
      </c>
      <c r="B124" s="186" t="s">
        <v>243</v>
      </c>
      <c r="C124" s="187" t="s">
        <v>244</v>
      </c>
      <c r="D124" s="188"/>
      <c r="E124" s="189"/>
      <c r="F124" s="189"/>
      <c r="G124" s="190"/>
      <c r="H124" s="191"/>
      <c r="I124" s="191"/>
      <c r="O124" s="192">
        <v>1</v>
      </c>
    </row>
    <row r="125" spans="1:104" ht="22.5">
      <c r="A125" s="193">
        <v>53</v>
      </c>
      <c r="B125" s="194" t="s">
        <v>245</v>
      </c>
      <c r="C125" s="195" t="s">
        <v>246</v>
      </c>
      <c r="D125" s="196" t="s">
        <v>85</v>
      </c>
      <c r="E125" s="197">
        <v>62.994999999999997</v>
      </c>
      <c r="F125" s="197">
        <v>0</v>
      </c>
      <c r="G125" s="198">
        <f>E125*F125</f>
        <v>0</v>
      </c>
      <c r="O125" s="192">
        <v>2</v>
      </c>
      <c r="AA125" s="166">
        <v>1</v>
      </c>
      <c r="AB125" s="166">
        <v>7</v>
      </c>
      <c r="AC125" s="166">
        <v>7</v>
      </c>
      <c r="AZ125" s="166">
        <v>2</v>
      </c>
      <c r="BA125" s="166">
        <f>IF(AZ125=1,G125,0)</f>
        <v>0</v>
      </c>
      <c r="BB125" s="166">
        <f>IF(AZ125=2,G125,0)</f>
        <v>0</v>
      </c>
      <c r="BC125" s="166">
        <f>IF(AZ125=3,G125,0)</f>
        <v>0</v>
      </c>
      <c r="BD125" s="166">
        <f>IF(AZ125=4,G125,0)</f>
        <v>0</v>
      </c>
      <c r="BE125" s="166">
        <f>IF(AZ125=5,G125,0)</f>
        <v>0</v>
      </c>
      <c r="CA125" s="199">
        <v>1</v>
      </c>
      <c r="CB125" s="199">
        <v>7</v>
      </c>
      <c r="CZ125" s="166">
        <v>6.4700000000002004E-3</v>
      </c>
    </row>
    <row r="126" spans="1:104">
      <c r="A126" s="200"/>
      <c r="B126" s="206"/>
      <c r="C126" s="207" t="s">
        <v>247</v>
      </c>
      <c r="D126" s="208"/>
      <c r="E126" s="209">
        <v>60.04</v>
      </c>
      <c r="F126" s="210"/>
      <c r="G126" s="211"/>
      <c r="M126" s="205" t="s">
        <v>247</v>
      </c>
      <c r="O126" s="192"/>
    </row>
    <row r="127" spans="1:104">
      <c r="A127" s="200"/>
      <c r="B127" s="206"/>
      <c r="C127" s="207" t="s">
        <v>248</v>
      </c>
      <c r="D127" s="208"/>
      <c r="E127" s="209">
        <v>2.9550000000000001</v>
      </c>
      <c r="F127" s="210"/>
      <c r="G127" s="211"/>
      <c r="M127" s="205" t="s">
        <v>248</v>
      </c>
      <c r="O127" s="192"/>
    </row>
    <row r="128" spans="1:104" ht="22.5">
      <c r="A128" s="193">
        <v>54</v>
      </c>
      <c r="B128" s="194" t="s">
        <v>249</v>
      </c>
      <c r="C128" s="195" t="s">
        <v>250</v>
      </c>
      <c r="D128" s="196" t="s">
        <v>68</v>
      </c>
      <c r="E128" s="197">
        <v>1</v>
      </c>
      <c r="F128" s="197">
        <v>0</v>
      </c>
      <c r="G128" s="198">
        <f>E128*F128</f>
        <v>0</v>
      </c>
      <c r="O128" s="192">
        <v>2</v>
      </c>
      <c r="AA128" s="166">
        <v>12</v>
      </c>
      <c r="AB128" s="166">
        <v>0</v>
      </c>
      <c r="AC128" s="166">
        <v>52</v>
      </c>
      <c r="AZ128" s="166">
        <v>2</v>
      </c>
      <c r="BA128" s="166">
        <f>IF(AZ128=1,G128,0)</f>
        <v>0</v>
      </c>
      <c r="BB128" s="166">
        <f>IF(AZ128=2,G128,0)</f>
        <v>0</v>
      </c>
      <c r="BC128" s="166">
        <f>IF(AZ128=3,G128,0)</f>
        <v>0</v>
      </c>
      <c r="BD128" s="166">
        <f>IF(AZ128=4,G128,0)</f>
        <v>0</v>
      </c>
      <c r="BE128" s="166">
        <f>IF(AZ128=5,G128,0)</f>
        <v>0</v>
      </c>
      <c r="CA128" s="199">
        <v>12</v>
      </c>
      <c r="CB128" s="199">
        <v>0</v>
      </c>
      <c r="CZ128" s="166">
        <v>0</v>
      </c>
    </row>
    <row r="129" spans="1:104">
      <c r="A129" s="200"/>
      <c r="B129" s="201"/>
      <c r="C129" s="202" t="s">
        <v>251</v>
      </c>
      <c r="D129" s="203"/>
      <c r="E129" s="203"/>
      <c r="F129" s="203"/>
      <c r="G129" s="204"/>
      <c r="L129" s="205" t="s">
        <v>251</v>
      </c>
      <c r="O129" s="192">
        <v>3</v>
      </c>
    </row>
    <row r="130" spans="1:104" ht="22.5">
      <c r="A130" s="193">
        <v>55</v>
      </c>
      <c r="B130" s="194" t="s">
        <v>252</v>
      </c>
      <c r="C130" s="195" t="s">
        <v>253</v>
      </c>
      <c r="D130" s="196" t="s">
        <v>68</v>
      </c>
      <c r="E130" s="197">
        <v>1</v>
      </c>
      <c r="F130" s="197">
        <v>0</v>
      </c>
      <c r="G130" s="198">
        <f>E130*F130</f>
        <v>0</v>
      </c>
      <c r="O130" s="192">
        <v>2</v>
      </c>
      <c r="AA130" s="166">
        <v>12</v>
      </c>
      <c r="AB130" s="166">
        <v>0</v>
      </c>
      <c r="AC130" s="166">
        <v>53</v>
      </c>
      <c r="AZ130" s="166">
        <v>2</v>
      </c>
      <c r="BA130" s="166">
        <f>IF(AZ130=1,G130,0)</f>
        <v>0</v>
      </c>
      <c r="BB130" s="166">
        <f>IF(AZ130=2,G130,0)</f>
        <v>0</v>
      </c>
      <c r="BC130" s="166">
        <f>IF(AZ130=3,G130,0)</f>
        <v>0</v>
      </c>
      <c r="BD130" s="166">
        <f>IF(AZ130=4,G130,0)</f>
        <v>0</v>
      </c>
      <c r="BE130" s="166">
        <f>IF(AZ130=5,G130,0)</f>
        <v>0</v>
      </c>
      <c r="CA130" s="199">
        <v>12</v>
      </c>
      <c r="CB130" s="199">
        <v>0</v>
      </c>
      <c r="CZ130" s="166">
        <v>0</v>
      </c>
    </row>
    <row r="131" spans="1:104">
      <c r="A131" s="200"/>
      <c r="B131" s="201"/>
      <c r="C131" s="202" t="s">
        <v>254</v>
      </c>
      <c r="D131" s="203"/>
      <c r="E131" s="203"/>
      <c r="F131" s="203"/>
      <c r="G131" s="204"/>
      <c r="L131" s="205" t="s">
        <v>254</v>
      </c>
      <c r="O131" s="192">
        <v>3</v>
      </c>
    </row>
    <row r="132" spans="1:104" ht="22.5">
      <c r="A132" s="193">
        <v>56</v>
      </c>
      <c r="B132" s="194" t="s">
        <v>255</v>
      </c>
      <c r="C132" s="195" t="s">
        <v>256</v>
      </c>
      <c r="D132" s="196" t="s">
        <v>68</v>
      </c>
      <c r="E132" s="197">
        <v>12</v>
      </c>
      <c r="F132" s="197">
        <v>0</v>
      </c>
      <c r="G132" s="198">
        <f>E132*F132</f>
        <v>0</v>
      </c>
      <c r="O132" s="192">
        <v>2</v>
      </c>
      <c r="AA132" s="166">
        <v>12</v>
      </c>
      <c r="AB132" s="166">
        <v>0</v>
      </c>
      <c r="AC132" s="166">
        <v>73</v>
      </c>
      <c r="AZ132" s="166">
        <v>2</v>
      </c>
      <c r="BA132" s="166">
        <f>IF(AZ132=1,G132,0)</f>
        <v>0</v>
      </c>
      <c r="BB132" s="166">
        <f>IF(AZ132=2,G132,0)</f>
        <v>0</v>
      </c>
      <c r="BC132" s="166">
        <f>IF(AZ132=3,G132,0)</f>
        <v>0</v>
      </c>
      <c r="BD132" s="166">
        <f>IF(AZ132=4,G132,0)</f>
        <v>0</v>
      </c>
      <c r="BE132" s="166">
        <f>IF(AZ132=5,G132,0)</f>
        <v>0</v>
      </c>
      <c r="CA132" s="199">
        <v>12</v>
      </c>
      <c r="CB132" s="199">
        <v>0</v>
      </c>
      <c r="CZ132" s="166">
        <v>0</v>
      </c>
    </row>
    <row r="133" spans="1:104" ht="22.5">
      <c r="A133" s="200"/>
      <c r="B133" s="201"/>
      <c r="C133" s="202" t="s">
        <v>257</v>
      </c>
      <c r="D133" s="203"/>
      <c r="E133" s="203"/>
      <c r="F133" s="203"/>
      <c r="G133" s="204"/>
      <c r="L133" s="205" t="s">
        <v>257</v>
      </c>
      <c r="O133" s="192">
        <v>3</v>
      </c>
    </row>
    <row r="134" spans="1:104" ht="22.5">
      <c r="A134" s="193">
        <v>57</v>
      </c>
      <c r="B134" s="194" t="s">
        <v>258</v>
      </c>
      <c r="C134" s="195" t="s">
        <v>259</v>
      </c>
      <c r="D134" s="196" t="s">
        <v>68</v>
      </c>
      <c r="E134" s="197">
        <v>1</v>
      </c>
      <c r="F134" s="197">
        <v>0</v>
      </c>
      <c r="G134" s="198">
        <f>E134*F134</f>
        <v>0</v>
      </c>
      <c r="O134" s="192">
        <v>2</v>
      </c>
      <c r="AA134" s="166">
        <v>12</v>
      </c>
      <c r="AB134" s="166">
        <v>0</v>
      </c>
      <c r="AC134" s="166">
        <v>55</v>
      </c>
      <c r="AZ134" s="166">
        <v>2</v>
      </c>
      <c r="BA134" s="166">
        <f>IF(AZ134=1,G134,0)</f>
        <v>0</v>
      </c>
      <c r="BB134" s="166">
        <f>IF(AZ134=2,G134,0)</f>
        <v>0</v>
      </c>
      <c r="BC134" s="166">
        <f>IF(AZ134=3,G134,0)</f>
        <v>0</v>
      </c>
      <c r="BD134" s="166">
        <f>IF(AZ134=4,G134,0)</f>
        <v>0</v>
      </c>
      <c r="BE134" s="166">
        <f>IF(AZ134=5,G134,0)</f>
        <v>0</v>
      </c>
      <c r="CA134" s="199">
        <v>12</v>
      </c>
      <c r="CB134" s="199">
        <v>0</v>
      </c>
      <c r="CZ134" s="166">
        <v>0</v>
      </c>
    </row>
    <row r="135" spans="1:104">
      <c r="A135" s="200"/>
      <c r="B135" s="201"/>
      <c r="C135" s="202" t="s">
        <v>260</v>
      </c>
      <c r="D135" s="203"/>
      <c r="E135" s="203"/>
      <c r="F135" s="203"/>
      <c r="G135" s="204"/>
      <c r="L135" s="205" t="s">
        <v>260</v>
      </c>
      <c r="O135" s="192">
        <v>3</v>
      </c>
    </row>
    <row r="136" spans="1:104" ht="22.5">
      <c r="A136" s="193">
        <v>58</v>
      </c>
      <c r="B136" s="194" t="s">
        <v>261</v>
      </c>
      <c r="C136" s="195" t="s">
        <v>262</v>
      </c>
      <c r="D136" s="196" t="s">
        <v>80</v>
      </c>
      <c r="E136" s="197">
        <v>1</v>
      </c>
      <c r="F136" s="197">
        <v>0</v>
      </c>
      <c r="G136" s="198">
        <f>E136*F136</f>
        <v>0</v>
      </c>
      <c r="O136" s="192">
        <v>2</v>
      </c>
      <c r="AA136" s="166">
        <v>12</v>
      </c>
      <c r="AB136" s="166">
        <v>0</v>
      </c>
      <c r="AC136" s="166">
        <v>74</v>
      </c>
      <c r="AZ136" s="166">
        <v>2</v>
      </c>
      <c r="BA136" s="166">
        <f>IF(AZ136=1,G136,0)</f>
        <v>0</v>
      </c>
      <c r="BB136" s="166">
        <f>IF(AZ136=2,G136,0)</f>
        <v>0</v>
      </c>
      <c r="BC136" s="166">
        <f>IF(AZ136=3,G136,0)</f>
        <v>0</v>
      </c>
      <c r="BD136" s="166">
        <f>IF(AZ136=4,G136,0)</f>
        <v>0</v>
      </c>
      <c r="BE136" s="166">
        <f>IF(AZ136=5,G136,0)</f>
        <v>0</v>
      </c>
      <c r="CA136" s="199">
        <v>12</v>
      </c>
      <c r="CB136" s="199">
        <v>0</v>
      </c>
      <c r="CZ136" s="166">
        <v>0</v>
      </c>
    </row>
    <row r="137" spans="1:104">
      <c r="A137" s="200"/>
      <c r="B137" s="201"/>
      <c r="C137" s="202" t="s">
        <v>263</v>
      </c>
      <c r="D137" s="203"/>
      <c r="E137" s="203"/>
      <c r="F137" s="203"/>
      <c r="G137" s="204"/>
      <c r="L137" s="205" t="s">
        <v>263</v>
      </c>
      <c r="O137" s="192">
        <v>3</v>
      </c>
    </row>
    <row r="138" spans="1:104" ht="22.5">
      <c r="A138" s="193">
        <v>59</v>
      </c>
      <c r="B138" s="194" t="s">
        <v>264</v>
      </c>
      <c r="C138" s="195" t="s">
        <v>265</v>
      </c>
      <c r="D138" s="196" t="s">
        <v>68</v>
      </c>
      <c r="E138" s="197">
        <v>1</v>
      </c>
      <c r="F138" s="197">
        <v>0</v>
      </c>
      <c r="G138" s="198">
        <f>E138*F138</f>
        <v>0</v>
      </c>
      <c r="O138" s="192">
        <v>2</v>
      </c>
      <c r="AA138" s="166">
        <v>12</v>
      </c>
      <c r="AB138" s="166">
        <v>0</v>
      </c>
      <c r="AC138" s="166">
        <v>75</v>
      </c>
      <c r="AZ138" s="166">
        <v>2</v>
      </c>
      <c r="BA138" s="166">
        <f>IF(AZ138=1,G138,0)</f>
        <v>0</v>
      </c>
      <c r="BB138" s="166">
        <f>IF(AZ138=2,G138,0)</f>
        <v>0</v>
      </c>
      <c r="BC138" s="166">
        <f>IF(AZ138=3,G138,0)</f>
        <v>0</v>
      </c>
      <c r="BD138" s="166">
        <f>IF(AZ138=4,G138,0)</f>
        <v>0</v>
      </c>
      <c r="BE138" s="166">
        <f>IF(AZ138=5,G138,0)</f>
        <v>0</v>
      </c>
      <c r="CA138" s="199">
        <v>12</v>
      </c>
      <c r="CB138" s="199">
        <v>0</v>
      </c>
      <c r="CZ138" s="166">
        <v>0</v>
      </c>
    </row>
    <row r="139" spans="1:104">
      <c r="A139" s="200"/>
      <c r="B139" s="201"/>
      <c r="C139" s="202" t="s">
        <v>266</v>
      </c>
      <c r="D139" s="203"/>
      <c r="E139" s="203"/>
      <c r="F139" s="203"/>
      <c r="G139" s="204"/>
      <c r="L139" s="205" t="s">
        <v>266</v>
      </c>
      <c r="O139" s="192">
        <v>3</v>
      </c>
    </row>
    <row r="140" spans="1:104" ht="22.5">
      <c r="A140" s="193">
        <v>60</v>
      </c>
      <c r="B140" s="194" t="s">
        <v>267</v>
      </c>
      <c r="C140" s="195" t="s">
        <v>268</v>
      </c>
      <c r="D140" s="196" t="s">
        <v>269</v>
      </c>
      <c r="E140" s="197">
        <v>2</v>
      </c>
      <c r="F140" s="197">
        <v>0</v>
      </c>
      <c r="G140" s="198">
        <f>E140*F140</f>
        <v>0</v>
      </c>
      <c r="O140" s="192">
        <v>2</v>
      </c>
      <c r="AA140" s="166">
        <v>12</v>
      </c>
      <c r="AB140" s="166">
        <v>0</v>
      </c>
      <c r="AC140" s="166">
        <v>63</v>
      </c>
      <c r="AZ140" s="166">
        <v>2</v>
      </c>
      <c r="BA140" s="166">
        <f>IF(AZ140=1,G140,0)</f>
        <v>0</v>
      </c>
      <c r="BB140" s="166">
        <f>IF(AZ140=2,G140,0)</f>
        <v>0</v>
      </c>
      <c r="BC140" s="166">
        <f>IF(AZ140=3,G140,0)</f>
        <v>0</v>
      </c>
      <c r="BD140" s="166">
        <f>IF(AZ140=4,G140,0)</f>
        <v>0</v>
      </c>
      <c r="BE140" s="166">
        <f>IF(AZ140=5,G140,0)</f>
        <v>0</v>
      </c>
      <c r="CA140" s="199">
        <v>12</v>
      </c>
      <c r="CB140" s="199">
        <v>0</v>
      </c>
      <c r="CZ140" s="166">
        <v>0</v>
      </c>
    </row>
    <row r="141" spans="1:104" ht="22.5">
      <c r="A141" s="200"/>
      <c r="B141" s="201"/>
      <c r="C141" s="202" t="s">
        <v>270</v>
      </c>
      <c r="D141" s="203"/>
      <c r="E141" s="203"/>
      <c r="F141" s="203"/>
      <c r="G141" s="204"/>
      <c r="L141" s="205" t="s">
        <v>270</v>
      </c>
      <c r="O141" s="192">
        <v>3</v>
      </c>
    </row>
    <row r="142" spans="1:104">
      <c r="A142" s="193">
        <v>61</v>
      </c>
      <c r="B142" s="194" t="s">
        <v>271</v>
      </c>
      <c r="C142" s="195" t="s">
        <v>272</v>
      </c>
      <c r="D142" s="196" t="s">
        <v>56</v>
      </c>
      <c r="E142" s="197"/>
      <c r="F142" s="197">
        <v>0</v>
      </c>
      <c r="G142" s="198">
        <f>E142*F142</f>
        <v>0</v>
      </c>
      <c r="O142" s="192">
        <v>2</v>
      </c>
      <c r="AA142" s="166">
        <v>7</v>
      </c>
      <c r="AB142" s="166">
        <v>1002</v>
      </c>
      <c r="AC142" s="166">
        <v>5</v>
      </c>
      <c r="AZ142" s="166">
        <v>2</v>
      </c>
      <c r="BA142" s="166">
        <f>IF(AZ142=1,G142,0)</f>
        <v>0</v>
      </c>
      <c r="BB142" s="166">
        <f>IF(AZ142=2,G142,0)</f>
        <v>0</v>
      </c>
      <c r="BC142" s="166">
        <f>IF(AZ142=3,G142,0)</f>
        <v>0</v>
      </c>
      <c r="BD142" s="166">
        <f>IF(AZ142=4,G142,0)</f>
        <v>0</v>
      </c>
      <c r="BE142" s="166">
        <f>IF(AZ142=5,G142,0)</f>
        <v>0</v>
      </c>
      <c r="CA142" s="199">
        <v>7</v>
      </c>
      <c r="CB142" s="199">
        <v>1002</v>
      </c>
      <c r="CZ142" s="166">
        <v>0</v>
      </c>
    </row>
    <row r="143" spans="1:104">
      <c r="A143" s="212"/>
      <c r="B143" s="213" t="s">
        <v>69</v>
      </c>
      <c r="C143" s="214" t="str">
        <f>CONCATENATE(B124," ",C124)</f>
        <v>767 Konstrukce zámečnické</v>
      </c>
      <c r="D143" s="215"/>
      <c r="E143" s="216"/>
      <c r="F143" s="217"/>
      <c r="G143" s="218">
        <f>SUM(G124:G142)</f>
        <v>0</v>
      </c>
      <c r="O143" s="192">
        <v>4</v>
      </c>
      <c r="BA143" s="219">
        <f>SUM(BA124:BA142)</f>
        <v>0</v>
      </c>
      <c r="BB143" s="219">
        <f>SUM(BB124:BB142)</f>
        <v>0</v>
      </c>
      <c r="BC143" s="219">
        <f>SUM(BC124:BC142)</f>
        <v>0</v>
      </c>
      <c r="BD143" s="219">
        <f>SUM(BD124:BD142)</f>
        <v>0</v>
      </c>
      <c r="BE143" s="219">
        <f>SUM(BE124:BE142)</f>
        <v>0</v>
      </c>
    </row>
    <row r="144" spans="1:104">
      <c r="A144" s="185" t="s">
        <v>66</v>
      </c>
      <c r="B144" s="186" t="s">
        <v>273</v>
      </c>
      <c r="C144" s="187" t="s">
        <v>274</v>
      </c>
      <c r="D144" s="188"/>
      <c r="E144" s="189"/>
      <c r="F144" s="189"/>
      <c r="G144" s="190"/>
      <c r="H144" s="191"/>
      <c r="I144" s="191"/>
      <c r="O144" s="192">
        <v>1</v>
      </c>
    </row>
    <row r="145" spans="1:104">
      <c r="A145" s="193">
        <v>62</v>
      </c>
      <c r="B145" s="194" t="s">
        <v>275</v>
      </c>
      <c r="C145" s="195" t="s">
        <v>276</v>
      </c>
      <c r="D145" s="196" t="s">
        <v>208</v>
      </c>
      <c r="E145" s="197">
        <v>77.45</v>
      </c>
      <c r="F145" s="197">
        <v>0</v>
      </c>
      <c r="G145" s="198">
        <f>E145*F145</f>
        <v>0</v>
      </c>
      <c r="O145" s="192">
        <v>2</v>
      </c>
      <c r="AA145" s="166">
        <v>1</v>
      </c>
      <c r="AB145" s="166">
        <v>7</v>
      </c>
      <c r="AC145" s="166">
        <v>7</v>
      </c>
      <c r="AZ145" s="166">
        <v>2</v>
      </c>
      <c r="BA145" s="166">
        <f>IF(AZ145=1,G145,0)</f>
        <v>0</v>
      </c>
      <c r="BB145" s="166">
        <f>IF(AZ145=2,G145,0)</f>
        <v>0</v>
      </c>
      <c r="BC145" s="166">
        <f>IF(AZ145=3,G145,0)</f>
        <v>0</v>
      </c>
      <c r="BD145" s="166">
        <f>IF(AZ145=4,G145,0)</f>
        <v>0</v>
      </c>
      <c r="BE145" s="166">
        <f>IF(AZ145=5,G145,0)</f>
        <v>0</v>
      </c>
      <c r="CA145" s="199">
        <v>1</v>
      </c>
      <c r="CB145" s="199">
        <v>7</v>
      </c>
      <c r="CZ145" s="166">
        <v>2.40000000000018E-4</v>
      </c>
    </row>
    <row r="146" spans="1:104">
      <c r="A146" s="200"/>
      <c r="B146" s="206"/>
      <c r="C146" s="207" t="s">
        <v>277</v>
      </c>
      <c r="D146" s="208"/>
      <c r="E146" s="209">
        <v>97.55</v>
      </c>
      <c r="F146" s="210"/>
      <c r="G146" s="211"/>
      <c r="M146" s="205" t="s">
        <v>277</v>
      </c>
      <c r="O146" s="192"/>
    </row>
    <row r="147" spans="1:104">
      <c r="A147" s="200"/>
      <c r="B147" s="206"/>
      <c r="C147" s="207" t="s">
        <v>278</v>
      </c>
      <c r="D147" s="208"/>
      <c r="E147" s="209">
        <v>-20.100000000000001</v>
      </c>
      <c r="F147" s="210"/>
      <c r="G147" s="211"/>
      <c r="M147" s="205" t="s">
        <v>278</v>
      </c>
      <c r="O147" s="192"/>
    </row>
    <row r="148" spans="1:104">
      <c r="A148" s="193">
        <v>63</v>
      </c>
      <c r="B148" s="194" t="s">
        <v>279</v>
      </c>
      <c r="C148" s="195" t="s">
        <v>280</v>
      </c>
      <c r="D148" s="196" t="s">
        <v>208</v>
      </c>
      <c r="E148" s="197">
        <v>38.725000000000001</v>
      </c>
      <c r="F148" s="197">
        <v>0</v>
      </c>
      <c r="G148" s="198">
        <f>E148*F148</f>
        <v>0</v>
      </c>
      <c r="O148" s="192">
        <v>2</v>
      </c>
      <c r="AA148" s="166">
        <v>1</v>
      </c>
      <c r="AB148" s="166">
        <v>7</v>
      </c>
      <c r="AC148" s="166">
        <v>7</v>
      </c>
      <c r="AZ148" s="166">
        <v>2</v>
      </c>
      <c r="BA148" s="166">
        <f>IF(AZ148=1,G148,0)</f>
        <v>0</v>
      </c>
      <c r="BB148" s="166">
        <f>IF(AZ148=2,G148,0)</f>
        <v>0</v>
      </c>
      <c r="BC148" s="166">
        <f>IF(AZ148=3,G148,0)</f>
        <v>0</v>
      </c>
      <c r="BD148" s="166">
        <f>IF(AZ148=4,G148,0)</f>
        <v>0</v>
      </c>
      <c r="BE148" s="166">
        <f>IF(AZ148=5,G148,0)</f>
        <v>0</v>
      </c>
      <c r="CA148" s="199">
        <v>1</v>
      </c>
      <c r="CB148" s="199">
        <v>7</v>
      </c>
      <c r="CZ148" s="166">
        <v>0</v>
      </c>
    </row>
    <row r="149" spans="1:104">
      <c r="A149" s="200"/>
      <c r="B149" s="206"/>
      <c r="C149" s="207" t="s">
        <v>281</v>
      </c>
      <c r="D149" s="208"/>
      <c r="E149" s="209">
        <v>38.725000000000001</v>
      </c>
      <c r="F149" s="210"/>
      <c r="G149" s="211"/>
      <c r="M149" s="205" t="s">
        <v>281</v>
      </c>
      <c r="O149" s="192"/>
    </row>
    <row r="150" spans="1:104">
      <c r="A150" s="193">
        <v>64</v>
      </c>
      <c r="B150" s="194" t="s">
        <v>282</v>
      </c>
      <c r="C150" s="195" t="s">
        <v>283</v>
      </c>
      <c r="D150" s="196" t="s">
        <v>85</v>
      </c>
      <c r="E150" s="197">
        <v>88.27</v>
      </c>
      <c r="F150" s="197">
        <v>0</v>
      </c>
      <c r="G150" s="198">
        <f>E150*F150</f>
        <v>0</v>
      </c>
      <c r="O150" s="192">
        <v>2</v>
      </c>
      <c r="AA150" s="166">
        <v>1</v>
      </c>
      <c r="AB150" s="166">
        <v>7</v>
      </c>
      <c r="AC150" s="166">
        <v>7</v>
      </c>
      <c r="AZ150" s="166">
        <v>2</v>
      </c>
      <c r="BA150" s="166">
        <f>IF(AZ150=1,G150,0)</f>
        <v>0</v>
      </c>
      <c r="BB150" s="166">
        <f>IF(AZ150=2,G150,0)</f>
        <v>0</v>
      </c>
      <c r="BC150" s="166">
        <f>IF(AZ150=3,G150,0)</f>
        <v>0</v>
      </c>
      <c r="BD150" s="166">
        <f>IF(AZ150=4,G150,0)</f>
        <v>0</v>
      </c>
      <c r="BE150" s="166">
        <f>IF(AZ150=5,G150,0)</f>
        <v>0</v>
      </c>
      <c r="CA150" s="199">
        <v>1</v>
      </c>
      <c r="CB150" s="199">
        <v>7</v>
      </c>
      <c r="CZ150" s="166">
        <v>4.9300000000016596E-3</v>
      </c>
    </row>
    <row r="151" spans="1:104" ht="22.5">
      <c r="A151" s="200"/>
      <c r="B151" s="206"/>
      <c r="C151" s="207" t="s">
        <v>284</v>
      </c>
      <c r="D151" s="208"/>
      <c r="E151" s="209">
        <v>88.27</v>
      </c>
      <c r="F151" s="210"/>
      <c r="G151" s="211"/>
      <c r="M151" s="205" t="s">
        <v>284</v>
      </c>
      <c r="O151" s="192"/>
    </row>
    <row r="152" spans="1:104">
      <c r="A152" s="193">
        <v>65</v>
      </c>
      <c r="B152" s="194" t="s">
        <v>285</v>
      </c>
      <c r="C152" s="195" t="s">
        <v>286</v>
      </c>
      <c r="D152" s="196" t="s">
        <v>208</v>
      </c>
      <c r="E152" s="197">
        <v>26.54</v>
      </c>
      <c r="F152" s="197">
        <v>0</v>
      </c>
      <c r="G152" s="198">
        <f>E152*F152</f>
        <v>0</v>
      </c>
      <c r="O152" s="192">
        <v>2</v>
      </c>
      <c r="AA152" s="166">
        <v>1</v>
      </c>
      <c r="AB152" s="166">
        <v>7</v>
      </c>
      <c r="AC152" s="166">
        <v>7</v>
      </c>
      <c r="AZ152" s="166">
        <v>2</v>
      </c>
      <c r="BA152" s="166">
        <f>IF(AZ152=1,G152,0)</f>
        <v>0</v>
      </c>
      <c r="BB152" s="166">
        <f>IF(AZ152=2,G152,0)</f>
        <v>0</v>
      </c>
      <c r="BC152" s="166">
        <f>IF(AZ152=3,G152,0)</f>
        <v>0</v>
      </c>
      <c r="BD152" s="166">
        <f>IF(AZ152=4,G152,0)</f>
        <v>0</v>
      </c>
      <c r="BE152" s="166">
        <f>IF(AZ152=5,G152,0)</f>
        <v>0</v>
      </c>
      <c r="CA152" s="199">
        <v>1</v>
      </c>
      <c r="CB152" s="199">
        <v>7</v>
      </c>
      <c r="CZ152" s="166">
        <v>3.9999999999984499E-5</v>
      </c>
    </row>
    <row r="153" spans="1:104">
      <c r="A153" s="200"/>
      <c r="B153" s="206"/>
      <c r="C153" s="207" t="s">
        <v>287</v>
      </c>
      <c r="D153" s="208"/>
      <c r="E153" s="209">
        <v>12.67</v>
      </c>
      <c r="F153" s="210"/>
      <c r="G153" s="211"/>
      <c r="M153" s="205" t="s">
        <v>287</v>
      </c>
      <c r="O153" s="192"/>
    </row>
    <row r="154" spans="1:104">
      <c r="A154" s="200"/>
      <c r="B154" s="206"/>
      <c r="C154" s="207" t="s">
        <v>288</v>
      </c>
      <c r="D154" s="208"/>
      <c r="E154" s="209">
        <v>13.87</v>
      </c>
      <c r="F154" s="210"/>
      <c r="G154" s="211"/>
      <c r="M154" s="205" t="s">
        <v>288</v>
      </c>
      <c r="O154" s="192"/>
    </row>
    <row r="155" spans="1:104">
      <c r="A155" s="193">
        <v>66</v>
      </c>
      <c r="B155" s="194" t="s">
        <v>289</v>
      </c>
      <c r="C155" s="195" t="s">
        <v>290</v>
      </c>
      <c r="D155" s="196" t="s">
        <v>85</v>
      </c>
      <c r="E155" s="197">
        <v>88.27</v>
      </c>
      <c r="F155" s="197">
        <v>0</v>
      </c>
      <c r="G155" s="198">
        <f>E155*F155</f>
        <v>0</v>
      </c>
      <c r="O155" s="192">
        <v>2</v>
      </c>
      <c r="AA155" s="166">
        <v>1</v>
      </c>
      <c r="AB155" s="166">
        <v>7</v>
      </c>
      <c r="AC155" s="166">
        <v>7</v>
      </c>
      <c r="AZ155" s="166">
        <v>2</v>
      </c>
      <c r="BA155" s="166">
        <f>IF(AZ155=1,G155,0)</f>
        <v>0</v>
      </c>
      <c r="BB155" s="166">
        <f>IF(AZ155=2,G155,0)</f>
        <v>0</v>
      </c>
      <c r="BC155" s="166">
        <f>IF(AZ155=3,G155,0)</f>
        <v>0</v>
      </c>
      <c r="BD155" s="166">
        <f>IF(AZ155=4,G155,0)</f>
        <v>0</v>
      </c>
      <c r="BE155" s="166">
        <f>IF(AZ155=5,G155,0)</f>
        <v>0</v>
      </c>
      <c r="CA155" s="199">
        <v>1</v>
      </c>
      <c r="CB155" s="199">
        <v>7</v>
      </c>
      <c r="CZ155" s="166">
        <v>7.99999999999912E-4</v>
      </c>
    </row>
    <row r="156" spans="1:104">
      <c r="A156" s="193">
        <v>67</v>
      </c>
      <c r="B156" s="194" t="s">
        <v>291</v>
      </c>
      <c r="C156" s="195" t="s">
        <v>292</v>
      </c>
      <c r="D156" s="196" t="s">
        <v>85</v>
      </c>
      <c r="E156" s="197">
        <v>88.27</v>
      </c>
      <c r="F156" s="197">
        <v>0</v>
      </c>
      <c r="G156" s="198">
        <f>E156*F156</f>
        <v>0</v>
      </c>
      <c r="O156" s="192">
        <v>2</v>
      </c>
      <c r="AA156" s="166">
        <v>1</v>
      </c>
      <c r="AB156" s="166">
        <v>7</v>
      </c>
      <c r="AC156" s="166">
        <v>7</v>
      </c>
      <c r="AZ156" s="166">
        <v>2</v>
      </c>
      <c r="BA156" s="166">
        <f>IF(AZ156=1,G156,0)</f>
        <v>0</v>
      </c>
      <c r="BB156" s="166">
        <f>IF(AZ156=2,G156,0)</f>
        <v>0</v>
      </c>
      <c r="BC156" s="166">
        <f>IF(AZ156=3,G156,0)</f>
        <v>0</v>
      </c>
      <c r="BD156" s="166">
        <f>IF(AZ156=4,G156,0)</f>
        <v>0</v>
      </c>
      <c r="BE156" s="166">
        <f>IF(AZ156=5,G156,0)</f>
        <v>0</v>
      </c>
      <c r="CA156" s="199">
        <v>1</v>
      </c>
      <c r="CB156" s="199">
        <v>7</v>
      </c>
      <c r="CZ156" s="166">
        <v>3.0000000000001098E-3</v>
      </c>
    </row>
    <row r="157" spans="1:104">
      <c r="A157" s="193">
        <v>68</v>
      </c>
      <c r="B157" s="194" t="s">
        <v>293</v>
      </c>
      <c r="C157" s="195" t="s">
        <v>294</v>
      </c>
      <c r="D157" s="196" t="s">
        <v>85</v>
      </c>
      <c r="E157" s="197">
        <v>102.8841</v>
      </c>
      <c r="F157" s="197">
        <v>0</v>
      </c>
      <c r="G157" s="198">
        <f>E157*F157</f>
        <v>0</v>
      </c>
      <c r="O157" s="192">
        <v>2</v>
      </c>
      <c r="AA157" s="166">
        <v>3</v>
      </c>
      <c r="AB157" s="166">
        <v>7</v>
      </c>
      <c r="AC157" s="166">
        <v>59764204</v>
      </c>
      <c r="AZ157" s="166">
        <v>2</v>
      </c>
      <c r="BA157" s="166">
        <f>IF(AZ157=1,G157,0)</f>
        <v>0</v>
      </c>
      <c r="BB157" s="166">
        <f>IF(AZ157=2,G157,0)</f>
        <v>0</v>
      </c>
      <c r="BC157" s="166">
        <f>IF(AZ157=3,G157,0)</f>
        <v>0</v>
      </c>
      <c r="BD157" s="166">
        <f>IF(AZ157=4,G157,0)</f>
        <v>0</v>
      </c>
      <c r="BE157" s="166">
        <f>IF(AZ157=5,G157,0)</f>
        <v>0</v>
      </c>
      <c r="CA157" s="199">
        <v>3</v>
      </c>
      <c r="CB157" s="199">
        <v>7</v>
      </c>
      <c r="CZ157" s="166">
        <v>1.92000000000121E-2</v>
      </c>
    </row>
    <row r="158" spans="1:104">
      <c r="A158" s="200"/>
      <c r="B158" s="206"/>
      <c r="C158" s="207" t="s">
        <v>295</v>
      </c>
      <c r="D158" s="208"/>
      <c r="E158" s="209">
        <v>90.918099999999995</v>
      </c>
      <c r="F158" s="210"/>
      <c r="G158" s="211"/>
      <c r="M158" s="205" t="s">
        <v>295</v>
      </c>
      <c r="O158" s="192"/>
    </row>
    <row r="159" spans="1:104">
      <c r="A159" s="200"/>
      <c r="B159" s="206"/>
      <c r="C159" s="207" t="s">
        <v>296</v>
      </c>
      <c r="D159" s="208"/>
      <c r="E159" s="209">
        <v>11.965999999999999</v>
      </c>
      <c r="F159" s="210"/>
      <c r="G159" s="211"/>
      <c r="M159" s="205" t="s">
        <v>296</v>
      </c>
      <c r="O159" s="192"/>
    </row>
    <row r="160" spans="1:104">
      <c r="A160" s="193">
        <v>69</v>
      </c>
      <c r="B160" s="194" t="s">
        <v>297</v>
      </c>
      <c r="C160" s="195" t="s">
        <v>298</v>
      </c>
      <c r="D160" s="196" t="s">
        <v>56</v>
      </c>
      <c r="E160" s="197"/>
      <c r="F160" s="197">
        <v>0</v>
      </c>
      <c r="G160" s="198">
        <f>E160*F160</f>
        <v>0</v>
      </c>
      <c r="O160" s="192">
        <v>2</v>
      </c>
      <c r="AA160" s="166">
        <v>7</v>
      </c>
      <c r="AB160" s="166">
        <v>1002</v>
      </c>
      <c r="AC160" s="166">
        <v>5</v>
      </c>
      <c r="AZ160" s="166">
        <v>2</v>
      </c>
      <c r="BA160" s="166">
        <f>IF(AZ160=1,G160,0)</f>
        <v>0</v>
      </c>
      <c r="BB160" s="166">
        <f>IF(AZ160=2,G160,0)</f>
        <v>0</v>
      </c>
      <c r="BC160" s="166">
        <f>IF(AZ160=3,G160,0)</f>
        <v>0</v>
      </c>
      <c r="BD160" s="166">
        <f>IF(AZ160=4,G160,0)</f>
        <v>0</v>
      </c>
      <c r="BE160" s="166">
        <f>IF(AZ160=5,G160,0)</f>
        <v>0</v>
      </c>
      <c r="CA160" s="199">
        <v>7</v>
      </c>
      <c r="CB160" s="199">
        <v>1002</v>
      </c>
      <c r="CZ160" s="166">
        <v>0</v>
      </c>
    </row>
    <row r="161" spans="1:104">
      <c r="A161" s="212"/>
      <c r="B161" s="213" t="s">
        <v>69</v>
      </c>
      <c r="C161" s="214" t="str">
        <f>CONCATENATE(B144," ",C144)</f>
        <v>771 Podlahy z dlaždic a obklady</v>
      </c>
      <c r="D161" s="215"/>
      <c r="E161" s="216"/>
      <c r="F161" s="217"/>
      <c r="G161" s="218">
        <f>SUM(G144:G160)</f>
        <v>0</v>
      </c>
      <c r="O161" s="192">
        <v>4</v>
      </c>
      <c r="BA161" s="219">
        <f>SUM(BA144:BA160)</f>
        <v>0</v>
      </c>
      <c r="BB161" s="219">
        <f>SUM(BB144:BB160)</f>
        <v>0</v>
      </c>
      <c r="BC161" s="219">
        <f>SUM(BC144:BC160)</f>
        <v>0</v>
      </c>
      <c r="BD161" s="219">
        <f>SUM(BD144:BD160)</f>
        <v>0</v>
      </c>
      <c r="BE161" s="219">
        <f>SUM(BE144:BE160)</f>
        <v>0</v>
      </c>
    </row>
    <row r="162" spans="1:104">
      <c r="A162" s="185" t="s">
        <v>66</v>
      </c>
      <c r="B162" s="186" t="s">
        <v>299</v>
      </c>
      <c r="C162" s="187" t="s">
        <v>300</v>
      </c>
      <c r="D162" s="188"/>
      <c r="E162" s="189"/>
      <c r="F162" s="189"/>
      <c r="G162" s="190"/>
      <c r="H162" s="191"/>
      <c r="I162" s="191"/>
      <c r="O162" s="192">
        <v>1</v>
      </c>
    </row>
    <row r="163" spans="1:104">
      <c r="A163" s="193">
        <v>70</v>
      </c>
      <c r="B163" s="194" t="s">
        <v>301</v>
      </c>
      <c r="C163" s="195" t="s">
        <v>302</v>
      </c>
      <c r="D163" s="196" t="s">
        <v>85</v>
      </c>
      <c r="E163" s="197">
        <v>60.500999999999998</v>
      </c>
      <c r="F163" s="197">
        <v>0</v>
      </c>
      <c r="G163" s="198">
        <f>E163*F163</f>
        <v>0</v>
      </c>
      <c r="O163" s="192">
        <v>2</v>
      </c>
      <c r="AA163" s="166">
        <v>1</v>
      </c>
      <c r="AB163" s="166">
        <v>7</v>
      </c>
      <c r="AC163" s="166">
        <v>7</v>
      </c>
      <c r="AZ163" s="166">
        <v>2</v>
      </c>
      <c r="BA163" s="166">
        <f>IF(AZ163=1,G163,0)</f>
        <v>0</v>
      </c>
      <c r="BB163" s="166">
        <f>IF(AZ163=2,G163,0)</f>
        <v>0</v>
      </c>
      <c r="BC163" s="166">
        <f>IF(AZ163=3,G163,0)</f>
        <v>0</v>
      </c>
      <c r="BD163" s="166">
        <f>IF(AZ163=4,G163,0)</f>
        <v>0</v>
      </c>
      <c r="BE163" s="166">
        <f>IF(AZ163=5,G163,0)</f>
        <v>0</v>
      </c>
      <c r="CA163" s="199">
        <v>1</v>
      </c>
      <c r="CB163" s="199">
        <v>7</v>
      </c>
      <c r="CZ163" s="166">
        <v>2.1999999999984302E-3</v>
      </c>
    </row>
    <row r="164" spans="1:104">
      <c r="A164" s="200"/>
      <c r="B164" s="206"/>
      <c r="C164" s="207" t="s">
        <v>303</v>
      </c>
      <c r="D164" s="208"/>
      <c r="E164" s="209">
        <v>26.606999999999999</v>
      </c>
      <c r="F164" s="210"/>
      <c r="G164" s="211"/>
      <c r="M164" s="205" t="s">
        <v>303</v>
      </c>
      <c r="O164" s="192"/>
    </row>
    <row r="165" spans="1:104">
      <c r="A165" s="200"/>
      <c r="B165" s="206"/>
      <c r="C165" s="207" t="s">
        <v>304</v>
      </c>
      <c r="D165" s="208"/>
      <c r="E165" s="209">
        <v>29.126999999999999</v>
      </c>
      <c r="F165" s="210"/>
      <c r="G165" s="211"/>
      <c r="M165" s="205" t="s">
        <v>304</v>
      </c>
      <c r="O165" s="192"/>
    </row>
    <row r="166" spans="1:104">
      <c r="A166" s="200"/>
      <c r="B166" s="206"/>
      <c r="C166" s="207" t="s">
        <v>305</v>
      </c>
      <c r="D166" s="208"/>
      <c r="E166" s="209">
        <v>4.7670000000000003</v>
      </c>
      <c r="F166" s="210"/>
      <c r="G166" s="211"/>
      <c r="M166" s="205" t="s">
        <v>305</v>
      </c>
      <c r="O166" s="192"/>
    </row>
    <row r="167" spans="1:104">
      <c r="A167" s="193">
        <v>71</v>
      </c>
      <c r="B167" s="194" t="s">
        <v>306</v>
      </c>
      <c r="C167" s="195" t="s">
        <v>307</v>
      </c>
      <c r="D167" s="196" t="s">
        <v>85</v>
      </c>
      <c r="E167" s="197">
        <v>60.500999999999998</v>
      </c>
      <c r="F167" s="197">
        <v>0</v>
      </c>
      <c r="G167" s="198">
        <f>E167*F167</f>
        <v>0</v>
      </c>
      <c r="O167" s="192">
        <v>2</v>
      </c>
      <c r="AA167" s="166">
        <v>1</v>
      </c>
      <c r="AB167" s="166">
        <v>7</v>
      </c>
      <c r="AC167" s="166">
        <v>7</v>
      </c>
      <c r="AZ167" s="166">
        <v>2</v>
      </c>
      <c r="BA167" s="166">
        <f>IF(AZ167=1,G167,0)</f>
        <v>0</v>
      </c>
      <c r="BB167" s="166">
        <f>IF(AZ167=2,G167,0)</f>
        <v>0</v>
      </c>
      <c r="BC167" s="166">
        <f>IF(AZ167=3,G167,0)</f>
        <v>0</v>
      </c>
      <c r="BD167" s="166">
        <f>IF(AZ167=4,G167,0)</f>
        <v>0</v>
      </c>
      <c r="BE167" s="166">
        <f>IF(AZ167=5,G167,0)</f>
        <v>0</v>
      </c>
      <c r="CA167" s="199">
        <v>1</v>
      </c>
      <c r="CB167" s="199">
        <v>7</v>
      </c>
      <c r="CZ167" s="166">
        <v>1.10000000000054E-4</v>
      </c>
    </row>
    <row r="168" spans="1:104">
      <c r="A168" s="193">
        <v>72</v>
      </c>
      <c r="B168" s="194" t="s">
        <v>308</v>
      </c>
      <c r="C168" s="195" t="s">
        <v>309</v>
      </c>
      <c r="D168" s="196" t="s">
        <v>85</v>
      </c>
      <c r="E168" s="197">
        <v>62.316000000000003</v>
      </c>
      <c r="F168" s="197">
        <v>0</v>
      </c>
      <c r="G168" s="198">
        <f>E168*F168</f>
        <v>0</v>
      </c>
      <c r="O168" s="192">
        <v>2</v>
      </c>
      <c r="AA168" s="166">
        <v>12</v>
      </c>
      <c r="AB168" s="166">
        <v>0</v>
      </c>
      <c r="AC168" s="166">
        <v>82</v>
      </c>
      <c r="AZ168" s="166">
        <v>2</v>
      </c>
      <c r="BA168" s="166">
        <f>IF(AZ168=1,G168,0)</f>
        <v>0</v>
      </c>
      <c r="BB168" s="166">
        <f>IF(AZ168=2,G168,0)</f>
        <v>0</v>
      </c>
      <c r="BC168" s="166">
        <f>IF(AZ168=3,G168,0)</f>
        <v>0</v>
      </c>
      <c r="BD168" s="166">
        <f>IF(AZ168=4,G168,0)</f>
        <v>0</v>
      </c>
      <c r="BE168" s="166">
        <f>IF(AZ168=5,G168,0)</f>
        <v>0</v>
      </c>
      <c r="CA168" s="199">
        <v>12</v>
      </c>
      <c r="CB168" s="199">
        <v>0</v>
      </c>
      <c r="CZ168" s="166">
        <v>0</v>
      </c>
    </row>
    <row r="169" spans="1:104">
      <c r="A169" s="200"/>
      <c r="B169" s="206"/>
      <c r="C169" s="207" t="s">
        <v>310</v>
      </c>
      <c r="D169" s="208"/>
      <c r="E169" s="209">
        <v>62.316000000000003</v>
      </c>
      <c r="F169" s="210"/>
      <c r="G169" s="211"/>
      <c r="M169" s="205" t="s">
        <v>310</v>
      </c>
      <c r="O169" s="192"/>
    </row>
    <row r="170" spans="1:104">
      <c r="A170" s="193">
        <v>73</v>
      </c>
      <c r="B170" s="194" t="s">
        <v>311</v>
      </c>
      <c r="C170" s="195" t="s">
        <v>312</v>
      </c>
      <c r="D170" s="196" t="s">
        <v>56</v>
      </c>
      <c r="E170" s="197"/>
      <c r="F170" s="197">
        <v>0</v>
      </c>
      <c r="G170" s="198">
        <f>E170*F170</f>
        <v>0</v>
      </c>
      <c r="O170" s="192">
        <v>2</v>
      </c>
      <c r="AA170" s="166">
        <v>7</v>
      </c>
      <c r="AB170" s="166">
        <v>1002</v>
      </c>
      <c r="AC170" s="166">
        <v>5</v>
      </c>
      <c r="AZ170" s="166">
        <v>2</v>
      </c>
      <c r="BA170" s="166">
        <f>IF(AZ170=1,G170,0)</f>
        <v>0</v>
      </c>
      <c r="BB170" s="166">
        <f>IF(AZ170=2,G170,0)</f>
        <v>0</v>
      </c>
      <c r="BC170" s="166">
        <f>IF(AZ170=3,G170,0)</f>
        <v>0</v>
      </c>
      <c r="BD170" s="166">
        <f>IF(AZ170=4,G170,0)</f>
        <v>0</v>
      </c>
      <c r="BE170" s="166">
        <f>IF(AZ170=5,G170,0)</f>
        <v>0</v>
      </c>
      <c r="CA170" s="199">
        <v>7</v>
      </c>
      <c r="CB170" s="199">
        <v>1002</v>
      </c>
      <c r="CZ170" s="166">
        <v>0</v>
      </c>
    </row>
    <row r="171" spans="1:104">
      <c r="A171" s="212"/>
      <c r="B171" s="213" t="s">
        <v>69</v>
      </c>
      <c r="C171" s="214" t="str">
        <f>CONCATENATE(B162," ",C162)</f>
        <v>781 Obklady keramické</v>
      </c>
      <c r="D171" s="215"/>
      <c r="E171" s="216"/>
      <c r="F171" s="217"/>
      <c r="G171" s="218">
        <f>SUM(G162:G170)</f>
        <v>0</v>
      </c>
      <c r="O171" s="192">
        <v>4</v>
      </c>
      <c r="BA171" s="219">
        <f>SUM(BA162:BA170)</f>
        <v>0</v>
      </c>
      <c r="BB171" s="219">
        <f>SUM(BB162:BB170)</f>
        <v>0</v>
      </c>
      <c r="BC171" s="219">
        <f>SUM(BC162:BC170)</f>
        <v>0</v>
      </c>
      <c r="BD171" s="219">
        <f>SUM(BD162:BD170)</f>
        <v>0</v>
      </c>
      <c r="BE171" s="219">
        <f>SUM(BE162:BE170)</f>
        <v>0</v>
      </c>
    </row>
    <row r="172" spans="1:104">
      <c r="A172" s="185" t="s">
        <v>66</v>
      </c>
      <c r="B172" s="186" t="s">
        <v>313</v>
      </c>
      <c r="C172" s="187" t="s">
        <v>314</v>
      </c>
      <c r="D172" s="188"/>
      <c r="E172" s="189"/>
      <c r="F172" s="189"/>
      <c r="G172" s="190"/>
      <c r="H172" s="191"/>
      <c r="I172" s="191"/>
      <c r="O172" s="192">
        <v>1</v>
      </c>
    </row>
    <row r="173" spans="1:104">
      <c r="A173" s="193">
        <v>74</v>
      </c>
      <c r="B173" s="194" t="s">
        <v>315</v>
      </c>
      <c r="C173" s="195" t="s">
        <v>316</v>
      </c>
      <c r="D173" s="196" t="s">
        <v>85</v>
      </c>
      <c r="E173" s="197">
        <v>287.60000000000002</v>
      </c>
      <c r="F173" s="197">
        <v>0</v>
      </c>
      <c r="G173" s="198">
        <f>E173*F173</f>
        <v>0</v>
      </c>
      <c r="O173" s="192">
        <v>2</v>
      </c>
      <c r="AA173" s="166">
        <v>1</v>
      </c>
      <c r="AB173" s="166">
        <v>7</v>
      </c>
      <c r="AC173" s="166">
        <v>7</v>
      </c>
      <c r="AZ173" s="166">
        <v>2</v>
      </c>
      <c r="BA173" s="166">
        <f>IF(AZ173=1,G173,0)</f>
        <v>0</v>
      </c>
      <c r="BB173" s="166">
        <f>IF(AZ173=2,G173,0)</f>
        <v>0</v>
      </c>
      <c r="BC173" s="166">
        <f>IF(AZ173=3,G173,0)</f>
        <v>0</v>
      </c>
      <c r="BD173" s="166">
        <f>IF(AZ173=4,G173,0)</f>
        <v>0</v>
      </c>
      <c r="BE173" s="166">
        <f>IF(AZ173=5,G173,0)</f>
        <v>0</v>
      </c>
      <c r="CA173" s="199">
        <v>1</v>
      </c>
      <c r="CB173" s="199">
        <v>7</v>
      </c>
      <c r="CZ173" s="166">
        <v>7.0000000000014495E-5</v>
      </c>
    </row>
    <row r="174" spans="1:104" ht="22.5">
      <c r="A174" s="200"/>
      <c r="B174" s="206"/>
      <c r="C174" s="207" t="s">
        <v>317</v>
      </c>
      <c r="D174" s="208"/>
      <c r="E174" s="209">
        <v>268.26249999999999</v>
      </c>
      <c r="F174" s="210"/>
      <c r="G174" s="211"/>
      <c r="M174" s="205" t="s">
        <v>317</v>
      </c>
      <c r="O174" s="192"/>
    </row>
    <row r="175" spans="1:104">
      <c r="A175" s="200"/>
      <c r="B175" s="206"/>
      <c r="C175" s="207" t="s">
        <v>318</v>
      </c>
      <c r="D175" s="208"/>
      <c r="E175" s="209">
        <v>19.337499999999999</v>
      </c>
      <c r="F175" s="210"/>
      <c r="G175" s="211"/>
      <c r="M175" s="205" t="s">
        <v>318</v>
      </c>
      <c r="O175" s="192"/>
    </row>
    <row r="176" spans="1:104">
      <c r="A176" s="193">
        <v>75</v>
      </c>
      <c r="B176" s="194" t="s">
        <v>319</v>
      </c>
      <c r="C176" s="195" t="s">
        <v>320</v>
      </c>
      <c r="D176" s="196" t="s">
        <v>85</v>
      </c>
      <c r="E176" s="197">
        <v>287.60000000000002</v>
      </c>
      <c r="F176" s="197">
        <v>0</v>
      </c>
      <c r="G176" s="198">
        <f>E176*F176</f>
        <v>0</v>
      </c>
      <c r="O176" s="192">
        <v>2</v>
      </c>
      <c r="AA176" s="166">
        <v>1</v>
      </c>
      <c r="AB176" s="166">
        <v>7</v>
      </c>
      <c r="AC176" s="166">
        <v>7</v>
      </c>
      <c r="AZ176" s="166">
        <v>2</v>
      </c>
      <c r="BA176" s="166">
        <f>IF(AZ176=1,G176,0)</f>
        <v>0</v>
      </c>
      <c r="BB176" s="166">
        <f>IF(AZ176=2,G176,0)</f>
        <v>0</v>
      </c>
      <c r="BC176" s="166">
        <f>IF(AZ176=3,G176,0)</f>
        <v>0</v>
      </c>
      <c r="BD176" s="166">
        <f>IF(AZ176=4,G176,0)</f>
        <v>0</v>
      </c>
      <c r="BE176" s="166">
        <f>IF(AZ176=5,G176,0)</f>
        <v>0</v>
      </c>
      <c r="CA176" s="199">
        <v>1</v>
      </c>
      <c r="CB176" s="199">
        <v>7</v>
      </c>
      <c r="CZ176" s="166">
        <v>2.90000000000123E-4</v>
      </c>
    </row>
    <row r="177" spans="1:104">
      <c r="A177" s="212"/>
      <c r="B177" s="213" t="s">
        <v>69</v>
      </c>
      <c r="C177" s="214" t="str">
        <f>CONCATENATE(B172," ",C172)</f>
        <v>784 Malby</v>
      </c>
      <c r="D177" s="215"/>
      <c r="E177" s="216"/>
      <c r="F177" s="217"/>
      <c r="G177" s="218">
        <f>SUM(G172:G176)</f>
        <v>0</v>
      </c>
      <c r="O177" s="192">
        <v>4</v>
      </c>
      <c r="BA177" s="219">
        <f>SUM(BA172:BA176)</f>
        <v>0</v>
      </c>
      <c r="BB177" s="219">
        <f>SUM(BB172:BB176)</f>
        <v>0</v>
      </c>
      <c r="BC177" s="219">
        <f>SUM(BC172:BC176)</f>
        <v>0</v>
      </c>
      <c r="BD177" s="219">
        <f>SUM(BD172:BD176)</f>
        <v>0</v>
      </c>
      <c r="BE177" s="219">
        <f>SUM(BE172:BE176)</f>
        <v>0</v>
      </c>
    </row>
    <row r="178" spans="1:104">
      <c r="A178" s="185" t="s">
        <v>66</v>
      </c>
      <c r="B178" s="186" t="s">
        <v>321</v>
      </c>
      <c r="C178" s="187" t="s">
        <v>322</v>
      </c>
      <c r="D178" s="188"/>
      <c r="E178" s="189"/>
      <c r="F178" s="189"/>
      <c r="G178" s="190"/>
      <c r="H178" s="191"/>
      <c r="I178" s="191"/>
      <c r="O178" s="192">
        <v>1</v>
      </c>
    </row>
    <row r="179" spans="1:104" ht="22.5">
      <c r="A179" s="193">
        <v>76</v>
      </c>
      <c r="B179" s="194" t="s">
        <v>323</v>
      </c>
      <c r="C179" s="195" t="s">
        <v>324</v>
      </c>
      <c r="D179" s="196" t="s">
        <v>68</v>
      </c>
      <c r="E179" s="197">
        <v>2</v>
      </c>
      <c r="F179" s="197">
        <v>0</v>
      </c>
      <c r="G179" s="198">
        <f>E179*F179</f>
        <v>0</v>
      </c>
      <c r="O179" s="192">
        <v>2</v>
      </c>
      <c r="AA179" s="166">
        <v>12</v>
      </c>
      <c r="AB179" s="166">
        <v>0</v>
      </c>
      <c r="AC179" s="166">
        <v>76</v>
      </c>
      <c r="AZ179" s="166">
        <v>2</v>
      </c>
      <c r="BA179" s="166">
        <f>IF(AZ179=1,G179,0)</f>
        <v>0</v>
      </c>
      <c r="BB179" s="166">
        <f>IF(AZ179=2,G179,0)</f>
        <v>0</v>
      </c>
      <c r="BC179" s="166">
        <f>IF(AZ179=3,G179,0)</f>
        <v>0</v>
      </c>
      <c r="BD179" s="166">
        <f>IF(AZ179=4,G179,0)</f>
        <v>0</v>
      </c>
      <c r="BE179" s="166">
        <f>IF(AZ179=5,G179,0)</f>
        <v>0</v>
      </c>
      <c r="CA179" s="199">
        <v>12</v>
      </c>
      <c r="CB179" s="199">
        <v>0</v>
      </c>
      <c r="CZ179" s="166">
        <v>0</v>
      </c>
    </row>
    <row r="180" spans="1:104" ht="22.5">
      <c r="A180" s="193">
        <v>77</v>
      </c>
      <c r="B180" s="194" t="s">
        <v>325</v>
      </c>
      <c r="C180" s="195" t="s">
        <v>326</v>
      </c>
      <c r="D180" s="196" t="s">
        <v>68</v>
      </c>
      <c r="E180" s="197">
        <v>16</v>
      </c>
      <c r="F180" s="197">
        <v>0</v>
      </c>
      <c r="G180" s="198">
        <f>E180*F180</f>
        <v>0</v>
      </c>
      <c r="O180" s="192">
        <v>2</v>
      </c>
      <c r="AA180" s="166">
        <v>12</v>
      </c>
      <c r="AB180" s="166">
        <v>0</v>
      </c>
      <c r="AC180" s="166">
        <v>77</v>
      </c>
      <c r="AZ180" s="166">
        <v>2</v>
      </c>
      <c r="BA180" s="166">
        <f>IF(AZ180=1,G180,0)</f>
        <v>0</v>
      </c>
      <c r="BB180" s="166">
        <f>IF(AZ180=2,G180,0)</f>
        <v>0</v>
      </c>
      <c r="BC180" s="166">
        <f>IF(AZ180=3,G180,0)</f>
        <v>0</v>
      </c>
      <c r="BD180" s="166">
        <f>IF(AZ180=4,G180,0)</f>
        <v>0</v>
      </c>
      <c r="BE180" s="166">
        <f>IF(AZ180=5,G180,0)</f>
        <v>0</v>
      </c>
      <c r="CA180" s="199">
        <v>12</v>
      </c>
      <c r="CB180" s="199">
        <v>0</v>
      </c>
      <c r="CZ180" s="166">
        <v>0</v>
      </c>
    </row>
    <row r="181" spans="1:104">
      <c r="A181" s="193">
        <v>78</v>
      </c>
      <c r="B181" s="194" t="s">
        <v>327</v>
      </c>
      <c r="C181" s="195" t="s">
        <v>328</v>
      </c>
      <c r="D181" s="196" t="s">
        <v>68</v>
      </c>
      <c r="E181" s="197">
        <v>8</v>
      </c>
      <c r="F181" s="197">
        <v>0</v>
      </c>
      <c r="G181" s="198">
        <f>E181*F181</f>
        <v>0</v>
      </c>
      <c r="O181" s="192">
        <v>2</v>
      </c>
      <c r="AA181" s="166">
        <v>12</v>
      </c>
      <c r="AB181" s="166">
        <v>0</v>
      </c>
      <c r="AC181" s="166">
        <v>78</v>
      </c>
      <c r="AZ181" s="166">
        <v>2</v>
      </c>
      <c r="BA181" s="166">
        <f>IF(AZ181=1,G181,0)</f>
        <v>0</v>
      </c>
      <c r="BB181" s="166">
        <f>IF(AZ181=2,G181,0)</f>
        <v>0</v>
      </c>
      <c r="BC181" s="166">
        <f>IF(AZ181=3,G181,0)</f>
        <v>0</v>
      </c>
      <c r="BD181" s="166">
        <f>IF(AZ181=4,G181,0)</f>
        <v>0</v>
      </c>
      <c r="BE181" s="166">
        <f>IF(AZ181=5,G181,0)</f>
        <v>0</v>
      </c>
      <c r="CA181" s="199">
        <v>12</v>
      </c>
      <c r="CB181" s="199">
        <v>0</v>
      </c>
      <c r="CZ181" s="166">
        <v>0</v>
      </c>
    </row>
    <row r="182" spans="1:104">
      <c r="A182" s="193">
        <v>79</v>
      </c>
      <c r="B182" s="194" t="s">
        <v>329</v>
      </c>
      <c r="C182" s="195" t="s">
        <v>330</v>
      </c>
      <c r="D182" s="196" t="s">
        <v>68</v>
      </c>
      <c r="E182" s="197">
        <v>2</v>
      </c>
      <c r="F182" s="197">
        <v>0</v>
      </c>
      <c r="G182" s="198">
        <f>E182*F182</f>
        <v>0</v>
      </c>
      <c r="O182" s="192">
        <v>2</v>
      </c>
      <c r="AA182" s="166">
        <v>12</v>
      </c>
      <c r="AB182" s="166">
        <v>0</v>
      </c>
      <c r="AC182" s="166">
        <v>79</v>
      </c>
      <c r="AZ182" s="166">
        <v>2</v>
      </c>
      <c r="BA182" s="166">
        <f>IF(AZ182=1,G182,0)</f>
        <v>0</v>
      </c>
      <c r="BB182" s="166">
        <f>IF(AZ182=2,G182,0)</f>
        <v>0</v>
      </c>
      <c r="BC182" s="166">
        <f>IF(AZ182=3,G182,0)</f>
        <v>0</v>
      </c>
      <c r="BD182" s="166">
        <f>IF(AZ182=4,G182,0)</f>
        <v>0</v>
      </c>
      <c r="BE182" s="166">
        <f>IF(AZ182=5,G182,0)</f>
        <v>0</v>
      </c>
      <c r="CA182" s="199">
        <v>12</v>
      </c>
      <c r="CB182" s="199">
        <v>0</v>
      </c>
      <c r="CZ182" s="166">
        <v>0</v>
      </c>
    </row>
    <row r="183" spans="1:104">
      <c r="A183" s="212"/>
      <c r="B183" s="213" t="s">
        <v>69</v>
      </c>
      <c r="C183" s="214" t="str">
        <f>CONCATENATE(B178," ",C178)</f>
        <v>790 Vnitřní vybavení</v>
      </c>
      <c r="D183" s="215"/>
      <c r="E183" s="216"/>
      <c r="F183" s="217"/>
      <c r="G183" s="218">
        <f>SUM(G178:G182)</f>
        <v>0</v>
      </c>
      <c r="O183" s="192">
        <v>4</v>
      </c>
      <c r="BA183" s="219">
        <f>SUM(BA178:BA182)</f>
        <v>0</v>
      </c>
      <c r="BB183" s="219">
        <f>SUM(BB178:BB182)</f>
        <v>0</v>
      </c>
      <c r="BC183" s="219">
        <f>SUM(BC178:BC182)</f>
        <v>0</v>
      </c>
      <c r="BD183" s="219">
        <f>SUM(BD178:BD182)</f>
        <v>0</v>
      </c>
      <c r="BE183" s="219">
        <f>SUM(BE178:BE182)</f>
        <v>0</v>
      </c>
    </row>
    <row r="184" spans="1:104">
      <c r="A184" s="185" t="s">
        <v>66</v>
      </c>
      <c r="B184" s="186" t="s">
        <v>331</v>
      </c>
      <c r="C184" s="187" t="s">
        <v>332</v>
      </c>
      <c r="D184" s="188"/>
      <c r="E184" s="189"/>
      <c r="F184" s="189"/>
      <c r="G184" s="190"/>
      <c r="H184" s="191"/>
      <c r="I184" s="191"/>
      <c r="O184" s="192">
        <v>1</v>
      </c>
    </row>
    <row r="185" spans="1:104">
      <c r="A185" s="193">
        <v>80</v>
      </c>
      <c r="B185" s="194" t="s">
        <v>333</v>
      </c>
      <c r="C185" s="195" t="s">
        <v>334</v>
      </c>
      <c r="D185" s="196" t="s">
        <v>237</v>
      </c>
      <c r="E185" s="197">
        <v>1</v>
      </c>
      <c r="F185" s="197">
        <v>0</v>
      </c>
      <c r="G185" s="198">
        <f>E185*F185</f>
        <v>0</v>
      </c>
      <c r="O185" s="192">
        <v>2</v>
      </c>
      <c r="AA185" s="166">
        <v>12</v>
      </c>
      <c r="AB185" s="166">
        <v>0</v>
      </c>
      <c r="AC185" s="166">
        <v>61</v>
      </c>
      <c r="AZ185" s="166">
        <v>4</v>
      </c>
      <c r="BA185" s="166">
        <f>IF(AZ185=1,G185,0)</f>
        <v>0</v>
      </c>
      <c r="BB185" s="166">
        <f>IF(AZ185=2,G185,0)</f>
        <v>0</v>
      </c>
      <c r="BC185" s="166">
        <f>IF(AZ185=3,G185,0)</f>
        <v>0</v>
      </c>
      <c r="BD185" s="166">
        <f>IF(AZ185=4,G185,0)</f>
        <v>0</v>
      </c>
      <c r="BE185" s="166">
        <f>IF(AZ185=5,G185,0)</f>
        <v>0</v>
      </c>
      <c r="CA185" s="199">
        <v>12</v>
      </c>
      <c r="CB185" s="199">
        <v>0</v>
      </c>
      <c r="CZ185" s="166">
        <v>0</v>
      </c>
    </row>
    <row r="186" spans="1:104">
      <c r="A186" s="212"/>
      <c r="B186" s="213" t="s">
        <v>69</v>
      </c>
      <c r="C186" s="214" t="str">
        <f>CONCATENATE(B184," ",C184)</f>
        <v>M21 Elektromontáže</v>
      </c>
      <c r="D186" s="215"/>
      <c r="E186" s="216"/>
      <c r="F186" s="217"/>
      <c r="G186" s="218">
        <f>SUM(G184:G185)</f>
        <v>0</v>
      </c>
      <c r="O186" s="192">
        <v>4</v>
      </c>
      <c r="BA186" s="219">
        <f>SUM(BA184:BA185)</f>
        <v>0</v>
      </c>
      <c r="BB186" s="219">
        <f>SUM(BB184:BB185)</f>
        <v>0</v>
      </c>
      <c r="BC186" s="219">
        <f>SUM(BC184:BC185)</f>
        <v>0</v>
      </c>
      <c r="BD186" s="219">
        <f>SUM(BD184:BD185)</f>
        <v>0</v>
      </c>
      <c r="BE186" s="219">
        <f>SUM(BE184:BE185)</f>
        <v>0</v>
      </c>
    </row>
    <row r="187" spans="1:104">
      <c r="A187" s="185" t="s">
        <v>66</v>
      </c>
      <c r="B187" s="186" t="s">
        <v>335</v>
      </c>
      <c r="C187" s="187" t="s">
        <v>336</v>
      </c>
      <c r="D187" s="188"/>
      <c r="E187" s="189"/>
      <c r="F187" s="189"/>
      <c r="G187" s="190"/>
      <c r="H187" s="191"/>
      <c r="I187" s="191"/>
      <c r="O187" s="192">
        <v>1</v>
      </c>
    </row>
    <row r="188" spans="1:104">
      <c r="A188" s="193">
        <v>81</v>
      </c>
      <c r="B188" s="194" t="s">
        <v>337</v>
      </c>
      <c r="C188" s="195" t="s">
        <v>338</v>
      </c>
      <c r="D188" s="196" t="s">
        <v>237</v>
      </c>
      <c r="E188" s="197">
        <v>1</v>
      </c>
      <c r="F188" s="197">
        <v>0</v>
      </c>
      <c r="G188" s="198">
        <f>E188*F188</f>
        <v>0</v>
      </c>
      <c r="O188" s="192">
        <v>2</v>
      </c>
      <c r="AA188" s="166">
        <v>12</v>
      </c>
      <c r="AB188" s="166">
        <v>0</v>
      </c>
      <c r="AC188" s="166">
        <v>62</v>
      </c>
      <c r="AZ188" s="166">
        <v>4</v>
      </c>
      <c r="BA188" s="166">
        <f>IF(AZ188=1,G188,0)</f>
        <v>0</v>
      </c>
      <c r="BB188" s="166">
        <f>IF(AZ188=2,G188,0)</f>
        <v>0</v>
      </c>
      <c r="BC188" s="166">
        <f>IF(AZ188=3,G188,0)</f>
        <v>0</v>
      </c>
      <c r="BD188" s="166">
        <f>IF(AZ188=4,G188,0)</f>
        <v>0</v>
      </c>
      <c r="BE188" s="166">
        <f>IF(AZ188=5,G188,0)</f>
        <v>0</v>
      </c>
      <c r="CA188" s="199">
        <v>12</v>
      </c>
      <c r="CB188" s="199">
        <v>0</v>
      </c>
      <c r="CZ188" s="166">
        <v>0</v>
      </c>
    </row>
    <row r="189" spans="1:104">
      <c r="A189" s="212"/>
      <c r="B189" s="213" t="s">
        <v>69</v>
      </c>
      <c r="C189" s="214" t="str">
        <f>CONCATENATE(B187," ",C187)</f>
        <v>M24 Montáže vzduchotechnických zařízení</v>
      </c>
      <c r="D189" s="215"/>
      <c r="E189" s="216"/>
      <c r="F189" s="217"/>
      <c r="G189" s="218">
        <f>SUM(G187:G188)</f>
        <v>0</v>
      </c>
      <c r="O189" s="192">
        <v>4</v>
      </c>
      <c r="BA189" s="219">
        <f>SUM(BA187:BA188)</f>
        <v>0</v>
      </c>
      <c r="BB189" s="219">
        <f>SUM(BB187:BB188)</f>
        <v>0</v>
      </c>
      <c r="BC189" s="219">
        <f>SUM(BC187:BC188)</f>
        <v>0</v>
      </c>
      <c r="BD189" s="219">
        <f>SUM(BD187:BD188)</f>
        <v>0</v>
      </c>
      <c r="BE189" s="219">
        <f>SUM(BE187:BE188)</f>
        <v>0</v>
      </c>
    </row>
    <row r="190" spans="1:104">
      <c r="A190" s="185" t="s">
        <v>66</v>
      </c>
      <c r="B190" s="186" t="s">
        <v>339</v>
      </c>
      <c r="C190" s="187" t="s">
        <v>340</v>
      </c>
      <c r="D190" s="188"/>
      <c r="E190" s="189"/>
      <c r="F190" s="189"/>
      <c r="G190" s="190"/>
      <c r="H190" s="191"/>
      <c r="I190" s="191"/>
      <c r="O190" s="192">
        <v>1</v>
      </c>
    </row>
    <row r="191" spans="1:104">
      <c r="A191" s="193">
        <v>82</v>
      </c>
      <c r="B191" s="194" t="s">
        <v>341</v>
      </c>
      <c r="C191" s="195" t="s">
        <v>342</v>
      </c>
      <c r="D191" s="196" t="s">
        <v>132</v>
      </c>
      <c r="E191" s="197">
        <v>23.686694999996998</v>
      </c>
      <c r="F191" s="197">
        <v>0</v>
      </c>
      <c r="G191" s="198">
        <f>E191*F191</f>
        <v>0</v>
      </c>
      <c r="O191" s="192">
        <v>2</v>
      </c>
      <c r="AA191" s="166">
        <v>8</v>
      </c>
      <c r="AB191" s="166">
        <v>0</v>
      </c>
      <c r="AC191" s="166">
        <v>3</v>
      </c>
      <c r="AZ191" s="166">
        <v>1</v>
      </c>
      <c r="BA191" s="166">
        <f>IF(AZ191=1,G191,0)</f>
        <v>0</v>
      </c>
      <c r="BB191" s="166">
        <f>IF(AZ191=2,G191,0)</f>
        <v>0</v>
      </c>
      <c r="BC191" s="166">
        <f>IF(AZ191=3,G191,0)</f>
        <v>0</v>
      </c>
      <c r="BD191" s="166">
        <f>IF(AZ191=4,G191,0)</f>
        <v>0</v>
      </c>
      <c r="BE191" s="166">
        <f>IF(AZ191=5,G191,0)</f>
        <v>0</v>
      </c>
      <c r="CA191" s="199">
        <v>8</v>
      </c>
      <c r="CB191" s="199">
        <v>0</v>
      </c>
      <c r="CZ191" s="166">
        <v>0</v>
      </c>
    </row>
    <row r="192" spans="1:104">
      <c r="A192" s="193">
        <v>83</v>
      </c>
      <c r="B192" s="194" t="s">
        <v>343</v>
      </c>
      <c r="C192" s="195" t="s">
        <v>344</v>
      </c>
      <c r="D192" s="196" t="s">
        <v>132</v>
      </c>
      <c r="E192" s="197">
        <v>355.300424999955</v>
      </c>
      <c r="F192" s="197">
        <v>0</v>
      </c>
      <c r="G192" s="198">
        <f>E192*F192</f>
        <v>0</v>
      </c>
      <c r="O192" s="192">
        <v>2</v>
      </c>
      <c r="AA192" s="166">
        <v>8</v>
      </c>
      <c r="AB192" s="166">
        <v>0</v>
      </c>
      <c r="AC192" s="166">
        <v>3</v>
      </c>
      <c r="AZ192" s="166">
        <v>1</v>
      </c>
      <c r="BA192" s="166">
        <f>IF(AZ192=1,G192,0)</f>
        <v>0</v>
      </c>
      <c r="BB192" s="166">
        <f>IF(AZ192=2,G192,0)</f>
        <v>0</v>
      </c>
      <c r="BC192" s="166">
        <f>IF(AZ192=3,G192,0)</f>
        <v>0</v>
      </c>
      <c r="BD192" s="166">
        <f>IF(AZ192=4,G192,0)</f>
        <v>0</v>
      </c>
      <c r="BE192" s="166">
        <f>IF(AZ192=5,G192,0)</f>
        <v>0</v>
      </c>
      <c r="CA192" s="199">
        <v>8</v>
      </c>
      <c r="CB192" s="199">
        <v>0</v>
      </c>
      <c r="CZ192" s="166">
        <v>0</v>
      </c>
    </row>
    <row r="193" spans="1:104">
      <c r="A193" s="193">
        <v>84</v>
      </c>
      <c r="B193" s="194" t="s">
        <v>345</v>
      </c>
      <c r="C193" s="195" t="s">
        <v>346</v>
      </c>
      <c r="D193" s="196" t="s">
        <v>132</v>
      </c>
      <c r="E193" s="197">
        <v>23.686694999996998</v>
      </c>
      <c r="F193" s="197">
        <v>0</v>
      </c>
      <c r="G193" s="198">
        <f>E193*F193</f>
        <v>0</v>
      </c>
      <c r="O193" s="192">
        <v>2</v>
      </c>
      <c r="AA193" s="166">
        <v>8</v>
      </c>
      <c r="AB193" s="166">
        <v>0</v>
      </c>
      <c r="AC193" s="166">
        <v>3</v>
      </c>
      <c r="AZ193" s="166">
        <v>1</v>
      </c>
      <c r="BA193" s="166">
        <f>IF(AZ193=1,G193,0)</f>
        <v>0</v>
      </c>
      <c r="BB193" s="166">
        <f>IF(AZ193=2,G193,0)</f>
        <v>0</v>
      </c>
      <c r="BC193" s="166">
        <f>IF(AZ193=3,G193,0)</f>
        <v>0</v>
      </c>
      <c r="BD193" s="166">
        <f>IF(AZ193=4,G193,0)</f>
        <v>0</v>
      </c>
      <c r="BE193" s="166">
        <f>IF(AZ193=5,G193,0)</f>
        <v>0</v>
      </c>
      <c r="CA193" s="199">
        <v>8</v>
      </c>
      <c r="CB193" s="199">
        <v>0</v>
      </c>
      <c r="CZ193" s="166">
        <v>0</v>
      </c>
    </row>
    <row r="194" spans="1:104">
      <c r="A194" s="193">
        <v>85</v>
      </c>
      <c r="B194" s="194" t="s">
        <v>347</v>
      </c>
      <c r="C194" s="195" t="s">
        <v>348</v>
      </c>
      <c r="D194" s="196" t="s">
        <v>132</v>
      </c>
      <c r="E194" s="197">
        <v>236.86694999996999</v>
      </c>
      <c r="F194" s="197">
        <v>0</v>
      </c>
      <c r="G194" s="198">
        <f>E194*F194</f>
        <v>0</v>
      </c>
      <c r="O194" s="192">
        <v>2</v>
      </c>
      <c r="AA194" s="166">
        <v>8</v>
      </c>
      <c r="AB194" s="166">
        <v>0</v>
      </c>
      <c r="AC194" s="166">
        <v>3</v>
      </c>
      <c r="AZ194" s="166">
        <v>1</v>
      </c>
      <c r="BA194" s="166">
        <f>IF(AZ194=1,G194,0)</f>
        <v>0</v>
      </c>
      <c r="BB194" s="166">
        <f>IF(AZ194=2,G194,0)</f>
        <v>0</v>
      </c>
      <c r="BC194" s="166">
        <f>IF(AZ194=3,G194,0)</f>
        <v>0</v>
      </c>
      <c r="BD194" s="166">
        <f>IF(AZ194=4,G194,0)</f>
        <v>0</v>
      </c>
      <c r="BE194" s="166">
        <f>IF(AZ194=5,G194,0)</f>
        <v>0</v>
      </c>
      <c r="CA194" s="199">
        <v>8</v>
      </c>
      <c r="CB194" s="199">
        <v>0</v>
      </c>
      <c r="CZ194" s="166">
        <v>0</v>
      </c>
    </row>
    <row r="195" spans="1:104">
      <c r="A195" s="193">
        <v>86</v>
      </c>
      <c r="B195" s="194" t="s">
        <v>349</v>
      </c>
      <c r="C195" s="195" t="s">
        <v>350</v>
      </c>
      <c r="D195" s="196" t="s">
        <v>132</v>
      </c>
      <c r="E195" s="197">
        <v>23.686694999996998</v>
      </c>
      <c r="F195" s="197">
        <v>0</v>
      </c>
      <c r="G195" s="198">
        <f>E195*F195</f>
        <v>0</v>
      </c>
      <c r="O195" s="192">
        <v>2</v>
      </c>
      <c r="AA195" s="166">
        <v>8</v>
      </c>
      <c r="AB195" s="166">
        <v>0</v>
      </c>
      <c r="AC195" s="166">
        <v>3</v>
      </c>
      <c r="AZ195" s="166">
        <v>1</v>
      </c>
      <c r="BA195" s="166">
        <f>IF(AZ195=1,G195,0)</f>
        <v>0</v>
      </c>
      <c r="BB195" s="166">
        <f>IF(AZ195=2,G195,0)</f>
        <v>0</v>
      </c>
      <c r="BC195" s="166">
        <f>IF(AZ195=3,G195,0)</f>
        <v>0</v>
      </c>
      <c r="BD195" s="166">
        <f>IF(AZ195=4,G195,0)</f>
        <v>0</v>
      </c>
      <c r="BE195" s="166">
        <f>IF(AZ195=5,G195,0)</f>
        <v>0</v>
      </c>
      <c r="CA195" s="199">
        <v>8</v>
      </c>
      <c r="CB195" s="199">
        <v>0</v>
      </c>
      <c r="CZ195" s="166">
        <v>0</v>
      </c>
    </row>
    <row r="196" spans="1:104">
      <c r="A196" s="212"/>
      <c r="B196" s="213" t="s">
        <v>69</v>
      </c>
      <c r="C196" s="214" t="str">
        <f>CONCATENATE(B190," ",C190)</f>
        <v>D96 Přesuny suti a vybouraných hmot</v>
      </c>
      <c r="D196" s="215"/>
      <c r="E196" s="216"/>
      <c r="F196" s="217"/>
      <c r="G196" s="218">
        <f>SUM(G190:G195)</f>
        <v>0</v>
      </c>
      <c r="O196" s="192">
        <v>4</v>
      </c>
      <c r="BA196" s="219">
        <f>SUM(BA190:BA195)</f>
        <v>0</v>
      </c>
      <c r="BB196" s="219">
        <f>SUM(BB190:BB195)</f>
        <v>0</v>
      </c>
      <c r="BC196" s="219">
        <f>SUM(BC190:BC195)</f>
        <v>0</v>
      </c>
      <c r="BD196" s="219">
        <f>SUM(BD190:BD195)</f>
        <v>0</v>
      </c>
      <c r="BE196" s="219">
        <f>SUM(BE190:BE195)</f>
        <v>0</v>
      </c>
    </row>
    <row r="197" spans="1:104">
      <c r="E197" s="166"/>
    </row>
    <row r="198" spans="1:104">
      <c r="E198" s="166"/>
    </row>
    <row r="199" spans="1:104">
      <c r="E199" s="166"/>
    </row>
    <row r="200" spans="1:104">
      <c r="E200" s="166"/>
    </row>
    <row r="201" spans="1:104">
      <c r="E201" s="166"/>
    </row>
    <row r="202" spans="1:104">
      <c r="E202" s="166"/>
    </row>
    <row r="203" spans="1:104">
      <c r="E203" s="166"/>
    </row>
    <row r="204" spans="1:104">
      <c r="E204" s="166"/>
    </row>
    <row r="205" spans="1:104">
      <c r="E205" s="166"/>
    </row>
    <row r="206" spans="1:104">
      <c r="E206" s="166"/>
    </row>
    <row r="207" spans="1:104">
      <c r="E207" s="166"/>
    </row>
    <row r="208" spans="1:104">
      <c r="E208" s="166"/>
    </row>
    <row r="209" spans="1:7">
      <c r="E209" s="166"/>
    </row>
    <row r="210" spans="1:7">
      <c r="E210" s="166"/>
    </row>
    <row r="211" spans="1:7">
      <c r="E211" s="166"/>
    </row>
    <row r="212" spans="1:7">
      <c r="E212" s="166"/>
    </row>
    <row r="213" spans="1:7">
      <c r="E213" s="166"/>
    </row>
    <row r="214" spans="1:7">
      <c r="E214" s="166"/>
    </row>
    <row r="215" spans="1:7">
      <c r="E215" s="166"/>
    </row>
    <row r="216" spans="1:7">
      <c r="E216" s="166"/>
    </row>
    <row r="217" spans="1:7">
      <c r="E217" s="166"/>
    </row>
    <row r="218" spans="1:7">
      <c r="E218" s="166"/>
    </row>
    <row r="219" spans="1:7">
      <c r="E219" s="166"/>
    </row>
    <row r="220" spans="1:7">
      <c r="A220" s="220"/>
      <c r="B220" s="220"/>
      <c r="C220" s="220"/>
      <c r="D220" s="220"/>
      <c r="E220" s="220"/>
      <c r="F220" s="220"/>
      <c r="G220" s="220"/>
    </row>
    <row r="221" spans="1:7">
      <c r="A221" s="220"/>
      <c r="B221" s="220"/>
      <c r="C221" s="220"/>
      <c r="D221" s="220"/>
      <c r="E221" s="220"/>
      <c r="F221" s="220"/>
      <c r="G221" s="220"/>
    </row>
    <row r="222" spans="1:7">
      <c r="A222" s="220"/>
      <c r="B222" s="220"/>
      <c r="C222" s="220"/>
      <c r="D222" s="220"/>
      <c r="E222" s="220"/>
      <c r="F222" s="220"/>
      <c r="G222" s="220"/>
    </row>
    <row r="223" spans="1:7">
      <c r="A223" s="220"/>
      <c r="B223" s="220"/>
      <c r="C223" s="220"/>
      <c r="D223" s="220"/>
      <c r="E223" s="220"/>
      <c r="F223" s="220"/>
      <c r="G223" s="220"/>
    </row>
    <row r="224" spans="1:7">
      <c r="E224" s="166"/>
    </row>
    <row r="225" spans="5:5">
      <c r="E225" s="166"/>
    </row>
    <row r="226" spans="5:5">
      <c r="E226" s="166"/>
    </row>
    <row r="227" spans="5:5">
      <c r="E227" s="166"/>
    </row>
    <row r="228" spans="5:5">
      <c r="E228" s="166"/>
    </row>
    <row r="229" spans="5:5">
      <c r="E229" s="166"/>
    </row>
    <row r="230" spans="5:5">
      <c r="E230" s="166"/>
    </row>
    <row r="231" spans="5:5">
      <c r="E231" s="166"/>
    </row>
    <row r="232" spans="5:5">
      <c r="E232" s="166"/>
    </row>
    <row r="233" spans="5:5">
      <c r="E233" s="166"/>
    </row>
    <row r="234" spans="5:5">
      <c r="E234" s="166"/>
    </row>
    <row r="235" spans="5:5">
      <c r="E235" s="166"/>
    </row>
    <row r="236" spans="5:5">
      <c r="E236" s="166"/>
    </row>
    <row r="237" spans="5:5">
      <c r="E237" s="166"/>
    </row>
    <row r="238" spans="5:5">
      <c r="E238" s="166"/>
    </row>
    <row r="239" spans="5:5">
      <c r="E239" s="166"/>
    </row>
    <row r="240" spans="5:5">
      <c r="E240" s="166"/>
    </row>
    <row r="241" spans="1:7">
      <c r="E241" s="166"/>
    </row>
    <row r="242" spans="1:7">
      <c r="E242" s="166"/>
    </row>
    <row r="243" spans="1:7">
      <c r="E243" s="166"/>
    </row>
    <row r="244" spans="1:7">
      <c r="E244" s="166"/>
    </row>
    <row r="245" spans="1:7">
      <c r="E245" s="166"/>
    </row>
    <row r="246" spans="1:7">
      <c r="E246" s="166"/>
    </row>
    <row r="247" spans="1:7">
      <c r="E247" s="166"/>
    </row>
    <row r="248" spans="1:7">
      <c r="E248" s="166"/>
    </row>
    <row r="249" spans="1:7">
      <c r="E249" s="166"/>
    </row>
    <row r="250" spans="1:7">
      <c r="E250" s="166"/>
    </row>
    <row r="251" spans="1:7">
      <c r="E251" s="166"/>
    </row>
    <row r="252" spans="1:7">
      <c r="E252" s="166"/>
    </row>
    <row r="253" spans="1:7">
      <c r="E253" s="166"/>
    </row>
    <row r="254" spans="1:7">
      <c r="E254" s="166"/>
    </row>
    <row r="255" spans="1:7">
      <c r="A255" s="221"/>
      <c r="B255" s="221"/>
    </row>
    <row r="256" spans="1:7">
      <c r="A256" s="220"/>
      <c r="B256" s="220"/>
      <c r="C256" s="223"/>
      <c r="D256" s="223"/>
      <c r="E256" s="224"/>
      <c r="F256" s="223"/>
      <c r="G256" s="225"/>
    </row>
    <row r="257" spans="1:7">
      <c r="A257" s="226"/>
      <c r="B257" s="226"/>
      <c r="C257" s="220"/>
      <c r="D257" s="220"/>
      <c r="E257" s="227"/>
      <c r="F257" s="220"/>
      <c r="G257" s="220"/>
    </row>
    <row r="258" spans="1:7">
      <c r="A258" s="220"/>
      <c r="B258" s="220"/>
      <c r="C258" s="220"/>
      <c r="D258" s="220"/>
      <c r="E258" s="227"/>
      <c r="F258" s="220"/>
      <c r="G258" s="220"/>
    </row>
    <row r="259" spans="1:7">
      <c r="A259" s="220"/>
      <c r="B259" s="220"/>
      <c r="C259" s="220"/>
      <c r="D259" s="220"/>
      <c r="E259" s="227"/>
      <c r="F259" s="220"/>
      <c r="G259" s="220"/>
    </row>
    <row r="260" spans="1:7">
      <c r="A260" s="220"/>
      <c r="B260" s="220"/>
      <c r="C260" s="220"/>
      <c r="D260" s="220"/>
      <c r="E260" s="227"/>
      <c r="F260" s="220"/>
      <c r="G260" s="220"/>
    </row>
    <row r="261" spans="1:7">
      <c r="A261" s="220"/>
      <c r="B261" s="220"/>
      <c r="C261" s="220"/>
      <c r="D261" s="220"/>
      <c r="E261" s="227"/>
      <c r="F261" s="220"/>
      <c r="G261" s="220"/>
    </row>
    <row r="262" spans="1:7">
      <c r="A262" s="220"/>
      <c r="B262" s="220"/>
      <c r="C262" s="220"/>
      <c r="D262" s="220"/>
      <c r="E262" s="227"/>
      <c r="F262" s="220"/>
      <c r="G262" s="220"/>
    </row>
    <row r="263" spans="1:7">
      <c r="A263" s="220"/>
      <c r="B263" s="220"/>
      <c r="C263" s="220"/>
      <c r="D263" s="220"/>
      <c r="E263" s="227"/>
      <c r="F263" s="220"/>
      <c r="G263" s="220"/>
    </row>
    <row r="264" spans="1:7">
      <c r="A264" s="220"/>
      <c r="B264" s="220"/>
      <c r="C264" s="220"/>
      <c r="D264" s="220"/>
      <c r="E264" s="227"/>
      <c r="F264" s="220"/>
      <c r="G264" s="220"/>
    </row>
    <row r="265" spans="1:7">
      <c r="A265" s="220"/>
      <c r="B265" s="220"/>
      <c r="C265" s="220"/>
      <c r="D265" s="220"/>
      <c r="E265" s="227"/>
      <c r="F265" s="220"/>
      <c r="G265" s="220"/>
    </row>
    <row r="266" spans="1:7">
      <c r="A266" s="220"/>
      <c r="B266" s="220"/>
      <c r="C266" s="220"/>
      <c r="D266" s="220"/>
      <c r="E266" s="227"/>
      <c r="F266" s="220"/>
      <c r="G266" s="220"/>
    </row>
    <row r="267" spans="1:7">
      <c r="A267" s="220"/>
      <c r="B267" s="220"/>
      <c r="C267" s="220"/>
      <c r="D267" s="220"/>
      <c r="E267" s="227"/>
      <c r="F267" s="220"/>
      <c r="G267" s="220"/>
    </row>
    <row r="268" spans="1:7">
      <c r="A268" s="220"/>
      <c r="B268" s="220"/>
      <c r="C268" s="220"/>
      <c r="D268" s="220"/>
      <c r="E268" s="227"/>
      <c r="F268" s="220"/>
      <c r="G268" s="220"/>
    </row>
    <row r="269" spans="1:7">
      <c r="A269" s="220"/>
      <c r="B269" s="220"/>
      <c r="C269" s="220"/>
      <c r="D269" s="220"/>
      <c r="E269" s="227"/>
      <c r="F269" s="220"/>
      <c r="G269" s="220"/>
    </row>
  </sheetData>
  <mergeCells count="70">
    <mergeCell ref="C174:D174"/>
    <mergeCell ref="C175:D175"/>
    <mergeCell ref="C164:D164"/>
    <mergeCell ref="C165:D165"/>
    <mergeCell ref="C166:D166"/>
    <mergeCell ref="C169:D169"/>
    <mergeCell ref="C146:D146"/>
    <mergeCell ref="C147:D147"/>
    <mergeCell ref="C149:D149"/>
    <mergeCell ref="C151:D151"/>
    <mergeCell ref="C153:D153"/>
    <mergeCell ref="C154:D154"/>
    <mergeCell ref="C158:D158"/>
    <mergeCell ref="C159:D159"/>
    <mergeCell ref="C133:G133"/>
    <mergeCell ref="C135:G135"/>
    <mergeCell ref="C137:G137"/>
    <mergeCell ref="C139:G139"/>
    <mergeCell ref="C141:G141"/>
    <mergeCell ref="C126:D126"/>
    <mergeCell ref="C127:D127"/>
    <mergeCell ref="C129:G129"/>
    <mergeCell ref="C131:G131"/>
    <mergeCell ref="C102:D102"/>
    <mergeCell ref="C104:D104"/>
    <mergeCell ref="C109:D109"/>
    <mergeCell ref="C111:D111"/>
    <mergeCell ref="C113:D113"/>
    <mergeCell ref="C86:D86"/>
    <mergeCell ref="C93:D93"/>
    <mergeCell ref="C96:D96"/>
    <mergeCell ref="C97:D97"/>
    <mergeCell ref="C99:D99"/>
    <mergeCell ref="C100:D100"/>
    <mergeCell ref="C72:D72"/>
    <mergeCell ref="C74:D74"/>
    <mergeCell ref="C78:D78"/>
    <mergeCell ref="C80:D80"/>
    <mergeCell ref="C82:D82"/>
    <mergeCell ref="C84:D84"/>
    <mergeCell ref="C54:D54"/>
    <mergeCell ref="C56:D56"/>
    <mergeCell ref="C58:D58"/>
    <mergeCell ref="C60:D60"/>
    <mergeCell ref="C63:D63"/>
    <mergeCell ref="C65:D65"/>
    <mergeCell ref="C67:D67"/>
    <mergeCell ref="C69:D69"/>
    <mergeCell ref="C38:D38"/>
    <mergeCell ref="C40:D40"/>
    <mergeCell ref="C44:D44"/>
    <mergeCell ref="C47:D47"/>
    <mergeCell ref="C30:D30"/>
    <mergeCell ref="C31:D31"/>
    <mergeCell ref="C32:D32"/>
    <mergeCell ref="C33:D33"/>
    <mergeCell ref="C35:D35"/>
    <mergeCell ref="C36:D36"/>
    <mergeCell ref="C12:D12"/>
    <mergeCell ref="C13:D13"/>
    <mergeCell ref="C15:D15"/>
    <mergeCell ref="C17:D17"/>
    <mergeCell ref="C18:D18"/>
    <mergeCell ref="C19:D19"/>
    <mergeCell ref="C21:G21"/>
    <mergeCell ref="C22:G22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Bořek</dc:creator>
  <cp:lastModifiedBy>Bořek</cp:lastModifiedBy>
  <dcterms:created xsi:type="dcterms:W3CDTF">2015-03-31T12:30:41Z</dcterms:created>
  <dcterms:modified xsi:type="dcterms:W3CDTF">2015-03-31T12:32:07Z</dcterms:modified>
</cp:coreProperties>
</file>