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'Položky'!$A$1:$G$131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<sst xmlns="http://schemas.openxmlformats.org/spreadsheetml/2006/main" count="411" uniqueCount="272">
  <si>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</si>
  <si>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</si>
  <si>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</si>
  <si>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</si>
  <si>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</si>
  <si>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</si>
  <si>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</si>
  <si>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</si>
  <si>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</si>
  <si>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</si>
  <si>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</si>
  <si>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</si>
  <si>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</si>
  <si>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</si>
  <si>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</si>
  <si>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</si>
  <si>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</si>
  <si>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</si>
  <si>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</si>
  <si>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</si>
  <si>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</si>
  <si>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</si>
  <si>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</si>
  <si>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</si>
  <si>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</si>
  <si>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</si>
  <si>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</si>
  <si>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</si>
  <si>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</si>
  <si>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</si>
  <si>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</si>
  <si>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</si>
  <si>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</si>
  <si>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</si>
  <si>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</si>
  <si>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</si>
  <si>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</si>
  <si>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</si>
  <si>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</si>
  <si>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</si>
  <si>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</si>
  <si>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</si>
  <si>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</si>
  <si>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</si>
  <si>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</si>
  <si>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</si>
  <si>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</si>
  <si>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</si>
  <si>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</si>
  <si>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</si>
  <si>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</si>
  <si>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</si>
  <si>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</si>
  <si>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</si>
  <si>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</si>
  <si>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</si>
  <si>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</si>
  <si>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</si>
  <si>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</si>
  <si>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</si>
  <si>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</si>
  <si>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</si>
  <si>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</si>
  <si>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</si>
  <si>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</si>
  <si>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</si>
  <si>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</si>
  <si>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</si>
  <si>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</si>
  <si>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</si>
  <si>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</si>
  <si>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</si>
  <si>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</si>
  <si>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</si>
  <si>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</si>
  <si>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</si>
  <si>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</si>
  <si>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</si>
  <si>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</si>
  <si>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10144</t>
  </si>
  <si>
    <t>Trafostanice č.515 Tauferovy koleje, Brno - rekce</t>
  </si>
  <si>
    <t>01</t>
  </si>
  <si>
    <t>10144/01</t>
  </si>
  <si>
    <t>Stavební část</t>
  </si>
  <si>
    <t>133201101R00</t>
  </si>
  <si>
    <t xml:space="preserve">Hloubení šachet v hor.3 do 100 m3 </t>
  </si>
  <si>
    <t>m3</t>
  </si>
  <si>
    <t>(0,7*1,78+0,95*0,64)*0,6</t>
  </si>
  <si>
    <t>(1,6*0,65+0,36*0,36/2+1,1*0,24)*0,5</t>
  </si>
  <si>
    <t>1,75*0,75*0,9</t>
  </si>
  <si>
    <t>162701105R00</t>
  </si>
  <si>
    <t xml:space="preserve">Vodorovné přemístění výkopku z hor.1-4 do 10000 m </t>
  </si>
  <si>
    <t>171201201RT1</t>
  </si>
  <si>
    <t>Uložení sypaniny na skládku včetně poplatku za skládku</t>
  </si>
  <si>
    <t>2</t>
  </si>
  <si>
    <t>Základy a zvláštní zakládání</t>
  </si>
  <si>
    <t>273321311R00</t>
  </si>
  <si>
    <t xml:space="preserve">Železobeton základových desek B 20 (C 16/20) </t>
  </si>
  <si>
    <t>1,7*3,25*0,12</t>
  </si>
  <si>
    <t>(0,7*1,78+0,95*0,65)*0,15</t>
  </si>
  <si>
    <t>(1,6*0,65+0,36*0,36/2+1,1*0,24)*0,15</t>
  </si>
  <si>
    <t>1,75*0,75*0,15</t>
  </si>
  <si>
    <t>273362021R00</t>
  </si>
  <si>
    <t xml:space="preserve">Výztuž základových desek ze svařovaných sití KARI </t>
  </si>
  <si>
    <t>t</t>
  </si>
  <si>
    <t>1,7*3,25*4,44/1000*1,2</t>
  </si>
  <si>
    <t>(0,7*1,78+0,95*0,65)*4,44/1000*1,2</t>
  </si>
  <si>
    <t>(1,6*0,65+0,36*0,36/2+1,1*0,24)*4,44/1000*1,2</t>
  </si>
  <si>
    <t>1,75*0,75*4,44/1000*1,2</t>
  </si>
  <si>
    <t>274272110R01</t>
  </si>
  <si>
    <t>Zdivo základové z bednicích tvárnic, tl. 15 cm vč.betonu a výztuže</t>
  </si>
  <si>
    <t>m2</t>
  </si>
  <si>
    <t>(0,75*2+1,75)*0,9</t>
  </si>
  <si>
    <t>(2,38+1,88+0,25+0,8)*0,6</t>
  </si>
  <si>
    <t>(1,6+1,1+0,14+0,24+0,5)*0,5</t>
  </si>
  <si>
    <t>3</t>
  </si>
  <si>
    <t>Svislé a kompletní konstrukce</t>
  </si>
  <si>
    <t>311271175R00</t>
  </si>
  <si>
    <t xml:space="preserve">Zdivo z tvárnic Ytong hladkých tl. 20 cm </t>
  </si>
  <si>
    <t>(2,73+2,9)*2,5+0,8*0,8</t>
  </si>
  <si>
    <t>317234410R00</t>
  </si>
  <si>
    <t xml:space="preserve">Vyzdívka mezi nosníky cihlami pálenými na MC </t>
  </si>
  <si>
    <t>1,3*0,3*0,1</t>
  </si>
  <si>
    <t>1,85*0,3*0,15</t>
  </si>
  <si>
    <t>0,8*0,3*0,1</t>
  </si>
  <si>
    <t>0,65*0,3*0,1</t>
  </si>
  <si>
    <t>317941121RT2</t>
  </si>
  <si>
    <t>Osazení ocelových válcovaných nosníků do č.12 včetně dodávky profilu I č.10</t>
  </si>
  <si>
    <t>(2*1,3+2*0,8+2*0,65+2*0,65)*8,34/1000</t>
  </si>
  <si>
    <t>317941123RT2</t>
  </si>
  <si>
    <t>Osazení ocelových válcovaných nosníků  č.14-22 včetně dodávky profilu I č.14</t>
  </si>
  <si>
    <t>1,85*2*14,3/1000</t>
  </si>
  <si>
    <t>6</t>
  </si>
  <si>
    <t>Úpravy povrchu,podlahy</t>
  </si>
  <si>
    <t>611421331R00</t>
  </si>
  <si>
    <t xml:space="preserve">Oprava váp.omítek stropů do 30% plochy - štukových </t>
  </si>
  <si>
    <t>612421331R00</t>
  </si>
  <si>
    <t xml:space="preserve">Oprava vápen.omítek stěn do 30 % pl. - štukových </t>
  </si>
  <si>
    <t>612421637R00</t>
  </si>
  <si>
    <t xml:space="preserve">Omítka vnitřní zdiva, MVC, štuková </t>
  </si>
  <si>
    <t>(2,73+2,9)*2,5*2+0,8*0,8*2</t>
  </si>
  <si>
    <t>615481111R00</t>
  </si>
  <si>
    <t xml:space="preserve">Potažení válc.nosníků rabic.pletivem a postřik MC </t>
  </si>
  <si>
    <t>1,85*0,6</t>
  </si>
  <si>
    <t>(1,3+0,8+0,65)*0,5</t>
  </si>
  <si>
    <t>631312611R00</t>
  </si>
  <si>
    <t xml:space="preserve">Mazanina betonová tl. 5 - 8 cm C 16/20 </t>
  </si>
  <si>
    <t>1,7*3,25*0,04</t>
  </si>
  <si>
    <t>631571003R00</t>
  </si>
  <si>
    <t xml:space="preserve">Násyp ze štěrkopísku 0 - 32,  zpevňující </t>
  </si>
  <si>
    <t>1,7*3,25*0,54</t>
  </si>
  <si>
    <t>(0,7*1,78+0,95*0,65)*0,1</t>
  </si>
  <si>
    <t>(1,6*0,65+0,36*0,36/2+1,1*0,24)*0,1</t>
  </si>
  <si>
    <t>1,75*0,75*0,1</t>
  </si>
  <si>
    <t>9</t>
  </si>
  <si>
    <t>Ostatní konstrukce, bourání</t>
  </si>
  <si>
    <t>962051115R00</t>
  </si>
  <si>
    <t xml:space="preserve">Bourání příček železobetonových tl. 10 cm </t>
  </si>
  <si>
    <t>1,3*2,5*3</t>
  </si>
  <si>
    <t>965042241R00</t>
  </si>
  <si>
    <t xml:space="preserve">Bourání mazanin betonových tl. nad 10 cm, nad 4 m2 </t>
  </si>
  <si>
    <t>(0,7*1,78+0,95*0,65)*0,2</t>
  </si>
  <si>
    <t>(1,6*0,65+0,36*0,36/2+1,1*0,24)*0,2</t>
  </si>
  <si>
    <t>1,75*0,75*0,2</t>
  </si>
  <si>
    <t>1,7*3,25*0,2</t>
  </si>
  <si>
    <t>971033541R00</t>
  </si>
  <si>
    <t xml:space="preserve">Vybourání otv. zeď cihel. pl.1 m2, tl.30 cm, MVC </t>
  </si>
  <si>
    <t>0,95*0,51*0,3</t>
  </si>
  <si>
    <t>971033641R00</t>
  </si>
  <si>
    <t xml:space="preserve">Vybourání otv. zeď cihel. pl.4 m2, tl.30 cm, MVC </t>
  </si>
  <si>
    <t>0,6*2,55*0,3</t>
  </si>
  <si>
    <t>1*2,1*0,3</t>
  </si>
  <si>
    <t>971042341R00</t>
  </si>
  <si>
    <t xml:space="preserve">Vybourání otvorů zdi betonové pl. 0,09 m2, tl.30cm </t>
  </si>
  <si>
    <t>kus</t>
  </si>
  <si>
    <t>971042551R00</t>
  </si>
  <si>
    <t xml:space="preserve">Vybourání otvorů zdi betonové pl. do 1 m2 všech tl </t>
  </si>
  <si>
    <t>0,5*0,65*0,3</t>
  </si>
  <si>
    <t>974031154R00</t>
  </si>
  <si>
    <t xml:space="preserve">Vysekání rýh ve zdi cihelné 10 x 15 cm </t>
  </si>
  <si>
    <t>m</t>
  </si>
  <si>
    <t>1,3*2+0,8*2+0,65*2</t>
  </si>
  <si>
    <t>974031164R00</t>
  </si>
  <si>
    <t xml:space="preserve">Vysekání rýh ve zdi cihelné 15 x 15 cm </t>
  </si>
  <si>
    <t>1,85*2</t>
  </si>
  <si>
    <t>978011141R00</t>
  </si>
  <si>
    <t xml:space="preserve">Otlučení omítek vnitřních vápenných stropů do 30 % </t>
  </si>
  <si>
    <t>34,16+14,03</t>
  </si>
  <si>
    <t>978013141R00</t>
  </si>
  <si>
    <t xml:space="preserve">Otlučení omítek vnitřních stěn v rozsahu do 30 % </t>
  </si>
  <si>
    <t>(5,6+6,1+2,3+6,1)*2*3,3+3,2*2,5*2</t>
  </si>
  <si>
    <t>90001</t>
  </si>
  <si>
    <t>Obroušení nátěru výplně žaluzie 600/1200 vč.rámu nový nátěr</t>
  </si>
  <si>
    <t>90002</t>
  </si>
  <si>
    <t>Obroušení nátěru dveří 1450/2480 vč.zárubně nový nátěr</t>
  </si>
  <si>
    <t>90003</t>
  </si>
  <si>
    <t xml:space="preserve">Pásovina š.150mm, dl.4,75m - D+M </t>
  </si>
  <si>
    <t>90004</t>
  </si>
  <si>
    <t xml:space="preserve">Profil L160x10, dl.1,6m - D+M </t>
  </si>
  <si>
    <t>90005</t>
  </si>
  <si>
    <t xml:space="preserve">Vyspravení podlahy tmelem </t>
  </si>
  <si>
    <t>2,67*6,1-1,7*3,25</t>
  </si>
  <si>
    <t>90006</t>
  </si>
  <si>
    <t xml:space="preserve">Prostup pr.200mm </t>
  </si>
  <si>
    <t>90007</t>
  </si>
  <si>
    <t>Prostup kabel.plast, systém Hauff Technik typ HS90 K2/400 vč.příslušenství 12ks</t>
  </si>
  <si>
    <t>99001</t>
  </si>
  <si>
    <t>Vybourání vnějších výplní otvoru vč.likvidace</t>
  </si>
  <si>
    <t>0,9*1,97</t>
  </si>
  <si>
    <t>99002</t>
  </si>
  <si>
    <t>Odstranění poklopu vč.rámu 1700/3250 vč.likvidace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</si>
  <si>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</si>
  <si>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</si>
  <si>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</si>
  <si>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</si>
  <si>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</si>
  <si>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</si>
  <si>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711140016RA0</t>
  </si>
  <si>
    <t xml:space="preserve">Izolace proti vodě vodorovná přitavená, 1x </t>
  </si>
  <si>
    <t>1,7*3,25</t>
  </si>
  <si>
    <t>767</t>
  </si>
  <si>
    <t>Konstrukce zámečnické</t>
  </si>
  <si>
    <t>76701</t>
  </si>
  <si>
    <t>Lem kanálů L50/50/5 - D+M přivaření ke stávajícímu</t>
  </si>
  <si>
    <t>(0,73*2+1,71+2,43+0,25+0,95+0,14+0,5+0,24+1,23)</t>
  </si>
  <si>
    <t>8,91*0,2</t>
  </si>
  <si>
    <t>76702</t>
  </si>
  <si>
    <t>Ocel rám pro rozvaděč U 100 - D+M přivařen</t>
  </si>
  <si>
    <t>kg</t>
  </si>
  <si>
    <t>(0,65+1,28+0,65)*10,6</t>
  </si>
  <si>
    <t>76703</t>
  </si>
  <si>
    <t>Kryt kanálů ze slzičkového plechu tl.4mm se schovanými madly - D+M</t>
  </si>
  <si>
    <t>8,5</t>
  </si>
  <si>
    <t>76704</t>
  </si>
  <si>
    <t xml:space="preserve">Výměna kování dveří - klika/koule, panikové kování </t>
  </si>
  <si>
    <t>76705</t>
  </si>
  <si>
    <t>Venkovní plech.dveře, ocel.zárubeň, kování 1450/2480 - D+M - popis viz.technická zpráva</t>
  </si>
  <si>
    <t>76706</t>
  </si>
  <si>
    <t>Venkovní plech.dveře, ocel.zárubeň, kování 900/1970 - D+M - popis viz.technická zpráva</t>
  </si>
  <si>
    <t>783</t>
  </si>
  <si>
    <t>Nátěry</t>
  </si>
  <si>
    <t>783851225R00</t>
  </si>
  <si>
    <t xml:space="preserve">Nátěr epoxidový betonových podlah </t>
  </si>
  <si>
    <t>2,67*6,1</t>
  </si>
  <si>
    <t>2,73*2,55-2,73*0,5-2,05*0,5-2,73*0,5-1,71*0,73</t>
  </si>
  <si>
    <t>784</t>
  </si>
  <si>
    <t>Malby</t>
  </si>
  <si>
    <t>784452271R00</t>
  </si>
  <si>
    <t xml:space="preserve">Malba směsí tekutou 2x, bílá, místnost do 3,8 m </t>
  </si>
  <si>
    <t>48,19+148,66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</si>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</sst>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3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3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3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5" fontId="0" fillId="0" borderId="17" xfId="0" applyNumberForma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3" borderId="29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3" fillId="33" borderId="56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9" fillId="0" borderId="0" xfId="46" applyFont="1" applyAlignment="1">
      <alignment horizontal="centerContinuous"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4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4" fillId="33" borderId="19" xfId="46" applyNumberFormat="1" applyFont="1" applyFill="1" applyBorder="1">
      <alignment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7" xfId="46" applyNumberFormat="1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3" fillId="0" borderId="58" xfId="46" applyFont="1" applyBorder="1" applyAlignment="1">
      <alignment horizontal="center"/>
      <protection/>
    </xf>
    <xf numFmtId="49" fontId="3" fillId="0" borderId="58" xfId="46" applyNumberFormat="1" applyFont="1" applyBorder="1" applyAlignment="1">
      <alignment horizontal="left"/>
      <protection/>
    </xf>
    <xf numFmtId="0" fontId="3" fillId="0" borderId="59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11" fillId="0" borderId="0" xfId="46" applyFont="1">
      <alignment/>
      <protection/>
    </xf>
    <xf numFmtId="0" fontId="7" fillId="0" borderId="60" xfId="46" applyFont="1" applyBorder="1" applyAlignment="1">
      <alignment horizontal="center" vertical="top"/>
      <protection/>
    </xf>
    <xf numFmtId="49" fontId="7" fillId="0" borderId="60" xfId="46" applyNumberFormat="1" applyFont="1" applyBorder="1" applyAlignment="1">
      <alignment horizontal="left" vertical="top"/>
      <protection/>
    </xf>
    <xf numFmtId="0" fontId="7" fillId="0" borderId="60" xfId="46" applyFont="1" applyBorder="1" applyAlignment="1">
      <alignment vertical="top" wrapText="1"/>
      <protection/>
    </xf>
    <xf numFmtId="49" fontId="7" fillId="0" borderId="60" xfId="46" applyNumberFormat="1" applyFont="1" applyBorder="1" applyAlignment="1">
      <alignment horizontal="center" shrinkToFit="1"/>
      <protection/>
    </xf>
    <xf numFmtId="4" fontId="7" fillId="0" borderId="60" xfId="46" applyNumberFormat="1" applyFont="1" applyBorder="1" applyAlignment="1">
      <alignment horizontal="right"/>
      <protection/>
    </xf>
    <xf numFmtId="4" fontId="7" fillId="0" borderId="60" xfId="46" applyNumberFormat="1" applyFont="1" applyBorder="1">
      <alignment/>
      <protection/>
    </xf>
    <xf numFmtId="0" fontId="11" fillId="0" borderId="0" xfId="46" applyFont="1">
      <alignment/>
      <protection/>
    </xf>
    <xf numFmtId="0" fontId="4" fillId="0" borderId="58" xfId="46" applyFont="1" applyBorder="1" applyAlignment="1">
      <alignment horizontal="center"/>
      <protection/>
    </xf>
    <xf numFmtId="0" fontId="12" fillId="0" borderId="0" xfId="46" applyFont="1" applyAlignment="1">
      <alignment wrapText="1"/>
      <protection/>
    </xf>
    <xf numFmtId="49" fontId="4" fillId="0" borderId="58" xfId="46" applyNumberFormat="1" applyFont="1" applyBorder="1" applyAlignment="1">
      <alignment horizontal="right"/>
      <protection/>
    </xf>
    <xf numFmtId="4" fontId="13" fillId="34" borderId="61" xfId="46" applyNumberFormat="1" applyFont="1" applyFill="1" applyBorder="1" applyAlignment="1">
      <alignment horizontal="right" wrapText="1"/>
      <protection/>
    </xf>
    <xf numFmtId="0" fontId="13" fillId="34" borderId="42" xfId="46" applyFont="1" applyFill="1" applyBorder="1" applyAlignment="1">
      <alignment horizontal="left" wrapText="1"/>
      <protection/>
    </xf>
    <xf numFmtId="0" fontId="13" fillId="0" borderId="22" xfId="0" applyFont="1" applyBorder="1" applyAlignment="1">
      <alignment horizontal="right"/>
    </xf>
    <xf numFmtId="0" fontId="0" fillId="33" borderId="19" xfId="46" applyFill="1" applyBorder="1" applyAlignment="1">
      <alignment horizontal="center"/>
      <protection/>
    </xf>
    <xf numFmtId="49" fontId="15" fillId="33" borderId="19" xfId="46" applyNumberFormat="1" applyFont="1" applyFill="1" applyBorder="1" applyAlignment="1">
      <alignment horizontal="left"/>
      <protection/>
    </xf>
    <xf numFmtId="0" fontId="15" fillId="33" borderId="59" xfId="46" applyFont="1" applyFill="1" applyBorder="1">
      <alignment/>
      <protection/>
    </xf>
    <xf numFmtId="0" fontId="0" fillId="33" borderId="18" xfId="46" applyFill="1" applyBorder="1" applyAlignment="1">
      <alignment horizontal="center"/>
      <protection/>
    </xf>
    <xf numFmtId="4" fontId="0" fillId="33" borderId="18" xfId="46" applyNumberFormat="1" applyFill="1" applyBorder="1" applyAlignment="1">
      <alignment horizontal="right"/>
      <protection/>
    </xf>
    <xf numFmtId="4" fontId="0" fillId="33" borderId="17" xfId="46" applyNumberFormat="1" applyFill="1" applyBorder="1" applyAlignment="1">
      <alignment horizontal="right"/>
      <protection/>
    </xf>
    <xf numFmtId="4" fontId="3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0" fillId="0" borderId="59" xfId="0" applyNumberFormat="1" applyBorder="1" applyAlignment="1">
      <alignment horizontal="right" indent="2"/>
    </xf>
    <xf numFmtId="166" fontId="0" fillId="0" borderId="24" xfId="0" applyNumberFormat="1" applyBorder="1" applyAlignment="1">
      <alignment horizontal="right" indent="2"/>
    </xf>
    <xf numFmtId="166" fontId="6" fillId="33" borderId="63" xfId="0" applyNumberFormat="1" applyFont="1" applyFill="1" applyBorder="1" applyAlignment="1">
      <alignment horizontal="right" indent="2"/>
    </xf>
    <xf numFmtId="166" fontId="6" fillId="33" borderId="57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3" fillId="33" borderId="38" xfId="0" applyNumberFormat="1" applyFont="1" applyFill="1" applyBorder="1" applyAlignment="1">
      <alignment horizontal="right"/>
    </xf>
    <xf numFmtId="3" fontId="3" fillId="33" borderId="57" xfId="0" applyNumberFormat="1" applyFont="1" applyFill="1" applyBorder="1" applyAlignment="1">
      <alignment horizontal="right"/>
    </xf>
    <xf numFmtId="49" fontId="13" fillId="34" borderId="70" xfId="46" applyNumberFormat="1" applyFont="1" applyFill="1" applyBorder="1" applyAlignment="1">
      <alignment horizontal="left" wrapText="1"/>
      <protection/>
    </xf>
    <xf numFmtId="49" fontId="14" fillId="0" borderId="71" xfId="0" applyNumberFormat="1" applyFont="1" applyBorder="1" applyAlignment="1">
      <alignment horizontal="left" wrapText="1"/>
    </xf>
    <xf numFmtId="0" fontId="8" fillId="0" borderId="0" xfId="46" applyFont="1" applyAlignment="1">
      <alignment horizontal="center"/>
      <protection/>
    </xf>
    <xf numFmtId="49" fontId="0" fillId="0" borderId="66" xfId="46" applyNumberFormat="1" applyFont="1" applyBorder="1" applyAlignment="1">
      <alignment horizontal="center"/>
      <protection/>
    </xf>
    <xf numFmtId="0" fontId="0" fillId="0" borderId="68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9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10144/01</v>
      </c>
      <c r="D2" s="5" t="str">
        <f>Rekapitulace!G2</f>
        <v>Stavební část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81</v>
      </c>
      <c r="B5" s="16"/>
      <c r="C5" s="17" t="s">
        <v>80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79</v>
      </c>
      <c r="B7" s="24"/>
      <c r="C7" s="25" t="s">
        <v>80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8"/>
      <c r="D8" s="208"/>
      <c r="E8" s="20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8">
        <f>Projektant</f>
        <v>0</v>
      </c>
      <c r="D9" s="208"/>
      <c r="E9" s="209"/>
      <c r="F9" s="11"/>
      <c r="G9" s="33"/>
      <c r="H9" s="34"/>
    </row>
    <row r="10" spans="1:8" ht="12.75">
      <c r="A10" s="28" t="s">
        <v>15</v>
      </c>
      <c r="B10" s="11"/>
      <c r="C10" s="208"/>
      <c r="D10" s="208"/>
      <c r="E10" s="208"/>
      <c r="F10" s="35"/>
      <c r="G10" s="36"/>
      <c r="H10" s="37"/>
    </row>
    <row r="11" spans="1:57" ht="13.5" customHeight="1">
      <c r="A11" s="28" t="s">
        <v>16</v>
      </c>
      <c r="B11" s="11"/>
      <c r="C11" s="208"/>
      <c r="D11" s="208"/>
      <c r="E11" s="208"/>
      <c r="F11" s="38" t="s">
        <v>17</v>
      </c>
      <c r="G11" s="39">
        <v>10144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10"/>
      <c r="D12" s="210"/>
      <c r="E12" s="21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Rekapitulace!A23</f>
        <v>Ztížené výrobní podmínky</v>
      </c>
      <c r="E15" s="57"/>
      <c r="F15" s="58"/>
      <c r="G15" s="55">
        <f>Rekapitulace!I23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Rekapitulace!A24</f>
        <v>Oborová přirážka</v>
      </c>
      <c r="E16" s="60"/>
      <c r="F16" s="61"/>
      <c r="G16" s="55">
        <f>Rekapitulace!I24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 t="str">
        <f>Rekapitulace!A25</f>
        <v>Přesun stavebních kapacit</v>
      </c>
      <c r="E17" s="60"/>
      <c r="F17" s="61"/>
      <c r="G17" s="55">
        <f>Rekapitulace!I25</f>
        <v>0</v>
      </c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 t="str">
        <f>Rekapitulace!A26</f>
        <v>Mimostaveništní doprava</v>
      </c>
      <c r="E18" s="60"/>
      <c r="F18" s="61"/>
      <c r="G18" s="55">
        <f>Rekapitulace!I26</f>
        <v>0</v>
      </c>
    </row>
    <row r="19" spans="1:7" ht="15.75" customHeight="1">
      <c r="A19" s="64" t="s">
        <v>30</v>
      </c>
      <c r="B19" s="54"/>
      <c r="C19" s="55">
        <f>SUM(C15:C18)</f>
        <v>0</v>
      </c>
      <c r="D19" s="65" t="str">
        <f>Rekapitulace!A27</f>
        <v>Zařízení staveniště</v>
      </c>
      <c r="E19" s="60"/>
      <c r="F19" s="61"/>
      <c r="G19" s="55">
        <f>Rekapitulace!I27</f>
        <v>0</v>
      </c>
    </row>
    <row r="20" spans="1:7" ht="15.75" customHeight="1">
      <c r="A20" s="64"/>
      <c r="B20" s="54"/>
      <c r="C20" s="55"/>
      <c r="D20" s="59" t="str">
        <f>Rekapitulace!A28</f>
        <v>Provoz investora</v>
      </c>
      <c r="E20" s="60"/>
      <c r="F20" s="61"/>
      <c r="G20" s="55">
        <f>Rekapitulace!I28</f>
        <v>0</v>
      </c>
    </row>
    <row r="21" spans="1:7" ht="15.75" customHeight="1">
      <c r="A21" s="64" t="s">
        <v>31</v>
      </c>
      <c r="B21" s="54"/>
      <c r="C21" s="55">
        <f>HZS</f>
        <v>0</v>
      </c>
      <c r="D21" s="59" t="str">
        <f>Rekapitulace!A29</f>
        <v>Kompletační činnost (IČD)</v>
      </c>
      <c r="E21" s="60"/>
      <c r="F21" s="61"/>
      <c r="G21" s="55">
        <f>Rekapitulace!I29</f>
        <v>0</v>
      </c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11" t="s">
        <v>34</v>
      </c>
      <c r="B23" s="21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7"/>
      <c r="C37" s="207"/>
      <c r="D37" s="207"/>
      <c r="E37" s="207"/>
      <c r="F37" s="207"/>
      <c r="G37" s="207"/>
      <c r="H37" t="s">
        <v>6</v>
      </c>
    </row>
    <row r="38" spans="1:8" ht="12.75" customHeight="1">
      <c r="A38" s="95"/>
      <c r="B38" s="207"/>
      <c r="C38" s="207"/>
      <c r="D38" s="207"/>
      <c r="E38" s="207"/>
      <c r="F38" s="207"/>
      <c r="G38" s="207"/>
      <c r="H38" t="s">
        <v>6</v>
      </c>
    </row>
    <row r="39" spans="1:8" ht="12.75">
      <c r="A39" s="95"/>
      <c r="B39" s="207"/>
      <c r="C39" s="207"/>
      <c r="D39" s="207"/>
      <c r="E39" s="207"/>
      <c r="F39" s="207"/>
      <c r="G39" s="207"/>
      <c r="H39" t="s">
        <v>6</v>
      </c>
    </row>
    <row r="40" spans="1:8" ht="12.75">
      <c r="A40" s="95"/>
      <c r="B40" s="207"/>
      <c r="C40" s="207"/>
      <c r="D40" s="207"/>
      <c r="E40" s="207"/>
      <c r="F40" s="207"/>
      <c r="G40" s="207"/>
      <c r="H40" t="s">
        <v>6</v>
      </c>
    </row>
    <row r="41" spans="1:8" ht="12.75">
      <c r="A41" s="95"/>
      <c r="B41" s="207"/>
      <c r="C41" s="207"/>
      <c r="D41" s="207"/>
      <c r="E41" s="207"/>
      <c r="F41" s="207"/>
      <c r="G41" s="207"/>
      <c r="H41" t="s">
        <v>6</v>
      </c>
    </row>
    <row r="42" spans="1:8" ht="12.75">
      <c r="A42" s="95"/>
      <c r="B42" s="207"/>
      <c r="C42" s="207"/>
      <c r="D42" s="207"/>
      <c r="E42" s="207"/>
      <c r="F42" s="207"/>
      <c r="G42" s="207"/>
      <c r="H42" t="s">
        <v>6</v>
      </c>
    </row>
    <row r="43" spans="1:8" ht="12.75">
      <c r="A43" s="95"/>
      <c r="B43" s="207"/>
      <c r="C43" s="207"/>
      <c r="D43" s="207"/>
      <c r="E43" s="207"/>
      <c r="F43" s="207"/>
      <c r="G43" s="207"/>
      <c r="H43" t="s">
        <v>6</v>
      </c>
    </row>
    <row r="44" spans="1:8" ht="12.75">
      <c r="A44" s="95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>
      <c r="A45" s="95"/>
      <c r="B45" s="207"/>
      <c r="C45" s="207"/>
      <c r="D45" s="207"/>
      <c r="E45" s="207"/>
      <c r="F45" s="207"/>
      <c r="G45" s="207"/>
      <c r="H45" t="s">
        <v>6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49</v>
      </c>
      <c r="B1" s="214"/>
      <c r="C1" s="96" t="str">
        <f>CONCATENATE(cislostavby," ",nazevstavby)</f>
        <v>10144 Trafostanice č.515 Tauferovy koleje, Brno - rekce</v>
      </c>
      <c r="D1" s="97"/>
      <c r="E1" s="98"/>
      <c r="F1" s="97"/>
      <c r="G1" s="99" t="s">
        <v>50</v>
      </c>
      <c r="H1" s="100" t="s">
        <v>82</v>
      </c>
      <c r="I1" s="101"/>
    </row>
    <row r="2" spans="1:9" ht="13.5" thickBot="1">
      <c r="A2" s="215" t="s">
        <v>51</v>
      </c>
      <c r="B2" s="216"/>
      <c r="C2" s="102" t="str">
        <f>CONCATENATE(cisloobjektu," ",nazevobjektu)</f>
        <v>01 Trafostanice č.515 Tauferovy koleje, Brno - rekce</v>
      </c>
      <c r="D2" s="103"/>
      <c r="E2" s="104"/>
      <c r="F2" s="103"/>
      <c r="G2" s="217" t="s">
        <v>83</v>
      </c>
      <c r="H2" s="218"/>
      <c r="I2" s="219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8" t="str">
        <f>Položky!B7</f>
        <v>1</v>
      </c>
      <c r="B7" s="114" t="str">
        <f>Položky!C7</f>
        <v>Zemní práce</v>
      </c>
      <c r="D7" s="115"/>
      <c r="E7" s="199">
        <f>Položky!BA14</f>
        <v>0</v>
      </c>
      <c r="F7" s="200">
        <f>Položky!BB14</f>
        <v>0</v>
      </c>
      <c r="G7" s="200">
        <f>Položky!BC14</f>
        <v>0</v>
      </c>
      <c r="H7" s="200">
        <f>Položky!BD14</f>
        <v>0</v>
      </c>
      <c r="I7" s="201">
        <f>Položky!BE14</f>
        <v>0</v>
      </c>
    </row>
    <row r="8" spans="1:9" s="34" customFormat="1" ht="12.75">
      <c r="A8" s="198" t="str">
        <f>Položky!B15</f>
        <v>2</v>
      </c>
      <c r="B8" s="114" t="str">
        <f>Položky!C15</f>
        <v>Základy a zvláštní zakládání</v>
      </c>
      <c r="D8" s="115"/>
      <c r="E8" s="199">
        <f>Položky!BA30</f>
        <v>0</v>
      </c>
      <c r="F8" s="200">
        <f>Položky!BB30</f>
        <v>0</v>
      </c>
      <c r="G8" s="200">
        <f>Položky!BC30</f>
        <v>0</v>
      </c>
      <c r="H8" s="200">
        <f>Položky!BD30</f>
        <v>0</v>
      </c>
      <c r="I8" s="201">
        <f>Položky!BE30</f>
        <v>0</v>
      </c>
    </row>
    <row r="9" spans="1:9" s="34" customFormat="1" ht="12.75">
      <c r="A9" s="198" t="str">
        <f>Položky!B31</f>
        <v>3</v>
      </c>
      <c r="B9" s="114" t="str">
        <f>Položky!C31</f>
        <v>Svislé a kompletní konstrukce</v>
      </c>
      <c r="D9" s="115"/>
      <c r="E9" s="199">
        <f>Položky!BA43</f>
        <v>0</v>
      </c>
      <c r="F9" s="200">
        <f>Položky!BB43</f>
        <v>0</v>
      </c>
      <c r="G9" s="200">
        <f>Položky!BC43</f>
        <v>0</v>
      </c>
      <c r="H9" s="200">
        <f>Položky!BD43</f>
        <v>0</v>
      </c>
      <c r="I9" s="201">
        <f>Položky!BE43</f>
        <v>0</v>
      </c>
    </row>
    <row r="10" spans="1:9" s="34" customFormat="1" ht="12.75">
      <c r="A10" s="198" t="str">
        <f>Položky!B44</f>
        <v>6</v>
      </c>
      <c r="B10" s="114" t="str">
        <f>Položky!C44</f>
        <v>Úpravy povrchu,podlahy</v>
      </c>
      <c r="D10" s="115"/>
      <c r="E10" s="199">
        <f>Položky!BA59</f>
        <v>0</v>
      </c>
      <c r="F10" s="200">
        <f>Položky!BB59</f>
        <v>0</v>
      </c>
      <c r="G10" s="200">
        <f>Položky!BC59</f>
        <v>0</v>
      </c>
      <c r="H10" s="200">
        <f>Položky!BD59</f>
        <v>0</v>
      </c>
      <c r="I10" s="201">
        <f>Položky!BE59</f>
        <v>0</v>
      </c>
    </row>
    <row r="11" spans="1:9" s="34" customFormat="1" ht="12.75">
      <c r="A11" s="198" t="str">
        <f>Položky!B60</f>
        <v>9</v>
      </c>
      <c r="B11" s="114" t="str">
        <f>Položky!C60</f>
        <v>Ostatní konstrukce, bourání</v>
      </c>
      <c r="D11" s="115"/>
      <c r="E11" s="199">
        <f>Položky!BA95</f>
        <v>0</v>
      </c>
      <c r="F11" s="200">
        <f>Položky!BB95</f>
        <v>0</v>
      </c>
      <c r="G11" s="200">
        <f>Položky!BC95</f>
        <v>0</v>
      </c>
      <c r="H11" s="200">
        <f>Položky!BD95</f>
        <v>0</v>
      </c>
      <c r="I11" s="201">
        <f>Položky!BE95</f>
        <v>0</v>
      </c>
    </row>
    <row r="12" spans="1:9" s="34" customFormat="1" ht="12.75">
      <c r="A12" s="198" t="str">
        <f>Položky!B96</f>
        <v>99</v>
      </c>
      <c r="B12" s="114" t="str">
        <f>Položky!C96</f>
        <v>Staveništní přesun hmot</v>
      </c>
      <c r="D12" s="115"/>
      <c r="E12" s="199">
        <f>Položky!BA98</f>
        <v>0</v>
      </c>
      <c r="F12" s="200">
        <f>Položky!BB98</f>
        <v>0</v>
      </c>
      <c r="G12" s="200">
        <f>Položky!BC98</f>
        <v>0</v>
      </c>
      <c r="H12" s="200">
        <f>Položky!BD98</f>
        <v>0</v>
      </c>
      <c r="I12" s="201">
        <f>Položky!BE98</f>
        <v>0</v>
      </c>
    </row>
    <row r="13" spans="1:9" s="34" customFormat="1" ht="12.75">
      <c r="A13" s="198" t="str">
        <f>Položky!B99</f>
        <v>711</v>
      </c>
      <c r="B13" s="114" t="str">
        <f>Položky!C99</f>
        <v>Izolace proti vodě</v>
      </c>
      <c r="D13" s="115"/>
      <c r="E13" s="199">
        <f>Položky!BA102</f>
        <v>0</v>
      </c>
      <c r="F13" s="200">
        <f>Položky!BB102</f>
        <v>0</v>
      </c>
      <c r="G13" s="200">
        <f>Položky!BC102</f>
        <v>0</v>
      </c>
      <c r="H13" s="200">
        <f>Položky!BD102</f>
        <v>0</v>
      </c>
      <c r="I13" s="201">
        <f>Položky!BE102</f>
        <v>0</v>
      </c>
    </row>
    <row r="14" spans="1:9" s="34" customFormat="1" ht="12.75">
      <c r="A14" s="198" t="str">
        <f>Položky!B103</f>
        <v>767</v>
      </c>
      <c r="B14" s="114" t="str">
        <f>Položky!C103</f>
        <v>Konstrukce zámečnické</v>
      </c>
      <c r="D14" s="115"/>
      <c r="E14" s="199">
        <f>Položky!BA114</f>
        <v>0</v>
      </c>
      <c r="F14" s="200">
        <f>Položky!BB114</f>
        <v>0</v>
      </c>
      <c r="G14" s="200">
        <f>Položky!BC114</f>
        <v>0</v>
      </c>
      <c r="H14" s="200">
        <f>Položky!BD114</f>
        <v>0</v>
      </c>
      <c r="I14" s="201">
        <f>Položky!BE114</f>
        <v>0</v>
      </c>
    </row>
    <row r="15" spans="1:9" s="34" customFormat="1" ht="12.75">
      <c r="A15" s="198" t="str">
        <f>Položky!B115</f>
        <v>783</v>
      </c>
      <c r="B15" s="114" t="str">
        <f>Položky!C115</f>
        <v>Nátěry</v>
      </c>
      <c r="D15" s="115"/>
      <c r="E15" s="199">
        <f>Položky!BA119</f>
        <v>0</v>
      </c>
      <c r="F15" s="200">
        <f>Položky!BB119</f>
        <v>0</v>
      </c>
      <c r="G15" s="200">
        <f>Položky!BC119</f>
        <v>0</v>
      </c>
      <c r="H15" s="200">
        <f>Položky!BD119</f>
        <v>0</v>
      </c>
      <c r="I15" s="201">
        <f>Položky!BE119</f>
        <v>0</v>
      </c>
    </row>
    <row r="16" spans="1:9" s="34" customFormat="1" ht="12.75">
      <c r="A16" s="198" t="str">
        <f>Položky!B120</f>
        <v>784</v>
      </c>
      <c r="B16" s="114" t="str">
        <f>Položky!C120</f>
        <v>Malby</v>
      </c>
      <c r="D16" s="115"/>
      <c r="E16" s="199">
        <f>Položky!BA123</f>
        <v>0</v>
      </c>
      <c r="F16" s="200">
        <f>Položky!BB123</f>
        <v>0</v>
      </c>
      <c r="G16" s="200">
        <f>Položky!BC123</f>
        <v>0</v>
      </c>
      <c r="H16" s="200">
        <f>Položky!BD123</f>
        <v>0</v>
      </c>
      <c r="I16" s="201">
        <f>Položky!BE123</f>
        <v>0</v>
      </c>
    </row>
    <row r="17" spans="1:9" s="34" customFormat="1" ht="13.5" thickBot="1">
      <c r="A17" s="198" t="str">
        <f>Položky!B124</f>
        <v>D96</v>
      </c>
      <c r="B17" s="114" t="str">
        <f>Položky!C124</f>
        <v>Přesuny suti a vybouraných hmot</v>
      </c>
      <c r="D17" s="115"/>
      <c r="E17" s="199">
        <f>Položky!BA131</f>
        <v>0</v>
      </c>
      <c r="F17" s="200">
        <f>Položky!BB131</f>
        <v>0</v>
      </c>
      <c r="G17" s="200">
        <f>Položky!BC131</f>
        <v>0</v>
      </c>
      <c r="H17" s="200">
        <f>Položky!BD131</f>
        <v>0</v>
      </c>
      <c r="I17" s="201">
        <f>Položky!BE131</f>
        <v>0</v>
      </c>
    </row>
    <row r="18" spans="1:9" s="122" customFormat="1" ht="13.5" thickBot="1">
      <c r="A18" s="116"/>
      <c r="B18" s="117" t="s">
        <v>58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57" ht="19.5" customHeight="1">
      <c r="A20" s="106" t="s">
        <v>59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ht="13.5" thickBot="1"/>
    <row r="22" spans="1:9" ht="12.75">
      <c r="A22" s="71" t="s">
        <v>60</v>
      </c>
      <c r="B22" s="72"/>
      <c r="C22" s="72"/>
      <c r="D22" s="124"/>
      <c r="E22" s="125" t="s">
        <v>61</v>
      </c>
      <c r="F22" s="126" t="s">
        <v>62</v>
      </c>
      <c r="G22" s="127" t="s">
        <v>63</v>
      </c>
      <c r="H22" s="128"/>
      <c r="I22" s="129" t="s">
        <v>61</v>
      </c>
    </row>
    <row r="23" spans="1:53" ht="12.75">
      <c r="A23" s="130" t="s">
        <v>264</v>
      </c>
      <c r="B23" s="131"/>
      <c r="C23" s="131"/>
      <c r="D23" s="132"/>
      <c r="E23" s="133">
        <v>0</v>
      </c>
      <c r="F23" s="134">
        <v>0</v>
      </c>
      <c r="G23" s="135">
        <f aca="true" t="shared" si="0" ref="G23:G30">CHOOSE(BA23+1,HSV+PSV,HSV+PSV+Mont,HSV+PSV+Dodavka+Mont,HSV,PSV,Mont,Dodavka,Mont+Dodavka,0)</f>
        <v>0</v>
      </c>
      <c r="H23" s="136"/>
      <c r="I23" s="137">
        <f aca="true" t="shared" si="1" ref="I23:I30">E23+F23*G23/100</f>
        <v>0</v>
      </c>
      <c r="BA23">
        <v>0</v>
      </c>
    </row>
    <row r="24" spans="1:53" ht="12.75">
      <c r="A24" s="130" t="s">
        <v>265</v>
      </c>
      <c r="B24" s="131"/>
      <c r="C24" s="131"/>
      <c r="D24" s="132"/>
      <c r="E24" s="133">
        <v>0</v>
      </c>
      <c r="F24" s="134">
        <v>0</v>
      </c>
      <c r="G24" s="135">
        <f t="shared" si="0"/>
        <v>0</v>
      </c>
      <c r="H24" s="136"/>
      <c r="I24" s="137">
        <f t="shared" si="1"/>
        <v>0</v>
      </c>
      <c r="BA24">
        <v>0</v>
      </c>
    </row>
    <row r="25" spans="1:53" ht="12.75">
      <c r="A25" s="130" t="s">
        <v>266</v>
      </c>
      <c r="B25" s="131"/>
      <c r="C25" s="131"/>
      <c r="D25" s="132"/>
      <c r="E25" s="133">
        <v>0</v>
      </c>
      <c r="F25" s="134">
        <v>0</v>
      </c>
      <c r="G25" s="135">
        <f t="shared" si="0"/>
        <v>0</v>
      </c>
      <c r="H25" s="136"/>
      <c r="I25" s="137">
        <f t="shared" si="1"/>
        <v>0</v>
      </c>
      <c r="BA25">
        <v>0</v>
      </c>
    </row>
    <row r="26" spans="1:53" ht="12.75">
      <c r="A26" s="130" t="s">
        <v>267</v>
      </c>
      <c r="B26" s="131"/>
      <c r="C26" s="131"/>
      <c r="D26" s="132"/>
      <c r="E26" s="133">
        <v>0</v>
      </c>
      <c r="F26" s="134">
        <v>0</v>
      </c>
      <c r="G26" s="135">
        <f t="shared" si="0"/>
        <v>0</v>
      </c>
      <c r="H26" s="136"/>
      <c r="I26" s="137">
        <f t="shared" si="1"/>
        <v>0</v>
      </c>
      <c r="BA26">
        <v>0</v>
      </c>
    </row>
    <row r="27" spans="1:53" ht="12.75">
      <c r="A27" s="130" t="s">
        <v>268</v>
      </c>
      <c r="B27" s="131"/>
      <c r="C27" s="131"/>
      <c r="D27" s="132"/>
      <c r="E27" s="133">
        <v>0</v>
      </c>
      <c r="F27" s="134">
        <v>0</v>
      </c>
      <c r="G27" s="135">
        <f t="shared" si="0"/>
        <v>0</v>
      </c>
      <c r="H27" s="136"/>
      <c r="I27" s="137">
        <f t="shared" si="1"/>
        <v>0</v>
      </c>
      <c r="BA27">
        <v>1</v>
      </c>
    </row>
    <row r="28" spans="1:53" ht="12.75">
      <c r="A28" s="130" t="s">
        <v>269</v>
      </c>
      <c r="B28" s="131"/>
      <c r="C28" s="131"/>
      <c r="D28" s="132"/>
      <c r="E28" s="133">
        <v>0</v>
      </c>
      <c r="F28" s="134">
        <v>0</v>
      </c>
      <c r="G28" s="135">
        <f t="shared" si="0"/>
        <v>0</v>
      </c>
      <c r="H28" s="136"/>
      <c r="I28" s="137">
        <f t="shared" si="1"/>
        <v>0</v>
      </c>
      <c r="BA28">
        <v>1</v>
      </c>
    </row>
    <row r="29" spans="1:53" ht="12.75">
      <c r="A29" s="130" t="s">
        <v>270</v>
      </c>
      <c r="B29" s="131"/>
      <c r="C29" s="131"/>
      <c r="D29" s="132"/>
      <c r="E29" s="133">
        <v>0</v>
      </c>
      <c r="F29" s="134">
        <v>0</v>
      </c>
      <c r="G29" s="135">
        <f t="shared" si="0"/>
        <v>0</v>
      </c>
      <c r="H29" s="136"/>
      <c r="I29" s="137">
        <f t="shared" si="1"/>
        <v>0</v>
      </c>
      <c r="BA29">
        <v>2</v>
      </c>
    </row>
    <row r="30" spans="1:53" ht="12.75">
      <c r="A30" s="130" t="s">
        <v>271</v>
      </c>
      <c r="B30" s="131"/>
      <c r="C30" s="131"/>
      <c r="D30" s="132"/>
      <c r="E30" s="133">
        <v>0</v>
      </c>
      <c r="F30" s="134">
        <v>0</v>
      </c>
      <c r="G30" s="135">
        <f t="shared" si="0"/>
        <v>0</v>
      </c>
      <c r="H30" s="136"/>
      <c r="I30" s="137">
        <f t="shared" si="1"/>
        <v>0</v>
      </c>
      <c r="BA30">
        <v>2</v>
      </c>
    </row>
    <row r="31" spans="1:9" ht="13.5" thickBot="1">
      <c r="A31" s="138"/>
      <c r="B31" s="139" t="s">
        <v>64</v>
      </c>
      <c r="C31" s="140"/>
      <c r="D31" s="141"/>
      <c r="E31" s="142"/>
      <c r="F31" s="143"/>
      <c r="G31" s="143"/>
      <c r="H31" s="220">
        <f>SUM(I23:I30)</f>
        <v>0</v>
      </c>
      <c r="I31" s="221"/>
    </row>
    <row r="33" spans="2:9" ht="12.75">
      <c r="B33" s="122"/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4"/>
  <sheetViews>
    <sheetView showGridLines="0" showZeros="0" tabSelected="1" zoomScalePageLayoutView="0" workbookViewId="0" topLeftCell="A1">
      <selection activeCell="F113" sqref="F113:F129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4" t="s">
        <v>65</v>
      </c>
      <c r="B1" s="224"/>
      <c r="C1" s="224"/>
      <c r="D1" s="224"/>
      <c r="E1" s="224"/>
      <c r="F1" s="224"/>
      <c r="G1" s="224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3" t="s">
        <v>49</v>
      </c>
      <c r="B3" s="214"/>
      <c r="C3" s="96" t="str">
        <f>CONCATENATE(cislostavby," ",nazevstavby)</f>
        <v>10144 Trafostanice č.515 Tauferovy koleje, Brno - rekce</v>
      </c>
      <c r="D3" s="97"/>
      <c r="E3" s="151" t="s">
        <v>66</v>
      </c>
      <c r="F3" s="152" t="str">
        <f>Rekapitulace!H1</f>
        <v>10144/01</v>
      </c>
      <c r="G3" s="153"/>
    </row>
    <row r="4" spans="1:7" ht="13.5" thickBot="1">
      <c r="A4" s="225" t="s">
        <v>51</v>
      </c>
      <c r="B4" s="216"/>
      <c r="C4" s="102" t="str">
        <f>CONCATENATE(cisloobjektu," ",nazevobjektu)</f>
        <v>01 Trafostanice č.515 Tauferovy koleje, Brno - rekce</v>
      </c>
      <c r="D4" s="103"/>
      <c r="E4" s="226" t="str">
        <f>Rekapitulace!G2</f>
        <v>Stavební část</v>
      </c>
      <c r="F4" s="227"/>
      <c r="G4" s="228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84</v>
      </c>
      <c r="C8" s="172" t="s">
        <v>85</v>
      </c>
      <c r="D8" s="173" t="s">
        <v>86</v>
      </c>
      <c r="E8" s="174">
        <v>2.9781</v>
      </c>
      <c r="F8" s="174"/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0</v>
      </c>
    </row>
    <row r="9" spans="1:15" ht="12.75">
      <c r="A9" s="177"/>
      <c r="B9" s="179"/>
      <c r="C9" s="222" t="s">
        <v>87</v>
      </c>
      <c r="D9" s="223"/>
      <c r="E9" s="180">
        <v>1.1124</v>
      </c>
      <c r="F9" s="181"/>
      <c r="G9" s="182"/>
      <c r="M9" s="178" t="s">
        <v>87</v>
      </c>
      <c r="O9" s="169"/>
    </row>
    <row r="10" spans="1:15" ht="12.75">
      <c r="A10" s="177"/>
      <c r="B10" s="179"/>
      <c r="C10" s="222" t="s">
        <v>88</v>
      </c>
      <c r="D10" s="223"/>
      <c r="E10" s="180">
        <v>0.6844</v>
      </c>
      <c r="F10" s="181"/>
      <c r="G10" s="182"/>
      <c r="M10" s="178" t="s">
        <v>88</v>
      </c>
      <c r="O10" s="169"/>
    </row>
    <row r="11" spans="1:15" ht="12.75">
      <c r="A11" s="177"/>
      <c r="B11" s="179"/>
      <c r="C11" s="222" t="s">
        <v>89</v>
      </c>
      <c r="D11" s="223"/>
      <c r="E11" s="180">
        <v>1.1813</v>
      </c>
      <c r="F11" s="181"/>
      <c r="G11" s="182"/>
      <c r="M11" s="178" t="s">
        <v>89</v>
      </c>
      <c r="O11" s="169"/>
    </row>
    <row r="12" spans="1:104" ht="12.75">
      <c r="A12" s="170">
        <v>2</v>
      </c>
      <c r="B12" s="171" t="s">
        <v>90</v>
      </c>
      <c r="C12" s="172" t="s">
        <v>91</v>
      </c>
      <c r="D12" s="173" t="s">
        <v>86</v>
      </c>
      <c r="E12" s="174">
        <v>2.9781</v>
      </c>
      <c r="F12" s="174"/>
      <c r="G12" s="175">
        <f>E12*F12</f>
        <v>0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>IF(AZ12=1,G12,0)</f>
        <v>0</v>
      </c>
      <c r="BB12" s="147">
        <f>IF(AZ12=2,G12,0)</f>
        <v>0</v>
      </c>
      <c r="BC12" s="147">
        <f>IF(AZ12=3,G12,0)</f>
        <v>0</v>
      </c>
      <c r="BD12" s="147">
        <f>IF(AZ12=4,G12,0)</f>
        <v>0</v>
      </c>
      <c r="BE12" s="147">
        <f>IF(AZ12=5,G12,0)</f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3</v>
      </c>
      <c r="B13" s="171" t="s">
        <v>92</v>
      </c>
      <c r="C13" s="172" t="s">
        <v>93</v>
      </c>
      <c r="D13" s="173" t="s">
        <v>86</v>
      </c>
      <c r="E13" s="174">
        <v>2.9781</v>
      </c>
      <c r="F13" s="174"/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</v>
      </c>
    </row>
    <row r="14" spans="1:57" ht="12.75">
      <c r="A14" s="183"/>
      <c r="B14" s="184" t="s">
        <v>78</v>
      </c>
      <c r="C14" s="185" t="str">
        <f>CONCATENATE(B7," ",C7)</f>
        <v>1 Zemní práce</v>
      </c>
      <c r="D14" s="186"/>
      <c r="E14" s="187"/>
      <c r="F14" s="188"/>
      <c r="G14" s="189">
        <f>SUM(G7:G13)</f>
        <v>0</v>
      </c>
      <c r="O14" s="169">
        <v>4</v>
      </c>
      <c r="BA14" s="190">
        <f>SUM(BA7:BA13)</f>
        <v>0</v>
      </c>
      <c r="BB14" s="190">
        <f>SUM(BB7:BB13)</f>
        <v>0</v>
      </c>
      <c r="BC14" s="190">
        <f>SUM(BC7:BC13)</f>
        <v>0</v>
      </c>
      <c r="BD14" s="190">
        <f>SUM(BD7:BD13)</f>
        <v>0</v>
      </c>
      <c r="BE14" s="190">
        <f>SUM(BE7:BE13)</f>
        <v>0</v>
      </c>
    </row>
    <row r="15" spans="1:15" ht="12.75">
      <c r="A15" s="162" t="s">
        <v>74</v>
      </c>
      <c r="B15" s="163" t="s">
        <v>94</v>
      </c>
      <c r="C15" s="164" t="s">
        <v>95</v>
      </c>
      <c r="D15" s="165"/>
      <c r="E15" s="166"/>
      <c r="F15" s="166"/>
      <c r="G15" s="167"/>
      <c r="H15" s="168"/>
      <c r="I15" s="168"/>
      <c r="O15" s="169">
        <v>1</v>
      </c>
    </row>
    <row r="16" spans="1:104" ht="12.75">
      <c r="A16" s="170">
        <v>4</v>
      </c>
      <c r="B16" s="171" t="s">
        <v>96</v>
      </c>
      <c r="C16" s="172" t="s">
        <v>97</v>
      </c>
      <c r="D16" s="173" t="s">
        <v>86</v>
      </c>
      <c r="E16" s="174">
        <v>1.3447</v>
      </c>
      <c r="F16" s="174"/>
      <c r="G16" s="175">
        <f>E16*F16</f>
        <v>0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A16" s="176">
        <v>1</v>
      </c>
      <c r="CB16" s="176">
        <v>1</v>
      </c>
      <c r="CZ16" s="147">
        <v>2.41692999999941</v>
      </c>
    </row>
    <row r="17" spans="1:15" ht="12.75">
      <c r="A17" s="177"/>
      <c r="B17" s="179"/>
      <c r="C17" s="222" t="s">
        <v>98</v>
      </c>
      <c r="D17" s="223"/>
      <c r="E17" s="180">
        <v>0.663</v>
      </c>
      <c r="F17" s="181"/>
      <c r="G17" s="182"/>
      <c r="M17" s="178" t="s">
        <v>98</v>
      </c>
      <c r="O17" s="169"/>
    </row>
    <row r="18" spans="1:15" ht="12.75">
      <c r="A18" s="177"/>
      <c r="B18" s="179"/>
      <c r="C18" s="222" t="s">
        <v>99</v>
      </c>
      <c r="D18" s="223"/>
      <c r="E18" s="180">
        <v>0.2795</v>
      </c>
      <c r="F18" s="181"/>
      <c r="G18" s="182"/>
      <c r="M18" s="178" t="s">
        <v>99</v>
      </c>
      <c r="O18" s="169"/>
    </row>
    <row r="19" spans="1:15" ht="12.75">
      <c r="A19" s="177"/>
      <c r="B19" s="179"/>
      <c r="C19" s="222" t="s">
        <v>100</v>
      </c>
      <c r="D19" s="223"/>
      <c r="E19" s="180">
        <v>0.2053</v>
      </c>
      <c r="F19" s="181"/>
      <c r="G19" s="182"/>
      <c r="M19" s="178" t="s">
        <v>100</v>
      </c>
      <c r="O19" s="169"/>
    </row>
    <row r="20" spans="1:15" ht="12.75">
      <c r="A20" s="177"/>
      <c r="B20" s="179"/>
      <c r="C20" s="222" t="s">
        <v>101</v>
      </c>
      <c r="D20" s="223"/>
      <c r="E20" s="180">
        <v>0.1969</v>
      </c>
      <c r="F20" s="181"/>
      <c r="G20" s="182"/>
      <c r="M20" s="178" t="s">
        <v>101</v>
      </c>
      <c r="O20" s="169"/>
    </row>
    <row r="21" spans="1:104" ht="12.75">
      <c r="A21" s="170">
        <v>5</v>
      </c>
      <c r="B21" s="171" t="s">
        <v>102</v>
      </c>
      <c r="C21" s="172" t="s">
        <v>103</v>
      </c>
      <c r="D21" s="173" t="s">
        <v>104</v>
      </c>
      <c r="E21" s="174">
        <v>0.0537</v>
      </c>
      <c r="F21" s="174"/>
      <c r="G21" s="175">
        <f>E21*F21</f>
        <v>0</v>
      </c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1</v>
      </c>
      <c r="CZ21" s="147">
        <v>1.05299999999988</v>
      </c>
    </row>
    <row r="22" spans="1:15" ht="12.75">
      <c r="A22" s="177"/>
      <c r="B22" s="179"/>
      <c r="C22" s="222" t="s">
        <v>105</v>
      </c>
      <c r="D22" s="223"/>
      <c r="E22" s="180">
        <v>0.0294</v>
      </c>
      <c r="F22" s="181"/>
      <c r="G22" s="182"/>
      <c r="M22" s="178" t="s">
        <v>105</v>
      </c>
      <c r="O22" s="169"/>
    </row>
    <row r="23" spans="1:15" ht="12.75">
      <c r="A23" s="177"/>
      <c r="B23" s="179"/>
      <c r="C23" s="222" t="s">
        <v>106</v>
      </c>
      <c r="D23" s="223"/>
      <c r="E23" s="180">
        <v>0.0099</v>
      </c>
      <c r="F23" s="181"/>
      <c r="G23" s="182"/>
      <c r="M23" s="178" t="s">
        <v>106</v>
      </c>
      <c r="O23" s="169"/>
    </row>
    <row r="24" spans="1:15" ht="12.75">
      <c r="A24" s="177"/>
      <c r="B24" s="179"/>
      <c r="C24" s="222" t="s">
        <v>107</v>
      </c>
      <c r="D24" s="223"/>
      <c r="E24" s="180">
        <v>0.0073</v>
      </c>
      <c r="F24" s="181"/>
      <c r="G24" s="182"/>
      <c r="M24" s="178" t="s">
        <v>107</v>
      </c>
      <c r="O24" s="169"/>
    </row>
    <row r="25" spans="1:15" ht="12.75">
      <c r="A25" s="177"/>
      <c r="B25" s="179"/>
      <c r="C25" s="222" t="s">
        <v>108</v>
      </c>
      <c r="D25" s="223"/>
      <c r="E25" s="180">
        <v>0.007</v>
      </c>
      <c r="F25" s="181"/>
      <c r="G25" s="182"/>
      <c r="M25" s="178" t="s">
        <v>108</v>
      </c>
      <c r="O25" s="169"/>
    </row>
    <row r="26" spans="1:104" ht="22.5">
      <c r="A26" s="170">
        <v>6</v>
      </c>
      <c r="B26" s="171" t="s">
        <v>109</v>
      </c>
      <c r="C26" s="172" t="s">
        <v>110</v>
      </c>
      <c r="D26" s="173" t="s">
        <v>111</v>
      </c>
      <c r="E26" s="174">
        <v>7.901</v>
      </c>
      <c r="F26" s="174"/>
      <c r="G26" s="17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</v>
      </c>
      <c r="CB26" s="176">
        <v>1</v>
      </c>
      <c r="CZ26" s="147">
        <v>0.385000000000218</v>
      </c>
    </row>
    <row r="27" spans="1:15" ht="12.75">
      <c r="A27" s="177"/>
      <c r="B27" s="179"/>
      <c r="C27" s="222" t="s">
        <v>112</v>
      </c>
      <c r="D27" s="223"/>
      <c r="E27" s="180">
        <v>2.925</v>
      </c>
      <c r="F27" s="181"/>
      <c r="G27" s="182"/>
      <c r="M27" s="178" t="s">
        <v>112</v>
      </c>
      <c r="O27" s="169"/>
    </row>
    <row r="28" spans="1:15" ht="12.75">
      <c r="A28" s="177"/>
      <c r="B28" s="179"/>
      <c r="C28" s="222" t="s">
        <v>113</v>
      </c>
      <c r="D28" s="223"/>
      <c r="E28" s="180">
        <v>3.186</v>
      </c>
      <c r="F28" s="181"/>
      <c r="G28" s="182"/>
      <c r="M28" s="178" t="s">
        <v>113</v>
      </c>
      <c r="O28" s="169"/>
    </row>
    <row r="29" spans="1:15" ht="12.75">
      <c r="A29" s="177"/>
      <c r="B29" s="179"/>
      <c r="C29" s="222" t="s">
        <v>114</v>
      </c>
      <c r="D29" s="223"/>
      <c r="E29" s="180">
        <v>1.79</v>
      </c>
      <c r="F29" s="181"/>
      <c r="G29" s="182"/>
      <c r="M29" s="178" t="s">
        <v>114</v>
      </c>
      <c r="O29" s="169"/>
    </row>
    <row r="30" spans="1:57" ht="12.75">
      <c r="A30" s="183"/>
      <c r="B30" s="184" t="s">
        <v>78</v>
      </c>
      <c r="C30" s="185" t="str">
        <f>CONCATENATE(B15," ",C15)</f>
        <v>2 Základy a zvláštní zakládání</v>
      </c>
      <c r="D30" s="186"/>
      <c r="E30" s="187"/>
      <c r="F30" s="188"/>
      <c r="G30" s="189">
        <f>SUM(G15:G29)</f>
        <v>0</v>
      </c>
      <c r="O30" s="169">
        <v>4</v>
      </c>
      <c r="BA30" s="190">
        <f>SUM(BA15:BA29)</f>
        <v>0</v>
      </c>
      <c r="BB30" s="190">
        <f>SUM(BB15:BB29)</f>
        <v>0</v>
      </c>
      <c r="BC30" s="190">
        <f>SUM(BC15:BC29)</f>
        <v>0</v>
      </c>
      <c r="BD30" s="190">
        <f>SUM(BD15:BD29)</f>
        <v>0</v>
      </c>
      <c r="BE30" s="190">
        <f>SUM(BE15:BE29)</f>
        <v>0</v>
      </c>
    </row>
    <row r="31" spans="1:15" ht="12.75">
      <c r="A31" s="162" t="s">
        <v>74</v>
      </c>
      <c r="B31" s="163" t="s">
        <v>115</v>
      </c>
      <c r="C31" s="164" t="s">
        <v>116</v>
      </c>
      <c r="D31" s="165"/>
      <c r="E31" s="166"/>
      <c r="F31" s="166"/>
      <c r="G31" s="167"/>
      <c r="H31" s="168"/>
      <c r="I31" s="168"/>
      <c r="O31" s="169">
        <v>1</v>
      </c>
    </row>
    <row r="32" spans="1:104" ht="12.75">
      <c r="A32" s="170">
        <v>7</v>
      </c>
      <c r="B32" s="171" t="s">
        <v>117</v>
      </c>
      <c r="C32" s="172" t="s">
        <v>118</v>
      </c>
      <c r="D32" s="173" t="s">
        <v>111</v>
      </c>
      <c r="E32" s="174">
        <v>14.715</v>
      </c>
      <c r="F32" s="174"/>
      <c r="G32" s="175">
        <f>E32*F32</f>
        <v>0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>IF(AZ32=1,G32,0)</f>
        <v>0</v>
      </c>
      <c r="BB32" s="147">
        <f>IF(AZ32=2,G32,0)</f>
        <v>0</v>
      </c>
      <c r="BC32" s="147">
        <f>IF(AZ32=3,G32,0)</f>
        <v>0</v>
      </c>
      <c r="BD32" s="147">
        <f>IF(AZ32=4,G32,0)</f>
        <v>0</v>
      </c>
      <c r="BE32" s="147">
        <f>IF(AZ32=5,G32,0)</f>
        <v>0</v>
      </c>
      <c r="CA32" s="176">
        <v>1</v>
      </c>
      <c r="CB32" s="176">
        <v>1</v>
      </c>
      <c r="CZ32" s="147">
        <v>0.148020000000088</v>
      </c>
    </row>
    <row r="33" spans="1:15" ht="12.75">
      <c r="A33" s="177"/>
      <c r="B33" s="179"/>
      <c r="C33" s="222" t="s">
        <v>119</v>
      </c>
      <c r="D33" s="223"/>
      <c r="E33" s="180">
        <v>14.715</v>
      </c>
      <c r="F33" s="181"/>
      <c r="G33" s="182"/>
      <c r="M33" s="178" t="s">
        <v>119</v>
      </c>
      <c r="O33" s="169"/>
    </row>
    <row r="34" spans="1:104" ht="12.75">
      <c r="A34" s="170">
        <v>8</v>
      </c>
      <c r="B34" s="171" t="s">
        <v>120</v>
      </c>
      <c r="C34" s="172" t="s">
        <v>121</v>
      </c>
      <c r="D34" s="173" t="s">
        <v>86</v>
      </c>
      <c r="E34" s="174">
        <v>0.1657</v>
      </c>
      <c r="F34" s="174"/>
      <c r="G34" s="175">
        <f>E34*F34</f>
        <v>0</v>
      </c>
      <c r="O34" s="169">
        <v>2</v>
      </c>
      <c r="AA34" s="147">
        <v>1</v>
      </c>
      <c r="AB34" s="147">
        <v>1</v>
      </c>
      <c r="AC34" s="147">
        <v>1</v>
      </c>
      <c r="AZ34" s="147">
        <v>1</v>
      </c>
      <c r="BA34" s="147">
        <f>IF(AZ34=1,G34,0)</f>
        <v>0</v>
      </c>
      <c r="BB34" s="147">
        <f>IF(AZ34=2,G34,0)</f>
        <v>0</v>
      </c>
      <c r="BC34" s="147">
        <f>IF(AZ34=3,G34,0)</f>
        <v>0</v>
      </c>
      <c r="BD34" s="147">
        <f>IF(AZ34=4,G34,0)</f>
        <v>0</v>
      </c>
      <c r="BE34" s="147">
        <f>IF(AZ34=5,G34,0)</f>
        <v>0</v>
      </c>
      <c r="CA34" s="176">
        <v>1</v>
      </c>
      <c r="CB34" s="176">
        <v>1</v>
      </c>
      <c r="CZ34" s="147">
        <v>1.77642000000014</v>
      </c>
    </row>
    <row r="35" spans="1:15" ht="12.75">
      <c r="A35" s="177"/>
      <c r="B35" s="179"/>
      <c r="C35" s="222" t="s">
        <v>122</v>
      </c>
      <c r="D35" s="223"/>
      <c r="E35" s="180">
        <v>0.039</v>
      </c>
      <c r="F35" s="181"/>
      <c r="G35" s="182"/>
      <c r="M35" s="178" t="s">
        <v>122</v>
      </c>
      <c r="O35" s="169"/>
    </row>
    <row r="36" spans="1:15" ht="12.75">
      <c r="A36" s="177"/>
      <c r="B36" s="179"/>
      <c r="C36" s="222" t="s">
        <v>123</v>
      </c>
      <c r="D36" s="223"/>
      <c r="E36" s="180">
        <v>0.0833</v>
      </c>
      <c r="F36" s="181"/>
      <c r="G36" s="182"/>
      <c r="M36" s="178" t="s">
        <v>123</v>
      </c>
      <c r="O36" s="169"/>
    </row>
    <row r="37" spans="1:15" ht="12.75">
      <c r="A37" s="177"/>
      <c r="B37" s="179"/>
      <c r="C37" s="222" t="s">
        <v>124</v>
      </c>
      <c r="D37" s="223"/>
      <c r="E37" s="180">
        <v>0.024</v>
      </c>
      <c r="F37" s="181"/>
      <c r="G37" s="182"/>
      <c r="M37" s="178" t="s">
        <v>124</v>
      </c>
      <c r="O37" s="169"/>
    </row>
    <row r="38" spans="1:15" ht="12.75">
      <c r="A38" s="177"/>
      <c r="B38" s="179"/>
      <c r="C38" s="222" t="s">
        <v>125</v>
      </c>
      <c r="D38" s="223"/>
      <c r="E38" s="180">
        <v>0.0195</v>
      </c>
      <c r="F38" s="181"/>
      <c r="G38" s="182"/>
      <c r="M38" s="178" t="s">
        <v>125</v>
      </c>
      <c r="O38" s="169"/>
    </row>
    <row r="39" spans="1:104" ht="22.5">
      <c r="A39" s="170">
        <v>9</v>
      </c>
      <c r="B39" s="171" t="s">
        <v>126</v>
      </c>
      <c r="C39" s="172" t="s">
        <v>127</v>
      </c>
      <c r="D39" s="173" t="s">
        <v>104</v>
      </c>
      <c r="E39" s="174">
        <v>0.0567</v>
      </c>
      <c r="F39" s="174"/>
      <c r="G39" s="175">
        <f>E39*F39</f>
        <v>0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>IF(AZ39=1,G39,0)</f>
        <v>0</v>
      </c>
      <c r="BB39" s="147">
        <f>IF(AZ39=2,G39,0)</f>
        <v>0</v>
      </c>
      <c r="BC39" s="147">
        <f>IF(AZ39=3,G39,0)</f>
        <v>0</v>
      </c>
      <c r="BD39" s="147">
        <f>IF(AZ39=4,G39,0)</f>
        <v>0</v>
      </c>
      <c r="BE39" s="147">
        <f>IF(AZ39=5,G39,0)</f>
        <v>0</v>
      </c>
      <c r="CA39" s="176">
        <v>1</v>
      </c>
      <c r="CB39" s="176">
        <v>1</v>
      </c>
      <c r="CZ39" s="147">
        <v>1.09953999999925</v>
      </c>
    </row>
    <row r="40" spans="1:15" ht="12.75">
      <c r="A40" s="177"/>
      <c r="B40" s="179"/>
      <c r="C40" s="222" t="s">
        <v>128</v>
      </c>
      <c r="D40" s="223"/>
      <c r="E40" s="180">
        <v>0.0567</v>
      </c>
      <c r="F40" s="181"/>
      <c r="G40" s="182"/>
      <c r="M40" s="178" t="s">
        <v>128</v>
      </c>
      <c r="O40" s="169"/>
    </row>
    <row r="41" spans="1:104" ht="22.5">
      <c r="A41" s="170">
        <v>10</v>
      </c>
      <c r="B41" s="171" t="s">
        <v>129</v>
      </c>
      <c r="C41" s="172" t="s">
        <v>130</v>
      </c>
      <c r="D41" s="173" t="s">
        <v>104</v>
      </c>
      <c r="E41" s="174">
        <v>0.0529</v>
      </c>
      <c r="F41" s="174"/>
      <c r="G41" s="175">
        <f>E41*F41</f>
        <v>0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>IF(AZ41=1,G41,0)</f>
        <v>0</v>
      </c>
      <c r="BB41" s="147">
        <f>IF(AZ41=2,G41,0)</f>
        <v>0</v>
      </c>
      <c r="BC41" s="147">
        <f>IF(AZ41=3,G41,0)</f>
        <v>0</v>
      </c>
      <c r="BD41" s="147">
        <f>IF(AZ41=4,G41,0)</f>
        <v>0</v>
      </c>
      <c r="BE41" s="147">
        <f>IF(AZ41=5,G41,0)</f>
        <v>0</v>
      </c>
      <c r="CA41" s="176">
        <v>1</v>
      </c>
      <c r="CB41" s="176">
        <v>1</v>
      </c>
      <c r="CZ41" s="147">
        <v>1.0970899999993</v>
      </c>
    </row>
    <row r="42" spans="1:15" ht="12.75">
      <c r="A42" s="177"/>
      <c r="B42" s="179"/>
      <c r="C42" s="222" t="s">
        <v>131</v>
      </c>
      <c r="D42" s="223"/>
      <c r="E42" s="180">
        <v>0.0529</v>
      </c>
      <c r="F42" s="181"/>
      <c r="G42" s="182"/>
      <c r="M42" s="178" t="s">
        <v>131</v>
      </c>
      <c r="O42" s="169"/>
    </row>
    <row r="43" spans="1:57" ht="12.75">
      <c r="A43" s="183"/>
      <c r="B43" s="184" t="s">
        <v>78</v>
      </c>
      <c r="C43" s="185" t="str">
        <f>CONCATENATE(B31," ",C31)</f>
        <v>3 Svislé a kompletní konstrukce</v>
      </c>
      <c r="D43" s="186"/>
      <c r="E43" s="187"/>
      <c r="F43" s="188"/>
      <c r="G43" s="189">
        <f>SUM(G31:G42)</f>
        <v>0</v>
      </c>
      <c r="O43" s="169">
        <v>4</v>
      </c>
      <c r="BA43" s="190">
        <f>SUM(BA31:BA42)</f>
        <v>0</v>
      </c>
      <c r="BB43" s="190">
        <f>SUM(BB31:BB42)</f>
        <v>0</v>
      </c>
      <c r="BC43" s="190">
        <f>SUM(BC31:BC42)</f>
        <v>0</v>
      </c>
      <c r="BD43" s="190">
        <f>SUM(BD31:BD42)</f>
        <v>0</v>
      </c>
      <c r="BE43" s="190">
        <f>SUM(BE31:BE42)</f>
        <v>0</v>
      </c>
    </row>
    <row r="44" spans="1:15" ht="12.75">
      <c r="A44" s="162" t="s">
        <v>74</v>
      </c>
      <c r="B44" s="163" t="s">
        <v>132</v>
      </c>
      <c r="C44" s="164" t="s">
        <v>133</v>
      </c>
      <c r="D44" s="165"/>
      <c r="E44" s="166"/>
      <c r="F44" s="166"/>
      <c r="G44" s="167"/>
      <c r="H44" s="168"/>
      <c r="I44" s="168"/>
      <c r="O44" s="169">
        <v>1</v>
      </c>
    </row>
    <row r="45" spans="1:104" ht="12.75">
      <c r="A45" s="170">
        <v>11</v>
      </c>
      <c r="B45" s="171" t="s">
        <v>134</v>
      </c>
      <c r="C45" s="172" t="s">
        <v>135</v>
      </c>
      <c r="D45" s="173" t="s">
        <v>111</v>
      </c>
      <c r="E45" s="174">
        <v>48.19</v>
      </c>
      <c r="F45" s="174"/>
      <c r="G45" s="175">
        <f>E45*F45</f>
        <v>0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A45" s="176">
        <v>1</v>
      </c>
      <c r="CB45" s="176">
        <v>1</v>
      </c>
      <c r="CZ45" s="147">
        <v>0.0188799999999958</v>
      </c>
    </row>
    <row r="46" spans="1:104" ht="12.75">
      <c r="A46" s="170">
        <v>12</v>
      </c>
      <c r="B46" s="171" t="s">
        <v>136</v>
      </c>
      <c r="C46" s="172" t="s">
        <v>137</v>
      </c>
      <c r="D46" s="173" t="s">
        <v>111</v>
      </c>
      <c r="E46" s="174">
        <v>148.66</v>
      </c>
      <c r="F46" s="174"/>
      <c r="G46" s="175">
        <f>E46*F46</f>
        <v>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A46" s="176">
        <v>1</v>
      </c>
      <c r="CB46" s="176">
        <v>1</v>
      </c>
      <c r="CZ46" s="147">
        <v>0.0169400000000053</v>
      </c>
    </row>
    <row r="47" spans="1:104" ht="12.75">
      <c r="A47" s="170">
        <v>13</v>
      </c>
      <c r="B47" s="171" t="s">
        <v>138</v>
      </c>
      <c r="C47" s="172" t="s">
        <v>139</v>
      </c>
      <c r="D47" s="173" t="s">
        <v>111</v>
      </c>
      <c r="E47" s="174">
        <v>29.43</v>
      </c>
      <c r="F47" s="174"/>
      <c r="G47" s="175">
        <f>E47*F47</f>
        <v>0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>IF(AZ47=1,G47,0)</f>
        <v>0</v>
      </c>
      <c r="BB47" s="147">
        <f>IF(AZ47=2,G47,0)</f>
        <v>0</v>
      </c>
      <c r="BC47" s="147">
        <f>IF(AZ47=3,G47,0)</f>
        <v>0</v>
      </c>
      <c r="BD47" s="147">
        <f>IF(AZ47=4,G47,0)</f>
        <v>0</v>
      </c>
      <c r="BE47" s="147">
        <f>IF(AZ47=5,G47,0)</f>
        <v>0</v>
      </c>
      <c r="CA47" s="176">
        <v>1</v>
      </c>
      <c r="CB47" s="176">
        <v>1</v>
      </c>
      <c r="CZ47" s="147">
        <v>0.0476600000000076</v>
      </c>
    </row>
    <row r="48" spans="1:15" ht="12.75">
      <c r="A48" s="177"/>
      <c r="B48" s="179"/>
      <c r="C48" s="222" t="s">
        <v>140</v>
      </c>
      <c r="D48" s="223"/>
      <c r="E48" s="180">
        <v>29.43</v>
      </c>
      <c r="F48" s="181"/>
      <c r="G48" s="182"/>
      <c r="M48" s="178" t="s">
        <v>140</v>
      </c>
      <c r="O48" s="169"/>
    </row>
    <row r="49" spans="1:104" ht="12.75">
      <c r="A49" s="170">
        <v>14</v>
      </c>
      <c r="B49" s="171" t="s">
        <v>141</v>
      </c>
      <c r="C49" s="172" t="s">
        <v>142</v>
      </c>
      <c r="D49" s="173" t="s">
        <v>111</v>
      </c>
      <c r="E49" s="174">
        <v>2.485</v>
      </c>
      <c r="F49" s="174"/>
      <c r="G49" s="175">
        <f>E49*F49</f>
        <v>0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6">
        <v>1</v>
      </c>
      <c r="CB49" s="176">
        <v>1</v>
      </c>
      <c r="CZ49" s="147">
        <v>0.0477700000000141</v>
      </c>
    </row>
    <row r="50" spans="1:15" ht="12.75">
      <c r="A50" s="177"/>
      <c r="B50" s="179"/>
      <c r="C50" s="222" t="s">
        <v>143</v>
      </c>
      <c r="D50" s="223"/>
      <c r="E50" s="180">
        <v>1.11</v>
      </c>
      <c r="F50" s="181"/>
      <c r="G50" s="182"/>
      <c r="M50" s="178" t="s">
        <v>143</v>
      </c>
      <c r="O50" s="169"/>
    </row>
    <row r="51" spans="1:15" ht="12.75">
      <c r="A51" s="177"/>
      <c r="B51" s="179"/>
      <c r="C51" s="222" t="s">
        <v>144</v>
      </c>
      <c r="D51" s="223"/>
      <c r="E51" s="180">
        <v>1.375</v>
      </c>
      <c r="F51" s="181"/>
      <c r="G51" s="182"/>
      <c r="M51" s="178" t="s">
        <v>144</v>
      </c>
      <c r="O51" s="169"/>
    </row>
    <row r="52" spans="1:104" ht="12.75">
      <c r="A52" s="170">
        <v>15</v>
      </c>
      <c r="B52" s="171" t="s">
        <v>145</v>
      </c>
      <c r="C52" s="172" t="s">
        <v>146</v>
      </c>
      <c r="D52" s="173" t="s">
        <v>86</v>
      </c>
      <c r="E52" s="174">
        <v>0.221</v>
      </c>
      <c r="F52" s="174"/>
      <c r="G52" s="175">
        <f>E52*F52</f>
        <v>0</v>
      </c>
      <c r="O52" s="169">
        <v>2</v>
      </c>
      <c r="AA52" s="147">
        <v>1</v>
      </c>
      <c r="AB52" s="147">
        <v>1</v>
      </c>
      <c r="AC52" s="147">
        <v>1</v>
      </c>
      <c r="AZ52" s="147">
        <v>1</v>
      </c>
      <c r="BA52" s="147">
        <f>IF(AZ52=1,G52,0)</f>
        <v>0</v>
      </c>
      <c r="BB52" s="147">
        <f>IF(AZ52=2,G52,0)</f>
        <v>0</v>
      </c>
      <c r="BC52" s="147">
        <f>IF(AZ52=3,G52,0)</f>
        <v>0</v>
      </c>
      <c r="BD52" s="147">
        <f>IF(AZ52=4,G52,0)</f>
        <v>0</v>
      </c>
      <c r="BE52" s="147">
        <f>IF(AZ52=5,G52,0)</f>
        <v>0</v>
      </c>
      <c r="CA52" s="176">
        <v>1</v>
      </c>
      <c r="CB52" s="176">
        <v>1</v>
      </c>
      <c r="CZ52" s="147">
        <v>2.52500000000146</v>
      </c>
    </row>
    <row r="53" spans="1:15" ht="12.75">
      <c r="A53" s="177"/>
      <c r="B53" s="179"/>
      <c r="C53" s="222" t="s">
        <v>147</v>
      </c>
      <c r="D53" s="223"/>
      <c r="E53" s="180">
        <v>0.221</v>
      </c>
      <c r="F53" s="181"/>
      <c r="G53" s="182"/>
      <c r="M53" s="178" t="s">
        <v>147</v>
      </c>
      <c r="O53" s="169"/>
    </row>
    <row r="54" spans="1:104" ht="12.75">
      <c r="A54" s="170">
        <v>16</v>
      </c>
      <c r="B54" s="171" t="s">
        <v>148</v>
      </c>
      <c r="C54" s="172" t="s">
        <v>149</v>
      </c>
      <c r="D54" s="173" t="s">
        <v>86</v>
      </c>
      <c r="E54" s="174">
        <v>3.438</v>
      </c>
      <c r="F54" s="174"/>
      <c r="G54" s="175">
        <f>E54*F54</f>
        <v>0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>IF(AZ54=1,G54,0)</f>
        <v>0</v>
      </c>
      <c r="BB54" s="147">
        <f>IF(AZ54=2,G54,0)</f>
        <v>0</v>
      </c>
      <c r="BC54" s="147">
        <f>IF(AZ54=3,G54,0)</f>
        <v>0</v>
      </c>
      <c r="BD54" s="147">
        <f>IF(AZ54=4,G54,0)</f>
        <v>0</v>
      </c>
      <c r="BE54" s="147">
        <f>IF(AZ54=5,G54,0)</f>
        <v>0</v>
      </c>
      <c r="CA54" s="176">
        <v>1</v>
      </c>
      <c r="CB54" s="176">
        <v>1</v>
      </c>
      <c r="CZ54" s="147">
        <v>1.83699999999953</v>
      </c>
    </row>
    <row r="55" spans="1:15" ht="12.75">
      <c r="A55" s="177"/>
      <c r="B55" s="179"/>
      <c r="C55" s="222" t="s">
        <v>150</v>
      </c>
      <c r="D55" s="223"/>
      <c r="E55" s="180">
        <v>2.9835</v>
      </c>
      <c r="F55" s="181"/>
      <c r="G55" s="182"/>
      <c r="M55" s="178" t="s">
        <v>150</v>
      </c>
      <c r="O55" s="169"/>
    </row>
    <row r="56" spans="1:15" ht="12.75">
      <c r="A56" s="177"/>
      <c r="B56" s="179"/>
      <c r="C56" s="222" t="s">
        <v>151</v>
      </c>
      <c r="D56" s="223"/>
      <c r="E56" s="180">
        <v>0.1864</v>
      </c>
      <c r="F56" s="181"/>
      <c r="G56" s="182"/>
      <c r="M56" s="178" t="s">
        <v>151</v>
      </c>
      <c r="O56" s="169"/>
    </row>
    <row r="57" spans="1:15" ht="12.75">
      <c r="A57" s="177"/>
      <c r="B57" s="179"/>
      <c r="C57" s="222" t="s">
        <v>152</v>
      </c>
      <c r="D57" s="223"/>
      <c r="E57" s="180">
        <v>0.1369</v>
      </c>
      <c r="F57" s="181"/>
      <c r="G57" s="182"/>
      <c r="M57" s="178" t="s">
        <v>152</v>
      </c>
      <c r="O57" s="169"/>
    </row>
    <row r="58" spans="1:15" ht="12.75">
      <c r="A58" s="177"/>
      <c r="B58" s="179"/>
      <c r="C58" s="222" t="s">
        <v>153</v>
      </c>
      <c r="D58" s="223"/>
      <c r="E58" s="180">
        <v>0.1313</v>
      </c>
      <c r="F58" s="181"/>
      <c r="G58" s="182"/>
      <c r="M58" s="178" t="s">
        <v>153</v>
      </c>
      <c r="O58" s="169"/>
    </row>
    <row r="59" spans="1:57" ht="12.75">
      <c r="A59" s="183"/>
      <c r="B59" s="184" t="s">
        <v>78</v>
      </c>
      <c r="C59" s="185" t="str">
        <f>CONCATENATE(B44," ",C44)</f>
        <v>6 Úpravy povrchu,podlahy</v>
      </c>
      <c r="D59" s="186"/>
      <c r="E59" s="187"/>
      <c r="F59" s="188"/>
      <c r="G59" s="189">
        <f>SUM(G44:G58)</f>
        <v>0</v>
      </c>
      <c r="O59" s="169">
        <v>4</v>
      </c>
      <c r="BA59" s="190">
        <f>SUM(BA44:BA58)</f>
        <v>0</v>
      </c>
      <c r="BB59" s="190">
        <f>SUM(BB44:BB58)</f>
        <v>0</v>
      </c>
      <c r="BC59" s="190">
        <f>SUM(BC44:BC58)</f>
        <v>0</v>
      </c>
      <c r="BD59" s="190">
        <f>SUM(BD44:BD58)</f>
        <v>0</v>
      </c>
      <c r="BE59" s="190">
        <f>SUM(BE44:BE58)</f>
        <v>0</v>
      </c>
    </row>
    <row r="60" spans="1:15" ht="12.75">
      <c r="A60" s="162" t="s">
        <v>74</v>
      </c>
      <c r="B60" s="163" t="s">
        <v>154</v>
      </c>
      <c r="C60" s="164" t="s">
        <v>155</v>
      </c>
      <c r="D60" s="165"/>
      <c r="E60" s="166"/>
      <c r="F60" s="166"/>
      <c r="G60" s="167"/>
      <c r="H60" s="168"/>
      <c r="I60" s="168"/>
      <c r="O60" s="169">
        <v>1</v>
      </c>
    </row>
    <row r="61" spans="1:104" ht="12.75">
      <c r="A61" s="170">
        <v>17</v>
      </c>
      <c r="B61" s="171" t="s">
        <v>156</v>
      </c>
      <c r="C61" s="172" t="s">
        <v>157</v>
      </c>
      <c r="D61" s="173" t="s">
        <v>111</v>
      </c>
      <c r="E61" s="174">
        <v>9.75</v>
      </c>
      <c r="F61" s="174"/>
      <c r="G61" s="175">
        <f>E61*F61</f>
        <v>0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>IF(AZ61=1,G61,0)</f>
        <v>0</v>
      </c>
      <c r="BB61" s="147">
        <f>IF(AZ61=2,G61,0)</f>
        <v>0</v>
      </c>
      <c r="BC61" s="147">
        <f>IF(AZ61=3,G61,0)</f>
        <v>0</v>
      </c>
      <c r="BD61" s="147">
        <f>IF(AZ61=4,G61,0)</f>
        <v>0</v>
      </c>
      <c r="BE61" s="147">
        <f>IF(AZ61=5,G61,0)</f>
        <v>0</v>
      </c>
      <c r="CA61" s="176">
        <v>1</v>
      </c>
      <c r="CB61" s="176">
        <v>1</v>
      </c>
      <c r="CZ61" s="147">
        <v>0.000670000000000393</v>
      </c>
    </row>
    <row r="62" spans="1:15" ht="12.75">
      <c r="A62" s="177"/>
      <c r="B62" s="179"/>
      <c r="C62" s="222" t="s">
        <v>158</v>
      </c>
      <c r="D62" s="223"/>
      <c r="E62" s="180">
        <v>9.75</v>
      </c>
      <c r="F62" s="181"/>
      <c r="G62" s="182"/>
      <c r="M62" s="178" t="s">
        <v>158</v>
      </c>
      <c r="O62" s="169"/>
    </row>
    <row r="63" spans="1:104" ht="12.75">
      <c r="A63" s="170">
        <v>18</v>
      </c>
      <c r="B63" s="171" t="s">
        <v>159</v>
      </c>
      <c r="C63" s="172" t="s">
        <v>160</v>
      </c>
      <c r="D63" s="173" t="s">
        <v>86</v>
      </c>
      <c r="E63" s="174">
        <v>2.014</v>
      </c>
      <c r="F63" s="174"/>
      <c r="G63" s="175">
        <f>E63*F63</f>
        <v>0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>IF(AZ63=1,G63,0)</f>
        <v>0</v>
      </c>
      <c r="BB63" s="147">
        <f>IF(AZ63=2,G63,0)</f>
        <v>0</v>
      </c>
      <c r="BC63" s="147">
        <f>IF(AZ63=3,G63,0)</f>
        <v>0</v>
      </c>
      <c r="BD63" s="147">
        <f>IF(AZ63=4,G63,0)</f>
        <v>0</v>
      </c>
      <c r="BE63" s="147">
        <f>IF(AZ63=5,G63,0)</f>
        <v>0</v>
      </c>
      <c r="CA63" s="176">
        <v>1</v>
      </c>
      <c r="CB63" s="176">
        <v>1</v>
      </c>
      <c r="CZ63" s="147">
        <v>0</v>
      </c>
    </row>
    <row r="64" spans="1:15" ht="12.75">
      <c r="A64" s="177"/>
      <c r="B64" s="179"/>
      <c r="C64" s="222" t="s">
        <v>161</v>
      </c>
      <c r="D64" s="223"/>
      <c r="E64" s="180">
        <v>0.3727</v>
      </c>
      <c r="F64" s="181"/>
      <c r="G64" s="182"/>
      <c r="M64" s="178" t="s">
        <v>161</v>
      </c>
      <c r="O64" s="169"/>
    </row>
    <row r="65" spans="1:15" ht="12.75">
      <c r="A65" s="177"/>
      <c r="B65" s="179"/>
      <c r="C65" s="222" t="s">
        <v>162</v>
      </c>
      <c r="D65" s="223"/>
      <c r="E65" s="180">
        <v>0.2738</v>
      </c>
      <c r="F65" s="181"/>
      <c r="G65" s="182"/>
      <c r="M65" s="178" t="s">
        <v>162</v>
      </c>
      <c r="O65" s="169"/>
    </row>
    <row r="66" spans="1:15" ht="12.75">
      <c r="A66" s="177"/>
      <c r="B66" s="179"/>
      <c r="C66" s="222" t="s">
        <v>163</v>
      </c>
      <c r="D66" s="223"/>
      <c r="E66" s="180">
        <v>0.2625</v>
      </c>
      <c r="F66" s="181"/>
      <c r="G66" s="182"/>
      <c r="M66" s="178" t="s">
        <v>163</v>
      </c>
      <c r="O66" s="169"/>
    </row>
    <row r="67" spans="1:15" ht="12.75">
      <c r="A67" s="177"/>
      <c r="B67" s="179"/>
      <c r="C67" s="222" t="s">
        <v>164</v>
      </c>
      <c r="D67" s="223"/>
      <c r="E67" s="180">
        <v>1.105</v>
      </c>
      <c r="F67" s="181"/>
      <c r="G67" s="182"/>
      <c r="M67" s="178" t="s">
        <v>164</v>
      </c>
      <c r="O67" s="169"/>
    </row>
    <row r="68" spans="1:104" ht="12.75">
      <c r="A68" s="170">
        <v>19</v>
      </c>
      <c r="B68" s="171" t="s">
        <v>165</v>
      </c>
      <c r="C68" s="172" t="s">
        <v>166</v>
      </c>
      <c r="D68" s="173" t="s">
        <v>86</v>
      </c>
      <c r="E68" s="174">
        <v>0.1453</v>
      </c>
      <c r="F68" s="174"/>
      <c r="G68" s="175">
        <f>E68*F68</f>
        <v>0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</v>
      </c>
      <c r="CB68" s="176">
        <v>1</v>
      </c>
      <c r="CZ68" s="147">
        <v>0.00182000000000038</v>
      </c>
    </row>
    <row r="69" spans="1:15" ht="12.75">
      <c r="A69" s="177"/>
      <c r="B69" s="179"/>
      <c r="C69" s="222" t="s">
        <v>167</v>
      </c>
      <c r="D69" s="223"/>
      <c r="E69" s="180">
        <v>0.1453</v>
      </c>
      <c r="F69" s="181"/>
      <c r="G69" s="182"/>
      <c r="M69" s="178" t="s">
        <v>167</v>
      </c>
      <c r="O69" s="169"/>
    </row>
    <row r="70" spans="1:104" ht="12.75">
      <c r="A70" s="170">
        <v>20</v>
      </c>
      <c r="B70" s="171" t="s">
        <v>168</v>
      </c>
      <c r="C70" s="172" t="s">
        <v>169</v>
      </c>
      <c r="D70" s="173" t="s">
        <v>86</v>
      </c>
      <c r="E70" s="174">
        <v>1.089</v>
      </c>
      <c r="F70" s="174"/>
      <c r="G70" s="175">
        <f>E70*F70</f>
        <v>0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>IF(AZ70=1,G70,0)</f>
        <v>0</v>
      </c>
      <c r="BB70" s="147">
        <f>IF(AZ70=2,G70,0)</f>
        <v>0</v>
      </c>
      <c r="BC70" s="147">
        <f>IF(AZ70=3,G70,0)</f>
        <v>0</v>
      </c>
      <c r="BD70" s="147">
        <f>IF(AZ70=4,G70,0)</f>
        <v>0</v>
      </c>
      <c r="BE70" s="147">
        <f>IF(AZ70=5,G70,0)</f>
        <v>0</v>
      </c>
      <c r="CA70" s="176">
        <v>1</v>
      </c>
      <c r="CB70" s="176">
        <v>1</v>
      </c>
      <c r="CZ70" s="147">
        <v>0.00182000000000038</v>
      </c>
    </row>
    <row r="71" spans="1:15" ht="12.75">
      <c r="A71" s="177"/>
      <c r="B71" s="179"/>
      <c r="C71" s="222" t="s">
        <v>170</v>
      </c>
      <c r="D71" s="223"/>
      <c r="E71" s="180">
        <v>0.459</v>
      </c>
      <c r="F71" s="181"/>
      <c r="G71" s="182"/>
      <c r="M71" s="178" t="s">
        <v>170</v>
      </c>
      <c r="O71" s="169"/>
    </row>
    <row r="72" spans="1:15" ht="12.75">
      <c r="A72" s="177"/>
      <c r="B72" s="179"/>
      <c r="C72" s="222" t="s">
        <v>171</v>
      </c>
      <c r="D72" s="223"/>
      <c r="E72" s="180">
        <v>0.63</v>
      </c>
      <c r="F72" s="181"/>
      <c r="G72" s="182"/>
      <c r="M72" s="178" t="s">
        <v>171</v>
      </c>
      <c r="O72" s="169"/>
    </row>
    <row r="73" spans="1:104" ht="12.75">
      <c r="A73" s="170">
        <v>21</v>
      </c>
      <c r="B73" s="171" t="s">
        <v>172</v>
      </c>
      <c r="C73" s="172" t="s">
        <v>173</v>
      </c>
      <c r="D73" s="173" t="s">
        <v>174</v>
      </c>
      <c r="E73" s="174">
        <v>1</v>
      </c>
      <c r="F73" s="174"/>
      <c r="G73" s="175">
        <f>E73*F73</f>
        <v>0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>IF(AZ73=1,G73,0)</f>
        <v>0</v>
      </c>
      <c r="BB73" s="147">
        <f>IF(AZ73=2,G73,0)</f>
        <v>0</v>
      </c>
      <c r="BC73" s="147">
        <f>IF(AZ73=3,G73,0)</f>
        <v>0</v>
      </c>
      <c r="BD73" s="147">
        <f>IF(AZ73=4,G73,0)</f>
        <v>0</v>
      </c>
      <c r="BE73" s="147">
        <f>IF(AZ73=5,G73,0)</f>
        <v>0</v>
      </c>
      <c r="CA73" s="176">
        <v>1</v>
      </c>
      <c r="CB73" s="176">
        <v>1</v>
      </c>
      <c r="CZ73" s="147">
        <v>0.000340000000000007</v>
      </c>
    </row>
    <row r="74" spans="1:104" ht="12.75">
      <c r="A74" s="170">
        <v>22</v>
      </c>
      <c r="B74" s="171" t="s">
        <v>175</v>
      </c>
      <c r="C74" s="172" t="s">
        <v>176</v>
      </c>
      <c r="D74" s="173" t="s">
        <v>86</v>
      </c>
      <c r="E74" s="174">
        <v>0.0975</v>
      </c>
      <c r="F74" s="174"/>
      <c r="G74" s="175">
        <f>E74*F74</f>
        <v>0</v>
      </c>
      <c r="O74" s="169">
        <v>2</v>
      </c>
      <c r="AA74" s="147">
        <v>1</v>
      </c>
      <c r="AB74" s="147">
        <v>0</v>
      </c>
      <c r="AC74" s="147">
        <v>0</v>
      </c>
      <c r="AZ74" s="147">
        <v>1</v>
      </c>
      <c r="BA74" s="147">
        <f>IF(AZ74=1,G74,0)</f>
        <v>0</v>
      </c>
      <c r="BB74" s="147">
        <f>IF(AZ74=2,G74,0)</f>
        <v>0</v>
      </c>
      <c r="BC74" s="147">
        <f>IF(AZ74=3,G74,0)</f>
        <v>0</v>
      </c>
      <c r="BD74" s="147">
        <f>IF(AZ74=4,G74,0)</f>
        <v>0</v>
      </c>
      <c r="BE74" s="147">
        <f>IF(AZ74=5,G74,0)</f>
        <v>0</v>
      </c>
      <c r="CA74" s="176">
        <v>1</v>
      </c>
      <c r="CB74" s="176">
        <v>0</v>
      </c>
      <c r="CZ74" s="147">
        <v>0.00182000000000038</v>
      </c>
    </row>
    <row r="75" spans="1:15" ht="12.75">
      <c r="A75" s="177"/>
      <c r="B75" s="179"/>
      <c r="C75" s="222" t="s">
        <v>177</v>
      </c>
      <c r="D75" s="223"/>
      <c r="E75" s="180">
        <v>0.0975</v>
      </c>
      <c r="F75" s="181"/>
      <c r="G75" s="182"/>
      <c r="M75" s="178" t="s">
        <v>177</v>
      </c>
      <c r="O75" s="169"/>
    </row>
    <row r="76" spans="1:104" ht="12.75">
      <c r="A76" s="170">
        <v>23</v>
      </c>
      <c r="B76" s="171" t="s">
        <v>178</v>
      </c>
      <c r="C76" s="172" t="s">
        <v>179</v>
      </c>
      <c r="D76" s="173" t="s">
        <v>180</v>
      </c>
      <c r="E76" s="174">
        <v>5.5</v>
      </c>
      <c r="F76" s="174"/>
      <c r="G76" s="175">
        <f>E76*F76</f>
        <v>0</v>
      </c>
      <c r="O76" s="169">
        <v>2</v>
      </c>
      <c r="AA76" s="147">
        <v>1</v>
      </c>
      <c r="AB76" s="147">
        <v>1</v>
      </c>
      <c r="AC76" s="147">
        <v>1</v>
      </c>
      <c r="AZ76" s="147">
        <v>1</v>
      </c>
      <c r="BA76" s="147">
        <f>IF(AZ76=1,G76,0)</f>
        <v>0</v>
      </c>
      <c r="BB76" s="147">
        <f>IF(AZ76=2,G76,0)</f>
        <v>0</v>
      </c>
      <c r="BC76" s="147">
        <f>IF(AZ76=3,G76,0)</f>
        <v>0</v>
      </c>
      <c r="BD76" s="147">
        <f>IF(AZ76=4,G76,0)</f>
        <v>0</v>
      </c>
      <c r="BE76" s="147">
        <f>IF(AZ76=5,G76,0)</f>
        <v>0</v>
      </c>
      <c r="CA76" s="176">
        <v>1</v>
      </c>
      <c r="CB76" s="176">
        <v>1</v>
      </c>
      <c r="CZ76" s="147">
        <v>0.000490000000000101</v>
      </c>
    </row>
    <row r="77" spans="1:15" ht="12.75">
      <c r="A77" s="177"/>
      <c r="B77" s="179"/>
      <c r="C77" s="222" t="s">
        <v>181</v>
      </c>
      <c r="D77" s="223"/>
      <c r="E77" s="180">
        <v>5.5</v>
      </c>
      <c r="F77" s="181"/>
      <c r="G77" s="182"/>
      <c r="M77" s="178" t="s">
        <v>181</v>
      </c>
      <c r="O77" s="169"/>
    </row>
    <row r="78" spans="1:104" ht="12.75">
      <c r="A78" s="170">
        <v>24</v>
      </c>
      <c r="B78" s="171" t="s">
        <v>182</v>
      </c>
      <c r="C78" s="172" t="s">
        <v>183</v>
      </c>
      <c r="D78" s="173" t="s">
        <v>180</v>
      </c>
      <c r="E78" s="174">
        <v>3.7</v>
      </c>
      <c r="F78" s="174"/>
      <c r="G78" s="175">
        <f>E78*F78</f>
        <v>0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6">
        <v>1</v>
      </c>
      <c r="CB78" s="176">
        <v>1</v>
      </c>
      <c r="CZ78" s="147">
        <v>0.000490000000000101</v>
      </c>
    </row>
    <row r="79" spans="1:15" ht="12.75">
      <c r="A79" s="177"/>
      <c r="B79" s="179"/>
      <c r="C79" s="222" t="s">
        <v>184</v>
      </c>
      <c r="D79" s="223"/>
      <c r="E79" s="180">
        <v>3.7</v>
      </c>
      <c r="F79" s="181"/>
      <c r="G79" s="182"/>
      <c r="M79" s="178" t="s">
        <v>184</v>
      </c>
      <c r="O79" s="169"/>
    </row>
    <row r="80" spans="1:104" ht="12.75">
      <c r="A80" s="170">
        <v>25</v>
      </c>
      <c r="B80" s="171" t="s">
        <v>185</v>
      </c>
      <c r="C80" s="172" t="s">
        <v>186</v>
      </c>
      <c r="D80" s="173" t="s">
        <v>111</v>
      </c>
      <c r="E80" s="174">
        <v>48.19</v>
      </c>
      <c r="F80" s="174"/>
      <c r="G80" s="175">
        <f>E80*F80</f>
        <v>0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1</v>
      </c>
      <c r="CB80" s="176">
        <v>1</v>
      </c>
      <c r="CZ80" s="147">
        <v>0</v>
      </c>
    </row>
    <row r="81" spans="1:15" ht="12.75">
      <c r="A81" s="177"/>
      <c r="B81" s="179"/>
      <c r="C81" s="222" t="s">
        <v>187</v>
      </c>
      <c r="D81" s="223"/>
      <c r="E81" s="180">
        <v>48.19</v>
      </c>
      <c r="F81" s="181"/>
      <c r="G81" s="182"/>
      <c r="M81" s="178" t="s">
        <v>187</v>
      </c>
      <c r="O81" s="169"/>
    </row>
    <row r="82" spans="1:104" ht="12.75">
      <c r="A82" s="170">
        <v>26</v>
      </c>
      <c r="B82" s="171" t="s">
        <v>188</v>
      </c>
      <c r="C82" s="172" t="s">
        <v>189</v>
      </c>
      <c r="D82" s="173" t="s">
        <v>111</v>
      </c>
      <c r="E82" s="174">
        <v>148.66</v>
      </c>
      <c r="F82" s="174"/>
      <c r="G82" s="175">
        <f>E82*F82</f>
        <v>0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>IF(AZ82=1,G82,0)</f>
        <v>0</v>
      </c>
      <c r="BB82" s="147">
        <f>IF(AZ82=2,G82,0)</f>
        <v>0</v>
      </c>
      <c r="BC82" s="147">
        <f>IF(AZ82=3,G82,0)</f>
        <v>0</v>
      </c>
      <c r="BD82" s="147">
        <f>IF(AZ82=4,G82,0)</f>
        <v>0</v>
      </c>
      <c r="BE82" s="147">
        <f>IF(AZ82=5,G82,0)</f>
        <v>0</v>
      </c>
      <c r="CA82" s="176">
        <v>1</v>
      </c>
      <c r="CB82" s="176">
        <v>1</v>
      </c>
      <c r="CZ82" s="147">
        <v>0</v>
      </c>
    </row>
    <row r="83" spans="1:15" ht="12.75">
      <c r="A83" s="177"/>
      <c r="B83" s="179"/>
      <c r="C83" s="222" t="s">
        <v>190</v>
      </c>
      <c r="D83" s="223"/>
      <c r="E83" s="180">
        <v>148.66</v>
      </c>
      <c r="F83" s="181"/>
      <c r="G83" s="182"/>
      <c r="M83" s="178" t="s">
        <v>190</v>
      </c>
      <c r="O83" s="169"/>
    </row>
    <row r="84" spans="1:104" ht="22.5">
      <c r="A84" s="170">
        <v>27</v>
      </c>
      <c r="B84" s="171" t="s">
        <v>191</v>
      </c>
      <c r="C84" s="172" t="s">
        <v>192</v>
      </c>
      <c r="D84" s="173" t="s">
        <v>77</v>
      </c>
      <c r="E84" s="174">
        <v>2</v>
      </c>
      <c r="F84" s="174"/>
      <c r="G84" s="175">
        <f>E84*F84</f>
        <v>0</v>
      </c>
      <c r="O84" s="169">
        <v>2</v>
      </c>
      <c r="AA84" s="147">
        <v>12</v>
      </c>
      <c r="AB84" s="147">
        <v>0</v>
      </c>
      <c r="AC84" s="147">
        <v>27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A84" s="176">
        <v>12</v>
      </c>
      <c r="CB84" s="176">
        <v>0</v>
      </c>
      <c r="CZ84" s="147">
        <v>0</v>
      </c>
    </row>
    <row r="85" spans="1:104" ht="22.5">
      <c r="A85" s="170">
        <v>28</v>
      </c>
      <c r="B85" s="171" t="s">
        <v>193</v>
      </c>
      <c r="C85" s="172" t="s">
        <v>194</v>
      </c>
      <c r="D85" s="173" t="s">
        <v>77</v>
      </c>
      <c r="E85" s="174">
        <v>1</v>
      </c>
      <c r="F85" s="174"/>
      <c r="G85" s="175">
        <f>E85*F85</f>
        <v>0</v>
      </c>
      <c r="O85" s="169">
        <v>2</v>
      </c>
      <c r="AA85" s="147">
        <v>12</v>
      </c>
      <c r="AB85" s="147">
        <v>0</v>
      </c>
      <c r="AC85" s="147">
        <v>28</v>
      </c>
      <c r="AZ85" s="147">
        <v>1</v>
      </c>
      <c r="BA85" s="147">
        <f>IF(AZ85=1,G85,0)</f>
        <v>0</v>
      </c>
      <c r="BB85" s="147">
        <f>IF(AZ85=2,G85,0)</f>
        <v>0</v>
      </c>
      <c r="BC85" s="147">
        <f>IF(AZ85=3,G85,0)</f>
        <v>0</v>
      </c>
      <c r="BD85" s="147">
        <f>IF(AZ85=4,G85,0)</f>
        <v>0</v>
      </c>
      <c r="BE85" s="147">
        <f>IF(AZ85=5,G85,0)</f>
        <v>0</v>
      </c>
      <c r="CA85" s="176">
        <v>12</v>
      </c>
      <c r="CB85" s="176">
        <v>0</v>
      </c>
      <c r="CZ85" s="147">
        <v>0</v>
      </c>
    </row>
    <row r="86" spans="1:104" ht="12.75">
      <c r="A86" s="170">
        <v>29</v>
      </c>
      <c r="B86" s="171" t="s">
        <v>195</v>
      </c>
      <c r="C86" s="172" t="s">
        <v>196</v>
      </c>
      <c r="D86" s="173" t="s">
        <v>77</v>
      </c>
      <c r="E86" s="174">
        <v>2</v>
      </c>
      <c r="F86" s="174"/>
      <c r="G86" s="175">
        <f>E86*F86</f>
        <v>0</v>
      </c>
      <c r="O86" s="169">
        <v>2</v>
      </c>
      <c r="AA86" s="147">
        <v>12</v>
      </c>
      <c r="AB86" s="147">
        <v>0</v>
      </c>
      <c r="AC86" s="147">
        <v>40</v>
      </c>
      <c r="AZ86" s="147">
        <v>1</v>
      </c>
      <c r="BA86" s="147">
        <f>IF(AZ86=1,G86,0)</f>
        <v>0</v>
      </c>
      <c r="BB86" s="147">
        <f>IF(AZ86=2,G86,0)</f>
        <v>0</v>
      </c>
      <c r="BC86" s="147">
        <f>IF(AZ86=3,G86,0)</f>
        <v>0</v>
      </c>
      <c r="BD86" s="147">
        <f>IF(AZ86=4,G86,0)</f>
        <v>0</v>
      </c>
      <c r="BE86" s="147">
        <f>IF(AZ86=5,G86,0)</f>
        <v>0</v>
      </c>
      <c r="CA86" s="176">
        <v>12</v>
      </c>
      <c r="CB86" s="176">
        <v>0</v>
      </c>
      <c r="CZ86" s="147">
        <v>0</v>
      </c>
    </row>
    <row r="87" spans="1:104" ht="12.75">
      <c r="A87" s="170">
        <v>30</v>
      </c>
      <c r="B87" s="171" t="s">
        <v>197</v>
      </c>
      <c r="C87" s="172" t="s">
        <v>198</v>
      </c>
      <c r="D87" s="173" t="s">
        <v>77</v>
      </c>
      <c r="E87" s="174">
        <v>2</v>
      </c>
      <c r="F87" s="174"/>
      <c r="G87" s="175">
        <f>E87*F87</f>
        <v>0</v>
      </c>
      <c r="O87" s="169">
        <v>2</v>
      </c>
      <c r="AA87" s="147">
        <v>12</v>
      </c>
      <c r="AB87" s="147">
        <v>0</v>
      </c>
      <c r="AC87" s="147">
        <v>41</v>
      </c>
      <c r="AZ87" s="147">
        <v>1</v>
      </c>
      <c r="BA87" s="147">
        <f>IF(AZ87=1,G87,0)</f>
        <v>0</v>
      </c>
      <c r="BB87" s="147">
        <f>IF(AZ87=2,G87,0)</f>
        <v>0</v>
      </c>
      <c r="BC87" s="147">
        <f>IF(AZ87=3,G87,0)</f>
        <v>0</v>
      </c>
      <c r="BD87" s="147">
        <f>IF(AZ87=4,G87,0)</f>
        <v>0</v>
      </c>
      <c r="BE87" s="147">
        <f>IF(AZ87=5,G87,0)</f>
        <v>0</v>
      </c>
      <c r="CA87" s="176">
        <v>12</v>
      </c>
      <c r="CB87" s="176">
        <v>0</v>
      </c>
      <c r="CZ87" s="147">
        <v>0</v>
      </c>
    </row>
    <row r="88" spans="1:104" ht="12.75">
      <c r="A88" s="170">
        <v>31</v>
      </c>
      <c r="B88" s="171" t="s">
        <v>199</v>
      </c>
      <c r="C88" s="172" t="s">
        <v>200</v>
      </c>
      <c r="D88" s="173" t="s">
        <v>111</v>
      </c>
      <c r="E88" s="174">
        <v>10.762</v>
      </c>
      <c r="F88" s="174"/>
      <c r="G88" s="175">
        <f>E88*F88</f>
        <v>0</v>
      </c>
      <c r="O88" s="169">
        <v>2</v>
      </c>
      <c r="AA88" s="147">
        <v>12</v>
      </c>
      <c r="AB88" s="147">
        <v>0</v>
      </c>
      <c r="AC88" s="147">
        <v>42</v>
      </c>
      <c r="AZ88" s="147">
        <v>1</v>
      </c>
      <c r="BA88" s="147">
        <f>IF(AZ88=1,G88,0)</f>
        <v>0</v>
      </c>
      <c r="BB88" s="147">
        <f>IF(AZ88=2,G88,0)</f>
        <v>0</v>
      </c>
      <c r="BC88" s="147">
        <f>IF(AZ88=3,G88,0)</f>
        <v>0</v>
      </c>
      <c r="BD88" s="147">
        <f>IF(AZ88=4,G88,0)</f>
        <v>0</v>
      </c>
      <c r="BE88" s="147">
        <f>IF(AZ88=5,G88,0)</f>
        <v>0</v>
      </c>
      <c r="CA88" s="176">
        <v>12</v>
      </c>
      <c r="CB88" s="176">
        <v>0</v>
      </c>
      <c r="CZ88" s="147">
        <v>0</v>
      </c>
    </row>
    <row r="89" spans="1:15" ht="12.75">
      <c r="A89" s="177"/>
      <c r="B89" s="179"/>
      <c r="C89" s="222" t="s">
        <v>201</v>
      </c>
      <c r="D89" s="223"/>
      <c r="E89" s="180">
        <v>10.762</v>
      </c>
      <c r="F89" s="181"/>
      <c r="G89" s="182"/>
      <c r="M89" s="178" t="s">
        <v>201</v>
      </c>
      <c r="O89" s="169"/>
    </row>
    <row r="90" spans="1:104" ht="12.75">
      <c r="A90" s="170">
        <v>32</v>
      </c>
      <c r="B90" s="171" t="s">
        <v>202</v>
      </c>
      <c r="C90" s="172" t="s">
        <v>203</v>
      </c>
      <c r="D90" s="173" t="s">
        <v>77</v>
      </c>
      <c r="E90" s="174">
        <v>1</v>
      </c>
      <c r="F90" s="174"/>
      <c r="G90" s="175">
        <f>E90*F90</f>
        <v>0</v>
      </c>
      <c r="O90" s="169">
        <v>2</v>
      </c>
      <c r="AA90" s="147">
        <v>12</v>
      </c>
      <c r="AB90" s="147">
        <v>0</v>
      </c>
      <c r="AC90" s="147">
        <v>43</v>
      </c>
      <c r="AZ90" s="147">
        <v>1</v>
      </c>
      <c r="BA90" s="147">
        <f>IF(AZ90=1,G90,0)</f>
        <v>0</v>
      </c>
      <c r="BB90" s="147">
        <f>IF(AZ90=2,G90,0)</f>
        <v>0</v>
      </c>
      <c r="BC90" s="147">
        <f>IF(AZ90=3,G90,0)</f>
        <v>0</v>
      </c>
      <c r="BD90" s="147">
        <f>IF(AZ90=4,G90,0)</f>
        <v>0</v>
      </c>
      <c r="BE90" s="147">
        <f>IF(AZ90=5,G90,0)</f>
        <v>0</v>
      </c>
      <c r="CA90" s="176">
        <v>12</v>
      </c>
      <c r="CB90" s="176">
        <v>0</v>
      </c>
      <c r="CZ90" s="147">
        <v>0</v>
      </c>
    </row>
    <row r="91" spans="1:104" ht="22.5">
      <c r="A91" s="170">
        <v>33</v>
      </c>
      <c r="B91" s="171" t="s">
        <v>204</v>
      </c>
      <c r="C91" s="172" t="s">
        <v>205</v>
      </c>
      <c r="D91" s="173" t="s">
        <v>77</v>
      </c>
      <c r="E91" s="174">
        <v>12</v>
      </c>
      <c r="F91" s="174"/>
      <c r="G91" s="175">
        <f>E91*F91</f>
        <v>0</v>
      </c>
      <c r="O91" s="169">
        <v>2</v>
      </c>
      <c r="AA91" s="147">
        <v>12</v>
      </c>
      <c r="AB91" s="147">
        <v>0</v>
      </c>
      <c r="AC91" s="147">
        <v>54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6">
        <v>12</v>
      </c>
      <c r="CB91" s="176">
        <v>0</v>
      </c>
      <c r="CZ91" s="147">
        <v>0</v>
      </c>
    </row>
    <row r="92" spans="1:104" ht="12.75">
      <c r="A92" s="170">
        <v>34</v>
      </c>
      <c r="B92" s="171" t="s">
        <v>206</v>
      </c>
      <c r="C92" s="172" t="s">
        <v>207</v>
      </c>
      <c r="D92" s="173" t="s">
        <v>111</v>
      </c>
      <c r="E92" s="174">
        <v>1.773</v>
      </c>
      <c r="F92" s="174"/>
      <c r="G92" s="175">
        <f>E92*F92</f>
        <v>0</v>
      </c>
      <c r="O92" s="169">
        <v>2</v>
      </c>
      <c r="AA92" s="147">
        <v>12</v>
      </c>
      <c r="AB92" s="147">
        <v>0</v>
      </c>
      <c r="AC92" s="147">
        <v>2</v>
      </c>
      <c r="AZ92" s="147">
        <v>1</v>
      </c>
      <c r="BA92" s="147">
        <f>IF(AZ92=1,G92,0)</f>
        <v>0</v>
      </c>
      <c r="BB92" s="147">
        <f>IF(AZ92=2,G92,0)</f>
        <v>0</v>
      </c>
      <c r="BC92" s="147">
        <f>IF(AZ92=3,G92,0)</f>
        <v>0</v>
      </c>
      <c r="BD92" s="147">
        <f>IF(AZ92=4,G92,0)</f>
        <v>0</v>
      </c>
      <c r="BE92" s="147">
        <f>IF(AZ92=5,G92,0)</f>
        <v>0</v>
      </c>
      <c r="CA92" s="176">
        <v>12</v>
      </c>
      <c r="CB92" s="176">
        <v>0</v>
      </c>
      <c r="CZ92" s="147">
        <v>0</v>
      </c>
    </row>
    <row r="93" spans="1:15" ht="12.75">
      <c r="A93" s="177"/>
      <c r="B93" s="179"/>
      <c r="C93" s="222" t="s">
        <v>208</v>
      </c>
      <c r="D93" s="223"/>
      <c r="E93" s="180">
        <v>1.773</v>
      </c>
      <c r="F93" s="181"/>
      <c r="G93" s="182"/>
      <c r="M93" s="178" t="s">
        <v>208</v>
      </c>
      <c r="O93" s="169"/>
    </row>
    <row r="94" spans="1:104" ht="12.75">
      <c r="A94" s="170">
        <v>35</v>
      </c>
      <c r="B94" s="171" t="s">
        <v>209</v>
      </c>
      <c r="C94" s="172" t="s">
        <v>210</v>
      </c>
      <c r="D94" s="173" t="s">
        <v>77</v>
      </c>
      <c r="E94" s="174">
        <v>1</v>
      </c>
      <c r="F94" s="174"/>
      <c r="G94" s="175">
        <f>E94*F94</f>
        <v>0</v>
      </c>
      <c r="O94" s="169">
        <v>2</v>
      </c>
      <c r="AA94" s="147">
        <v>12</v>
      </c>
      <c r="AB94" s="147">
        <v>0</v>
      </c>
      <c r="AC94" s="147">
        <v>1</v>
      </c>
      <c r="AZ94" s="147">
        <v>1</v>
      </c>
      <c r="BA94" s="147">
        <f>IF(AZ94=1,G94,0)</f>
        <v>0</v>
      </c>
      <c r="BB94" s="147">
        <f>IF(AZ94=2,G94,0)</f>
        <v>0</v>
      </c>
      <c r="BC94" s="147">
        <f>IF(AZ94=3,G94,0)</f>
        <v>0</v>
      </c>
      <c r="BD94" s="147">
        <f>IF(AZ94=4,G94,0)</f>
        <v>0</v>
      </c>
      <c r="BE94" s="147">
        <f>IF(AZ94=5,G94,0)</f>
        <v>0</v>
      </c>
      <c r="CA94" s="176">
        <v>12</v>
      </c>
      <c r="CB94" s="176">
        <v>0</v>
      </c>
      <c r="CZ94" s="147">
        <v>0</v>
      </c>
    </row>
    <row r="95" spans="1:57" ht="12.75">
      <c r="A95" s="183"/>
      <c r="B95" s="184" t="s">
        <v>78</v>
      </c>
      <c r="C95" s="185" t="str">
        <f>CONCATENATE(B60," ",C60)</f>
        <v>9 Ostatní konstrukce, bourání</v>
      </c>
      <c r="D95" s="186"/>
      <c r="E95" s="187"/>
      <c r="F95" s="188"/>
      <c r="G95" s="189">
        <f>SUM(G60:G94)</f>
        <v>0</v>
      </c>
      <c r="O95" s="169">
        <v>4</v>
      </c>
      <c r="BA95" s="190">
        <f>SUM(BA60:BA94)</f>
        <v>0</v>
      </c>
      <c r="BB95" s="190">
        <f>SUM(BB60:BB94)</f>
        <v>0</v>
      </c>
      <c r="BC95" s="190">
        <f>SUM(BC60:BC94)</f>
        <v>0</v>
      </c>
      <c r="BD95" s="190">
        <f>SUM(BD60:BD94)</f>
        <v>0</v>
      </c>
      <c r="BE95" s="190">
        <f>SUM(BE60:BE94)</f>
        <v>0</v>
      </c>
    </row>
    <row r="96" spans="1:15" ht="12.75">
      <c r="A96" s="162" t="s">
        <v>74</v>
      </c>
      <c r="B96" s="163" t="s">
        <v>211</v>
      </c>
      <c r="C96" s="164" t="s">
        <v>212</v>
      </c>
      <c r="D96" s="165"/>
      <c r="E96" s="166"/>
      <c r="F96" s="166"/>
      <c r="G96" s="167"/>
      <c r="H96" s="168"/>
      <c r="I96" s="168"/>
      <c r="O96" s="169">
        <v>1</v>
      </c>
    </row>
    <row r="97" spans="1:104" ht="12.75">
      <c r="A97" s="170">
        <v>36</v>
      </c>
      <c r="B97" s="171" t="s">
        <v>213</v>
      </c>
      <c r="C97" s="172" t="s">
        <v>214</v>
      </c>
      <c r="D97" s="173" t="s">
        <v>104</v>
      </c>
      <c r="E97" s="174">
        <v>20.7782291700017</v>
      </c>
      <c r="F97" s="174"/>
      <c r="G97" s="175">
        <f>E97*F97</f>
        <v>0</v>
      </c>
      <c r="O97" s="169">
        <v>2</v>
      </c>
      <c r="AA97" s="147">
        <v>7</v>
      </c>
      <c r="AB97" s="147">
        <v>1</v>
      </c>
      <c r="AC97" s="147">
        <v>2</v>
      </c>
      <c r="AZ97" s="147">
        <v>1</v>
      </c>
      <c r="BA97" s="147">
        <f>IF(AZ97=1,G97,0)</f>
        <v>0</v>
      </c>
      <c r="BB97" s="147">
        <f>IF(AZ97=2,G97,0)</f>
        <v>0</v>
      </c>
      <c r="BC97" s="147">
        <f>IF(AZ97=3,G97,0)</f>
        <v>0</v>
      </c>
      <c r="BD97" s="147">
        <f>IF(AZ97=4,G97,0)</f>
        <v>0</v>
      </c>
      <c r="BE97" s="147">
        <f>IF(AZ97=5,G97,0)</f>
        <v>0</v>
      </c>
      <c r="CA97" s="176">
        <v>7</v>
      </c>
      <c r="CB97" s="176">
        <v>1</v>
      </c>
      <c r="CZ97" s="147">
        <v>0</v>
      </c>
    </row>
    <row r="98" spans="1:57" ht="12.75">
      <c r="A98" s="183"/>
      <c r="B98" s="184" t="s">
        <v>78</v>
      </c>
      <c r="C98" s="185" t="str">
        <f>CONCATENATE(B96," ",C96)</f>
        <v>99 Staveništní přesun hmot</v>
      </c>
      <c r="D98" s="186"/>
      <c r="E98" s="187"/>
      <c r="F98" s="188"/>
      <c r="G98" s="189">
        <f>SUM(G96:G97)</f>
        <v>0</v>
      </c>
      <c r="O98" s="169">
        <v>4</v>
      </c>
      <c r="BA98" s="190">
        <f>SUM(BA96:BA97)</f>
        <v>0</v>
      </c>
      <c r="BB98" s="190">
        <f>SUM(BB96:BB97)</f>
        <v>0</v>
      </c>
      <c r="BC98" s="190">
        <f>SUM(BC96:BC97)</f>
        <v>0</v>
      </c>
      <c r="BD98" s="190">
        <f>SUM(BD96:BD97)</f>
        <v>0</v>
      </c>
      <c r="BE98" s="190">
        <f>SUM(BE96:BE97)</f>
        <v>0</v>
      </c>
    </row>
    <row r="99" spans="1:15" ht="12.75">
      <c r="A99" s="162" t="s">
        <v>74</v>
      </c>
      <c r="B99" s="163" t="s">
        <v>215</v>
      </c>
      <c r="C99" s="164" t="s">
        <v>216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37</v>
      </c>
      <c r="B100" s="171" t="s">
        <v>217</v>
      </c>
      <c r="C100" s="172" t="s">
        <v>218</v>
      </c>
      <c r="D100" s="173" t="s">
        <v>111</v>
      </c>
      <c r="E100" s="174">
        <v>5.525</v>
      </c>
      <c r="F100" s="174"/>
      <c r="G100" s="175">
        <f>E100*F100</f>
        <v>0</v>
      </c>
      <c r="O100" s="169">
        <v>2</v>
      </c>
      <c r="AA100" s="147">
        <v>2</v>
      </c>
      <c r="AB100" s="147">
        <v>7</v>
      </c>
      <c r="AC100" s="147">
        <v>7</v>
      </c>
      <c r="AZ100" s="147">
        <v>2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2</v>
      </c>
      <c r="CB100" s="176">
        <v>7</v>
      </c>
      <c r="CZ100" s="147">
        <v>0.00717000000000212</v>
      </c>
    </row>
    <row r="101" spans="1:15" ht="12.75">
      <c r="A101" s="177"/>
      <c r="B101" s="179"/>
      <c r="C101" s="222" t="s">
        <v>219</v>
      </c>
      <c r="D101" s="223"/>
      <c r="E101" s="180">
        <v>5.525</v>
      </c>
      <c r="F101" s="181"/>
      <c r="G101" s="182"/>
      <c r="M101" s="178" t="s">
        <v>219</v>
      </c>
      <c r="O101" s="169"/>
    </row>
    <row r="102" spans="1:57" ht="12.75">
      <c r="A102" s="183"/>
      <c r="B102" s="184" t="s">
        <v>78</v>
      </c>
      <c r="C102" s="185" t="str">
        <f>CONCATENATE(B99," ",C99)</f>
        <v>711 Izolace proti vodě</v>
      </c>
      <c r="D102" s="186"/>
      <c r="E102" s="187"/>
      <c r="F102" s="188"/>
      <c r="G102" s="189">
        <f>SUM(G99:G101)</f>
        <v>0</v>
      </c>
      <c r="O102" s="169">
        <v>4</v>
      </c>
      <c r="BA102" s="190">
        <f>SUM(BA99:BA101)</f>
        <v>0</v>
      </c>
      <c r="BB102" s="190">
        <f>SUM(BB99:BB101)</f>
        <v>0</v>
      </c>
      <c r="BC102" s="190">
        <f>SUM(BC99:BC101)</f>
        <v>0</v>
      </c>
      <c r="BD102" s="190">
        <f>SUM(BD99:BD101)</f>
        <v>0</v>
      </c>
      <c r="BE102" s="190">
        <f>SUM(BE99:BE101)</f>
        <v>0</v>
      </c>
    </row>
    <row r="103" spans="1:15" ht="12.75">
      <c r="A103" s="162" t="s">
        <v>74</v>
      </c>
      <c r="B103" s="163" t="s">
        <v>220</v>
      </c>
      <c r="C103" s="164" t="s">
        <v>221</v>
      </c>
      <c r="D103" s="165"/>
      <c r="E103" s="166"/>
      <c r="F103" s="166"/>
      <c r="G103" s="167"/>
      <c r="H103" s="168"/>
      <c r="I103" s="168"/>
      <c r="O103" s="169">
        <v>1</v>
      </c>
    </row>
    <row r="104" spans="1:104" ht="12.75">
      <c r="A104" s="170">
        <v>38</v>
      </c>
      <c r="B104" s="171" t="s">
        <v>222</v>
      </c>
      <c r="C104" s="172" t="s">
        <v>223</v>
      </c>
      <c r="D104" s="173" t="s">
        <v>180</v>
      </c>
      <c r="E104" s="174">
        <v>10.692</v>
      </c>
      <c r="F104" s="174"/>
      <c r="G104" s="175">
        <f>E104*F104</f>
        <v>0</v>
      </c>
      <c r="O104" s="169">
        <v>2</v>
      </c>
      <c r="AA104" s="147">
        <v>12</v>
      </c>
      <c r="AB104" s="147">
        <v>0</v>
      </c>
      <c r="AC104" s="147">
        <v>48</v>
      </c>
      <c r="AZ104" s="147">
        <v>2</v>
      </c>
      <c r="BA104" s="147">
        <f>IF(AZ104=1,G104,0)</f>
        <v>0</v>
      </c>
      <c r="BB104" s="147">
        <f>IF(AZ104=2,G104,0)</f>
        <v>0</v>
      </c>
      <c r="BC104" s="147">
        <f>IF(AZ104=3,G104,0)</f>
        <v>0</v>
      </c>
      <c r="BD104" s="147">
        <f>IF(AZ104=4,G104,0)</f>
        <v>0</v>
      </c>
      <c r="BE104" s="147">
        <f>IF(AZ104=5,G104,0)</f>
        <v>0</v>
      </c>
      <c r="CA104" s="176">
        <v>12</v>
      </c>
      <c r="CB104" s="176">
        <v>0</v>
      </c>
      <c r="CZ104" s="147">
        <v>0</v>
      </c>
    </row>
    <row r="105" spans="1:15" ht="12.75">
      <c r="A105" s="177"/>
      <c r="B105" s="179"/>
      <c r="C105" s="222" t="s">
        <v>224</v>
      </c>
      <c r="D105" s="223"/>
      <c r="E105" s="180">
        <v>8.91</v>
      </c>
      <c r="F105" s="181"/>
      <c r="G105" s="182"/>
      <c r="M105" s="178" t="s">
        <v>224</v>
      </c>
      <c r="O105" s="169"/>
    </row>
    <row r="106" spans="1:15" ht="12.75">
      <c r="A106" s="177"/>
      <c r="B106" s="179"/>
      <c r="C106" s="222" t="s">
        <v>225</v>
      </c>
      <c r="D106" s="223"/>
      <c r="E106" s="180">
        <v>1.782</v>
      </c>
      <c r="F106" s="181"/>
      <c r="G106" s="182"/>
      <c r="M106" s="178" t="s">
        <v>225</v>
      </c>
      <c r="O106" s="169"/>
    </row>
    <row r="107" spans="1:104" ht="12.75">
      <c r="A107" s="170">
        <v>39</v>
      </c>
      <c r="B107" s="171" t="s">
        <v>226</v>
      </c>
      <c r="C107" s="172" t="s">
        <v>227</v>
      </c>
      <c r="D107" s="173" t="s">
        <v>228</v>
      </c>
      <c r="E107" s="174">
        <v>27.348</v>
      </c>
      <c r="F107" s="174"/>
      <c r="G107" s="175">
        <f>E107*F107</f>
        <v>0</v>
      </c>
      <c r="O107" s="169">
        <v>2</v>
      </c>
      <c r="AA107" s="147">
        <v>12</v>
      </c>
      <c r="AB107" s="147">
        <v>0</v>
      </c>
      <c r="AC107" s="147">
        <v>49</v>
      </c>
      <c r="AZ107" s="147">
        <v>2</v>
      </c>
      <c r="BA107" s="147">
        <f>IF(AZ107=1,G107,0)</f>
        <v>0</v>
      </c>
      <c r="BB107" s="147">
        <f>IF(AZ107=2,G107,0)</f>
        <v>0</v>
      </c>
      <c r="BC107" s="147">
        <f>IF(AZ107=3,G107,0)</f>
        <v>0</v>
      </c>
      <c r="BD107" s="147">
        <f>IF(AZ107=4,G107,0)</f>
        <v>0</v>
      </c>
      <c r="BE107" s="147">
        <f>IF(AZ107=5,G107,0)</f>
        <v>0</v>
      </c>
      <c r="CA107" s="176">
        <v>12</v>
      </c>
      <c r="CB107" s="176">
        <v>0</v>
      </c>
      <c r="CZ107" s="147">
        <v>0</v>
      </c>
    </row>
    <row r="108" spans="1:15" ht="12.75">
      <c r="A108" s="177"/>
      <c r="B108" s="179"/>
      <c r="C108" s="222" t="s">
        <v>229</v>
      </c>
      <c r="D108" s="223"/>
      <c r="E108" s="180">
        <v>27.348</v>
      </c>
      <c r="F108" s="181"/>
      <c r="G108" s="182"/>
      <c r="M108" s="178" t="s">
        <v>229</v>
      </c>
      <c r="O108" s="169"/>
    </row>
    <row r="109" spans="1:104" ht="22.5">
      <c r="A109" s="170">
        <v>40</v>
      </c>
      <c r="B109" s="171" t="s">
        <v>230</v>
      </c>
      <c r="C109" s="172" t="s">
        <v>231</v>
      </c>
      <c r="D109" s="173" t="s">
        <v>111</v>
      </c>
      <c r="E109" s="174">
        <v>8.5</v>
      </c>
      <c r="F109" s="174"/>
      <c r="G109" s="175">
        <f>E109*F109</f>
        <v>0</v>
      </c>
      <c r="O109" s="169">
        <v>2</v>
      </c>
      <c r="AA109" s="147">
        <v>12</v>
      </c>
      <c r="AB109" s="147">
        <v>0</v>
      </c>
      <c r="AC109" s="147">
        <v>50</v>
      </c>
      <c r="AZ109" s="147">
        <v>2</v>
      </c>
      <c r="BA109" s="147">
        <f>IF(AZ109=1,G109,0)</f>
        <v>0</v>
      </c>
      <c r="BB109" s="147">
        <f>IF(AZ109=2,G109,0)</f>
        <v>0</v>
      </c>
      <c r="BC109" s="147">
        <f>IF(AZ109=3,G109,0)</f>
        <v>0</v>
      </c>
      <c r="BD109" s="147">
        <f>IF(AZ109=4,G109,0)</f>
        <v>0</v>
      </c>
      <c r="BE109" s="147">
        <f>IF(AZ109=5,G109,0)</f>
        <v>0</v>
      </c>
      <c r="CA109" s="176">
        <v>12</v>
      </c>
      <c r="CB109" s="176">
        <v>0</v>
      </c>
      <c r="CZ109" s="147">
        <v>0</v>
      </c>
    </row>
    <row r="110" spans="1:15" ht="12.75">
      <c r="A110" s="177"/>
      <c r="B110" s="179"/>
      <c r="C110" s="222" t="s">
        <v>232</v>
      </c>
      <c r="D110" s="223"/>
      <c r="E110" s="180">
        <v>8.5</v>
      </c>
      <c r="F110" s="181"/>
      <c r="G110" s="182"/>
      <c r="M110" s="178" t="s">
        <v>232</v>
      </c>
      <c r="O110" s="169"/>
    </row>
    <row r="111" spans="1:104" ht="12.75">
      <c r="A111" s="170">
        <v>41</v>
      </c>
      <c r="B111" s="171" t="s">
        <v>233</v>
      </c>
      <c r="C111" s="172" t="s">
        <v>234</v>
      </c>
      <c r="D111" s="173" t="s">
        <v>77</v>
      </c>
      <c r="E111" s="174">
        <v>2</v>
      </c>
      <c r="F111" s="174"/>
      <c r="G111" s="175">
        <f>E111*F111</f>
        <v>0</v>
      </c>
      <c r="O111" s="169">
        <v>2</v>
      </c>
      <c r="AA111" s="147">
        <v>12</v>
      </c>
      <c r="AB111" s="147">
        <v>0</v>
      </c>
      <c r="AC111" s="147">
        <v>51</v>
      </c>
      <c r="AZ111" s="147">
        <v>2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12</v>
      </c>
      <c r="CB111" s="176">
        <v>0</v>
      </c>
      <c r="CZ111" s="147">
        <v>0</v>
      </c>
    </row>
    <row r="112" spans="1:104" ht="22.5">
      <c r="A112" s="170">
        <v>42</v>
      </c>
      <c r="B112" s="171" t="s">
        <v>235</v>
      </c>
      <c r="C112" s="172" t="s">
        <v>236</v>
      </c>
      <c r="D112" s="173" t="s">
        <v>77</v>
      </c>
      <c r="E112" s="174">
        <v>1</v>
      </c>
      <c r="F112" s="174"/>
      <c r="G112" s="175">
        <f>E112*F112</f>
        <v>0</v>
      </c>
      <c r="O112" s="169">
        <v>2</v>
      </c>
      <c r="AA112" s="147">
        <v>12</v>
      </c>
      <c r="AB112" s="147">
        <v>0</v>
      </c>
      <c r="AC112" s="147">
        <v>52</v>
      </c>
      <c r="AZ112" s="147">
        <v>2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12</v>
      </c>
      <c r="CB112" s="176">
        <v>0</v>
      </c>
      <c r="CZ112" s="147">
        <v>0</v>
      </c>
    </row>
    <row r="113" spans="1:104" ht="22.5">
      <c r="A113" s="170">
        <v>43</v>
      </c>
      <c r="B113" s="171" t="s">
        <v>237</v>
      </c>
      <c r="C113" s="172" t="s">
        <v>238</v>
      </c>
      <c r="D113" s="173" t="s">
        <v>77</v>
      </c>
      <c r="E113" s="174">
        <v>1</v>
      </c>
      <c r="F113" s="174"/>
      <c r="G113" s="175">
        <f>E113*F113</f>
        <v>0</v>
      </c>
      <c r="O113" s="169">
        <v>2</v>
      </c>
      <c r="AA113" s="147">
        <v>12</v>
      </c>
      <c r="AB113" s="147">
        <v>0</v>
      </c>
      <c r="AC113" s="147">
        <v>53</v>
      </c>
      <c r="AZ113" s="147">
        <v>2</v>
      </c>
      <c r="BA113" s="147">
        <f>IF(AZ113=1,G113,0)</f>
        <v>0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12</v>
      </c>
      <c r="CB113" s="176">
        <v>0</v>
      </c>
      <c r="CZ113" s="147">
        <v>0</v>
      </c>
    </row>
    <row r="114" spans="1:57" ht="12.75">
      <c r="A114" s="183"/>
      <c r="B114" s="184" t="s">
        <v>78</v>
      </c>
      <c r="C114" s="185" t="str">
        <f>CONCATENATE(B103," ",C103)</f>
        <v>767 Konstrukce zámečnické</v>
      </c>
      <c r="D114" s="186"/>
      <c r="E114" s="187"/>
      <c r="F114" s="188"/>
      <c r="G114" s="189">
        <f>SUM(G103:G113)</f>
        <v>0</v>
      </c>
      <c r="O114" s="169">
        <v>4</v>
      </c>
      <c r="BA114" s="190">
        <f>SUM(BA103:BA113)</f>
        <v>0</v>
      </c>
      <c r="BB114" s="190">
        <f>SUM(BB103:BB113)</f>
        <v>0</v>
      </c>
      <c r="BC114" s="190">
        <f>SUM(BC103:BC113)</f>
        <v>0</v>
      </c>
      <c r="BD114" s="190">
        <f>SUM(BD103:BD113)</f>
        <v>0</v>
      </c>
      <c r="BE114" s="190">
        <f>SUM(BE103:BE113)</f>
        <v>0</v>
      </c>
    </row>
    <row r="115" spans="1:15" ht="12.75">
      <c r="A115" s="162" t="s">
        <v>74</v>
      </c>
      <c r="B115" s="163" t="s">
        <v>239</v>
      </c>
      <c r="C115" s="164" t="s">
        <v>240</v>
      </c>
      <c r="D115" s="165"/>
      <c r="E115" s="166"/>
      <c r="F115" s="166"/>
      <c r="G115" s="167"/>
      <c r="H115" s="168"/>
      <c r="I115" s="168"/>
      <c r="O115" s="169">
        <v>1</v>
      </c>
    </row>
    <row r="116" spans="1:104" ht="12.75">
      <c r="A116" s="170">
        <v>44</v>
      </c>
      <c r="B116" s="171" t="s">
        <v>241</v>
      </c>
      <c r="C116" s="172" t="s">
        <v>242</v>
      </c>
      <c r="D116" s="173" t="s">
        <v>111</v>
      </c>
      <c r="E116" s="174">
        <v>18.2452</v>
      </c>
      <c r="F116" s="174"/>
      <c r="G116" s="175">
        <f>E116*F116</f>
        <v>0</v>
      </c>
      <c r="O116" s="169">
        <v>2</v>
      </c>
      <c r="AA116" s="147">
        <v>1</v>
      </c>
      <c r="AB116" s="147">
        <v>7</v>
      </c>
      <c r="AC116" s="147">
        <v>7</v>
      </c>
      <c r="AZ116" s="147">
        <v>2</v>
      </c>
      <c r="BA116" s="147">
        <f>IF(AZ116=1,G116,0)</f>
        <v>0</v>
      </c>
      <c r="BB116" s="147">
        <f>IF(AZ116=2,G116,0)</f>
        <v>0</v>
      </c>
      <c r="BC116" s="147">
        <f>IF(AZ116=3,G116,0)</f>
        <v>0</v>
      </c>
      <c r="BD116" s="147">
        <f>IF(AZ116=4,G116,0)</f>
        <v>0</v>
      </c>
      <c r="BE116" s="147">
        <f>IF(AZ116=5,G116,0)</f>
        <v>0</v>
      </c>
      <c r="CA116" s="176">
        <v>1</v>
      </c>
      <c r="CB116" s="176">
        <v>7</v>
      </c>
      <c r="CZ116" s="147">
        <v>0.000249999999999861</v>
      </c>
    </row>
    <row r="117" spans="1:15" ht="12.75">
      <c r="A117" s="177"/>
      <c r="B117" s="179"/>
      <c r="C117" s="222" t="s">
        <v>243</v>
      </c>
      <c r="D117" s="223"/>
      <c r="E117" s="180">
        <v>16.287</v>
      </c>
      <c r="F117" s="181"/>
      <c r="G117" s="182"/>
      <c r="M117" s="178" t="s">
        <v>243</v>
      </c>
      <c r="O117" s="169"/>
    </row>
    <row r="118" spans="1:15" ht="12.75">
      <c r="A118" s="177"/>
      <c r="B118" s="179"/>
      <c r="C118" s="222" t="s">
        <v>244</v>
      </c>
      <c r="D118" s="223"/>
      <c r="E118" s="180">
        <v>1.9582</v>
      </c>
      <c r="F118" s="181"/>
      <c r="G118" s="182"/>
      <c r="M118" s="178" t="s">
        <v>244</v>
      </c>
      <c r="O118" s="169"/>
    </row>
    <row r="119" spans="1:57" ht="12.75">
      <c r="A119" s="183"/>
      <c r="B119" s="184" t="s">
        <v>78</v>
      </c>
      <c r="C119" s="185" t="str">
        <f>CONCATENATE(B115," ",C115)</f>
        <v>783 Nátěry</v>
      </c>
      <c r="D119" s="186"/>
      <c r="E119" s="187"/>
      <c r="F119" s="188"/>
      <c r="G119" s="189">
        <f>SUM(G115:G118)</f>
        <v>0</v>
      </c>
      <c r="O119" s="169">
        <v>4</v>
      </c>
      <c r="BA119" s="190">
        <f>SUM(BA115:BA118)</f>
        <v>0</v>
      </c>
      <c r="BB119" s="190">
        <f>SUM(BB115:BB118)</f>
        <v>0</v>
      </c>
      <c r="BC119" s="190">
        <f>SUM(BC115:BC118)</f>
        <v>0</v>
      </c>
      <c r="BD119" s="190">
        <f>SUM(BD115:BD118)</f>
        <v>0</v>
      </c>
      <c r="BE119" s="190">
        <f>SUM(BE115:BE118)</f>
        <v>0</v>
      </c>
    </row>
    <row r="120" spans="1:15" ht="12.75">
      <c r="A120" s="162" t="s">
        <v>74</v>
      </c>
      <c r="B120" s="163" t="s">
        <v>245</v>
      </c>
      <c r="C120" s="164" t="s">
        <v>246</v>
      </c>
      <c r="D120" s="165"/>
      <c r="E120" s="166"/>
      <c r="F120" s="166"/>
      <c r="G120" s="167"/>
      <c r="H120" s="168"/>
      <c r="I120" s="168"/>
      <c r="O120" s="169">
        <v>1</v>
      </c>
    </row>
    <row r="121" spans="1:104" ht="12.75">
      <c r="A121" s="170">
        <v>45</v>
      </c>
      <c r="B121" s="171" t="s">
        <v>247</v>
      </c>
      <c r="C121" s="172" t="s">
        <v>248</v>
      </c>
      <c r="D121" s="173" t="s">
        <v>111</v>
      </c>
      <c r="E121" s="174">
        <v>196.85</v>
      </c>
      <c r="F121" s="174"/>
      <c r="G121" s="175">
        <f>E121*F121</f>
        <v>0</v>
      </c>
      <c r="O121" s="169">
        <v>2</v>
      </c>
      <c r="AA121" s="147">
        <v>1</v>
      </c>
      <c r="AB121" s="147">
        <v>7</v>
      </c>
      <c r="AC121" s="147">
        <v>7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1</v>
      </c>
      <c r="CB121" s="176">
        <v>7</v>
      </c>
      <c r="CZ121" s="147">
        <v>0.000199999999999978</v>
      </c>
    </row>
    <row r="122" spans="1:15" ht="12.75">
      <c r="A122" s="177"/>
      <c r="B122" s="179"/>
      <c r="C122" s="222" t="s">
        <v>249</v>
      </c>
      <c r="D122" s="223"/>
      <c r="E122" s="180">
        <v>196.85</v>
      </c>
      <c r="F122" s="181"/>
      <c r="G122" s="182"/>
      <c r="M122" s="178" t="s">
        <v>249</v>
      </c>
      <c r="O122" s="169"/>
    </row>
    <row r="123" spans="1:57" ht="12.75">
      <c r="A123" s="183"/>
      <c r="B123" s="184" t="s">
        <v>78</v>
      </c>
      <c r="C123" s="185" t="str">
        <f>CONCATENATE(B120," ",C120)</f>
        <v>784 Malby</v>
      </c>
      <c r="D123" s="186"/>
      <c r="E123" s="187"/>
      <c r="F123" s="188"/>
      <c r="G123" s="189">
        <f>SUM(G120:G122)</f>
        <v>0</v>
      </c>
      <c r="O123" s="169">
        <v>4</v>
      </c>
      <c r="BA123" s="190">
        <f>SUM(BA120:BA122)</f>
        <v>0</v>
      </c>
      <c r="BB123" s="190">
        <f>SUM(BB120:BB122)</f>
        <v>0</v>
      </c>
      <c r="BC123" s="190">
        <f>SUM(BC120:BC122)</f>
        <v>0</v>
      </c>
      <c r="BD123" s="190">
        <f>SUM(BD120:BD122)</f>
        <v>0</v>
      </c>
      <c r="BE123" s="190">
        <f>SUM(BE120:BE122)</f>
        <v>0</v>
      </c>
    </row>
    <row r="124" spans="1:15" ht="12.75">
      <c r="A124" s="162" t="s">
        <v>74</v>
      </c>
      <c r="B124" s="163" t="s">
        <v>250</v>
      </c>
      <c r="C124" s="164" t="s">
        <v>251</v>
      </c>
      <c r="D124" s="165"/>
      <c r="E124" s="166"/>
      <c r="F124" s="166"/>
      <c r="G124" s="167"/>
      <c r="H124" s="168"/>
      <c r="I124" s="168"/>
      <c r="O124" s="169">
        <v>1</v>
      </c>
    </row>
    <row r="125" spans="1:104" ht="12.75">
      <c r="A125" s="170">
        <v>46</v>
      </c>
      <c r="B125" s="171" t="s">
        <v>252</v>
      </c>
      <c r="C125" s="172" t="s">
        <v>253</v>
      </c>
      <c r="D125" s="173" t="s">
        <v>104</v>
      </c>
      <c r="E125" s="174">
        <v>10.8290400000006</v>
      </c>
      <c r="F125" s="174"/>
      <c r="G125" s="175">
        <f aca="true" t="shared" si="0" ref="G125:G130">E125*F125</f>
        <v>0</v>
      </c>
      <c r="O125" s="169">
        <v>2</v>
      </c>
      <c r="AA125" s="147">
        <v>8</v>
      </c>
      <c r="AB125" s="147">
        <v>0</v>
      </c>
      <c r="AC125" s="147">
        <v>3</v>
      </c>
      <c r="AZ125" s="147">
        <v>1</v>
      </c>
      <c r="BA125" s="147">
        <f aca="true" t="shared" si="1" ref="BA125:BA130">IF(AZ125=1,G125,0)</f>
        <v>0</v>
      </c>
      <c r="BB125" s="147">
        <f aca="true" t="shared" si="2" ref="BB125:BB130">IF(AZ125=2,G125,0)</f>
        <v>0</v>
      </c>
      <c r="BC125" s="147">
        <f aca="true" t="shared" si="3" ref="BC125:BC130">IF(AZ125=3,G125,0)</f>
        <v>0</v>
      </c>
      <c r="BD125" s="147">
        <f aca="true" t="shared" si="4" ref="BD125:BD130">IF(AZ125=4,G125,0)</f>
        <v>0</v>
      </c>
      <c r="BE125" s="147">
        <f aca="true" t="shared" si="5" ref="BE125:BE130">IF(AZ125=5,G125,0)</f>
        <v>0</v>
      </c>
      <c r="CA125" s="176">
        <v>8</v>
      </c>
      <c r="CB125" s="176">
        <v>0</v>
      </c>
      <c r="CZ125" s="147">
        <v>0</v>
      </c>
    </row>
    <row r="126" spans="1:104" ht="12.75">
      <c r="A126" s="170">
        <v>47</v>
      </c>
      <c r="B126" s="171" t="s">
        <v>254</v>
      </c>
      <c r="C126" s="172" t="s">
        <v>255</v>
      </c>
      <c r="D126" s="173" t="s">
        <v>104</v>
      </c>
      <c r="E126" s="174">
        <v>216.580800000013</v>
      </c>
      <c r="F126" s="174"/>
      <c r="G126" s="175">
        <f t="shared" si="0"/>
        <v>0</v>
      </c>
      <c r="O126" s="169">
        <v>2</v>
      </c>
      <c r="AA126" s="147">
        <v>8</v>
      </c>
      <c r="AB126" s="147">
        <v>0</v>
      </c>
      <c r="AC126" s="147">
        <v>3</v>
      </c>
      <c r="AZ126" s="147">
        <v>1</v>
      </c>
      <c r="BA126" s="147">
        <f t="shared" si="1"/>
        <v>0</v>
      </c>
      <c r="BB126" s="147">
        <f t="shared" si="2"/>
        <v>0</v>
      </c>
      <c r="BC126" s="147">
        <f t="shared" si="3"/>
        <v>0</v>
      </c>
      <c r="BD126" s="147">
        <f t="shared" si="4"/>
        <v>0</v>
      </c>
      <c r="BE126" s="147">
        <f t="shared" si="5"/>
        <v>0</v>
      </c>
      <c r="CA126" s="176">
        <v>8</v>
      </c>
      <c r="CB126" s="176">
        <v>0</v>
      </c>
      <c r="CZ126" s="147">
        <v>0</v>
      </c>
    </row>
    <row r="127" spans="1:104" ht="12.75">
      <c r="A127" s="170">
        <v>48</v>
      </c>
      <c r="B127" s="171" t="s">
        <v>256</v>
      </c>
      <c r="C127" s="172" t="s">
        <v>257</v>
      </c>
      <c r="D127" s="173" t="s">
        <v>104</v>
      </c>
      <c r="E127" s="174">
        <v>10.8290400000006</v>
      </c>
      <c r="F127" s="174"/>
      <c r="G127" s="175">
        <f t="shared" si="0"/>
        <v>0</v>
      </c>
      <c r="O127" s="169">
        <v>2</v>
      </c>
      <c r="AA127" s="147">
        <v>8</v>
      </c>
      <c r="AB127" s="147">
        <v>0</v>
      </c>
      <c r="AC127" s="147">
        <v>3</v>
      </c>
      <c r="AZ127" s="147">
        <v>1</v>
      </c>
      <c r="BA127" s="147">
        <f t="shared" si="1"/>
        <v>0</v>
      </c>
      <c r="BB127" s="147">
        <f t="shared" si="2"/>
        <v>0</v>
      </c>
      <c r="BC127" s="147">
        <f t="shared" si="3"/>
        <v>0</v>
      </c>
      <c r="BD127" s="147">
        <f t="shared" si="4"/>
        <v>0</v>
      </c>
      <c r="BE127" s="147">
        <f t="shared" si="5"/>
        <v>0</v>
      </c>
      <c r="CA127" s="176">
        <v>8</v>
      </c>
      <c r="CB127" s="176">
        <v>0</v>
      </c>
      <c r="CZ127" s="147">
        <v>0</v>
      </c>
    </row>
    <row r="128" spans="1:104" ht="12.75">
      <c r="A128" s="170">
        <v>49</v>
      </c>
      <c r="B128" s="171" t="s">
        <v>258</v>
      </c>
      <c r="C128" s="172" t="s">
        <v>259</v>
      </c>
      <c r="D128" s="173" t="s">
        <v>104</v>
      </c>
      <c r="E128" s="174">
        <v>108.290400000006</v>
      </c>
      <c r="F128" s="174"/>
      <c r="G128" s="175">
        <f t="shared" si="0"/>
        <v>0</v>
      </c>
      <c r="O128" s="169">
        <v>2</v>
      </c>
      <c r="AA128" s="147">
        <v>8</v>
      </c>
      <c r="AB128" s="147">
        <v>0</v>
      </c>
      <c r="AC128" s="147">
        <v>3</v>
      </c>
      <c r="AZ128" s="147">
        <v>1</v>
      </c>
      <c r="BA128" s="147">
        <f t="shared" si="1"/>
        <v>0</v>
      </c>
      <c r="BB128" s="147">
        <f t="shared" si="2"/>
        <v>0</v>
      </c>
      <c r="BC128" s="147">
        <f t="shared" si="3"/>
        <v>0</v>
      </c>
      <c r="BD128" s="147">
        <f t="shared" si="4"/>
        <v>0</v>
      </c>
      <c r="BE128" s="147">
        <f t="shared" si="5"/>
        <v>0</v>
      </c>
      <c r="CA128" s="176">
        <v>8</v>
      </c>
      <c r="CB128" s="176">
        <v>0</v>
      </c>
      <c r="CZ128" s="147">
        <v>0</v>
      </c>
    </row>
    <row r="129" spans="1:104" ht="12.75">
      <c r="A129" s="170">
        <v>50</v>
      </c>
      <c r="B129" s="171" t="s">
        <v>260</v>
      </c>
      <c r="C129" s="172" t="s">
        <v>261</v>
      </c>
      <c r="D129" s="173" t="s">
        <v>104</v>
      </c>
      <c r="E129" s="174">
        <v>10.8290400000006</v>
      </c>
      <c r="F129" s="174"/>
      <c r="G129" s="175">
        <f t="shared" si="0"/>
        <v>0</v>
      </c>
      <c r="O129" s="169">
        <v>2</v>
      </c>
      <c r="AA129" s="147">
        <v>8</v>
      </c>
      <c r="AB129" s="147">
        <v>0</v>
      </c>
      <c r="AC129" s="147">
        <v>3</v>
      </c>
      <c r="AZ129" s="147">
        <v>1</v>
      </c>
      <c r="BA129" s="147">
        <f t="shared" si="1"/>
        <v>0</v>
      </c>
      <c r="BB129" s="147">
        <f t="shared" si="2"/>
        <v>0</v>
      </c>
      <c r="BC129" s="147">
        <f t="shared" si="3"/>
        <v>0</v>
      </c>
      <c r="BD129" s="147">
        <f t="shared" si="4"/>
        <v>0</v>
      </c>
      <c r="BE129" s="147">
        <f t="shared" si="5"/>
        <v>0</v>
      </c>
      <c r="CA129" s="176">
        <v>8</v>
      </c>
      <c r="CB129" s="176">
        <v>0</v>
      </c>
      <c r="CZ129" s="147">
        <v>0</v>
      </c>
    </row>
    <row r="130" spans="1:104" ht="12.75">
      <c r="A130" s="170">
        <v>51</v>
      </c>
      <c r="B130" s="171" t="s">
        <v>262</v>
      </c>
      <c r="C130" s="172" t="s">
        <v>263</v>
      </c>
      <c r="D130" s="173" t="s">
        <v>104</v>
      </c>
      <c r="E130" s="174">
        <v>10.8290400000006</v>
      </c>
      <c r="F130" s="174"/>
      <c r="G130" s="175">
        <f t="shared" si="0"/>
        <v>0</v>
      </c>
      <c r="O130" s="169">
        <v>2</v>
      </c>
      <c r="AA130" s="147">
        <v>8</v>
      </c>
      <c r="AB130" s="147">
        <v>0</v>
      </c>
      <c r="AC130" s="147">
        <v>3</v>
      </c>
      <c r="AZ130" s="147">
        <v>1</v>
      </c>
      <c r="BA130" s="147">
        <f t="shared" si="1"/>
        <v>0</v>
      </c>
      <c r="BB130" s="147">
        <f t="shared" si="2"/>
        <v>0</v>
      </c>
      <c r="BC130" s="147">
        <f t="shared" si="3"/>
        <v>0</v>
      </c>
      <c r="BD130" s="147">
        <f t="shared" si="4"/>
        <v>0</v>
      </c>
      <c r="BE130" s="147">
        <f t="shared" si="5"/>
        <v>0</v>
      </c>
      <c r="CA130" s="176">
        <v>8</v>
      </c>
      <c r="CB130" s="176">
        <v>0</v>
      </c>
      <c r="CZ130" s="147">
        <v>0</v>
      </c>
    </row>
    <row r="131" spans="1:57" ht="12.75">
      <c r="A131" s="183"/>
      <c r="B131" s="184" t="s">
        <v>78</v>
      </c>
      <c r="C131" s="185" t="str">
        <f>CONCATENATE(B124," ",C124)</f>
        <v>D96 Přesuny suti a vybouraných hmot</v>
      </c>
      <c r="D131" s="186"/>
      <c r="E131" s="187"/>
      <c r="F131" s="188"/>
      <c r="G131" s="189">
        <f>SUM(G124:G130)</f>
        <v>0</v>
      </c>
      <c r="O131" s="169">
        <v>4</v>
      </c>
      <c r="BA131" s="190">
        <f>SUM(BA124:BA130)</f>
        <v>0</v>
      </c>
      <c r="BB131" s="190">
        <f>SUM(BB124:BB130)</f>
        <v>0</v>
      </c>
      <c r="BC131" s="190">
        <f>SUM(BC124:BC130)</f>
        <v>0</v>
      </c>
      <c r="BD131" s="190">
        <f>SUM(BD124:BD130)</f>
        <v>0</v>
      </c>
      <c r="BE131" s="190">
        <f>SUM(BE124:BE130)</f>
        <v>0</v>
      </c>
    </row>
    <row r="132" ht="12.75">
      <c r="E132" s="147"/>
    </row>
    <row r="133" ht="12.75">
      <c r="E133" s="147"/>
    </row>
    <row r="134" ht="12.75">
      <c r="E134" s="147"/>
    </row>
    <row r="135" ht="12.75">
      <c r="E135" s="147"/>
    </row>
    <row r="136" ht="12.75">
      <c r="E136" s="147"/>
    </row>
    <row r="137" ht="12.75">
      <c r="E137" s="147"/>
    </row>
    <row r="138" ht="12.75">
      <c r="E138" s="147"/>
    </row>
    <row r="139" ht="12.75">
      <c r="E139" s="147"/>
    </row>
    <row r="140" ht="12.75">
      <c r="E140" s="147"/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ht="12.75">
      <c r="E145" s="147"/>
    </row>
    <row r="146" ht="12.75">
      <c r="E146" s="147"/>
    </row>
    <row r="147" ht="12.75">
      <c r="E147" s="147"/>
    </row>
    <row r="148" ht="12.75">
      <c r="E148" s="147"/>
    </row>
    <row r="149" ht="12.75">
      <c r="E149" s="147"/>
    </row>
    <row r="150" ht="12.75">
      <c r="E150" s="147"/>
    </row>
    <row r="151" ht="12.75">
      <c r="E151" s="147"/>
    </row>
    <row r="152" ht="12.75">
      <c r="E152" s="147"/>
    </row>
    <row r="153" ht="12.75">
      <c r="E153" s="147"/>
    </row>
    <row r="154" ht="12.75">
      <c r="E154" s="147"/>
    </row>
    <row r="155" spans="1:7" ht="12.75">
      <c r="A155" s="191"/>
      <c r="B155" s="191"/>
      <c r="C155" s="191"/>
      <c r="D155" s="191"/>
      <c r="E155" s="191"/>
      <c r="F155" s="191"/>
      <c r="G155" s="191"/>
    </row>
    <row r="156" spans="1:7" ht="12.75">
      <c r="A156" s="191"/>
      <c r="B156" s="191"/>
      <c r="C156" s="191"/>
      <c r="D156" s="191"/>
      <c r="E156" s="191"/>
      <c r="F156" s="191"/>
      <c r="G156" s="191"/>
    </row>
    <row r="157" spans="1:7" ht="12.75">
      <c r="A157" s="191"/>
      <c r="B157" s="191"/>
      <c r="C157" s="191"/>
      <c r="D157" s="191"/>
      <c r="E157" s="191"/>
      <c r="F157" s="191"/>
      <c r="G157" s="191"/>
    </row>
    <row r="158" spans="1:7" ht="12.75">
      <c r="A158" s="191"/>
      <c r="B158" s="191"/>
      <c r="C158" s="191"/>
      <c r="D158" s="191"/>
      <c r="E158" s="191"/>
      <c r="F158" s="191"/>
      <c r="G158" s="191"/>
    </row>
    <row r="159" ht="12.75">
      <c r="E159" s="147"/>
    </row>
    <row r="160" ht="12.75">
      <c r="E160" s="147"/>
    </row>
    <row r="161" ht="12.75">
      <c r="E161" s="147"/>
    </row>
    <row r="162" ht="12.75">
      <c r="E162" s="147"/>
    </row>
    <row r="163" ht="12.75">
      <c r="E163" s="147"/>
    </row>
    <row r="164" ht="12.75">
      <c r="E164" s="147"/>
    </row>
    <row r="165" ht="12.75">
      <c r="E165" s="147"/>
    </row>
    <row r="166" ht="12.75">
      <c r="E166" s="147"/>
    </row>
    <row r="167" ht="12.75">
      <c r="E167" s="147"/>
    </row>
    <row r="168" ht="12.75">
      <c r="E168" s="147"/>
    </row>
    <row r="169" ht="12.75">
      <c r="E169" s="147"/>
    </row>
    <row r="170" ht="12.75">
      <c r="E170" s="147"/>
    </row>
    <row r="171" ht="12.75">
      <c r="E171" s="147"/>
    </row>
    <row r="172" ht="12.75">
      <c r="E172" s="147"/>
    </row>
    <row r="173" ht="12.75">
      <c r="E173" s="147"/>
    </row>
    <row r="174" ht="12.75">
      <c r="E174" s="147"/>
    </row>
    <row r="175" ht="12.75">
      <c r="E175" s="147"/>
    </row>
    <row r="176" ht="12.75">
      <c r="E176" s="147"/>
    </row>
    <row r="177" ht="12.75">
      <c r="E177" s="147"/>
    </row>
    <row r="178" ht="12.75">
      <c r="E178" s="147"/>
    </row>
    <row r="179" ht="12.75">
      <c r="E179" s="147"/>
    </row>
    <row r="180" ht="12.75">
      <c r="E180" s="147"/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spans="1:2" ht="12.75">
      <c r="A190" s="192"/>
      <c r="B190" s="192"/>
    </row>
    <row r="191" spans="1:7" ht="12.75">
      <c r="A191" s="191"/>
      <c r="B191" s="191"/>
      <c r="C191" s="193"/>
      <c r="D191" s="193"/>
      <c r="E191" s="194"/>
      <c r="F191" s="193"/>
      <c r="G191" s="195"/>
    </row>
    <row r="192" spans="1:7" ht="12.75">
      <c r="A192" s="196"/>
      <c r="B192" s="196"/>
      <c r="C192" s="191"/>
      <c r="D192" s="191"/>
      <c r="E192" s="197"/>
      <c r="F192" s="191"/>
      <c r="G192" s="191"/>
    </row>
    <row r="193" spans="1:7" ht="12.75">
      <c r="A193" s="191"/>
      <c r="B193" s="191"/>
      <c r="C193" s="191"/>
      <c r="D193" s="191"/>
      <c r="E193" s="197"/>
      <c r="F193" s="191"/>
      <c r="G193" s="191"/>
    </row>
    <row r="194" spans="1:7" ht="12.75">
      <c r="A194" s="191"/>
      <c r="B194" s="191"/>
      <c r="C194" s="191"/>
      <c r="D194" s="191"/>
      <c r="E194" s="197"/>
      <c r="F194" s="191"/>
      <c r="G194" s="191"/>
    </row>
    <row r="195" spans="1:7" ht="12.75">
      <c r="A195" s="191"/>
      <c r="B195" s="191"/>
      <c r="C195" s="191"/>
      <c r="D195" s="191"/>
      <c r="E195" s="197"/>
      <c r="F195" s="191"/>
      <c r="G195" s="191"/>
    </row>
    <row r="196" spans="1:7" ht="12.75">
      <c r="A196" s="191"/>
      <c r="B196" s="191"/>
      <c r="C196" s="191"/>
      <c r="D196" s="191"/>
      <c r="E196" s="197"/>
      <c r="F196" s="191"/>
      <c r="G196" s="191"/>
    </row>
    <row r="197" spans="1:7" ht="12.75">
      <c r="A197" s="191"/>
      <c r="B197" s="191"/>
      <c r="C197" s="191"/>
      <c r="D197" s="191"/>
      <c r="E197" s="197"/>
      <c r="F197" s="191"/>
      <c r="G197" s="191"/>
    </row>
    <row r="198" spans="1:7" ht="12.75">
      <c r="A198" s="191"/>
      <c r="B198" s="191"/>
      <c r="C198" s="191"/>
      <c r="D198" s="191"/>
      <c r="E198" s="197"/>
      <c r="F198" s="191"/>
      <c r="G198" s="191"/>
    </row>
    <row r="199" spans="1:7" ht="12.75">
      <c r="A199" s="191"/>
      <c r="B199" s="191"/>
      <c r="C199" s="191"/>
      <c r="D199" s="191"/>
      <c r="E199" s="197"/>
      <c r="F199" s="191"/>
      <c r="G199" s="191"/>
    </row>
    <row r="200" spans="1:7" ht="12.75">
      <c r="A200" s="191"/>
      <c r="B200" s="191"/>
      <c r="C200" s="191"/>
      <c r="D200" s="191"/>
      <c r="E200" s="197"/>
      <c r="F200" s="191"/>
      <c r="G200" s="191"/>
    </row>
    <row r="201" spans="1:7" ht="12.75">
      <c r="A201" s="191"/>
      <c r="B201" s="191"/>
      <c r="C201" s="191"/>
      <c r="D201" s="191"/>
      <c r="E201" s="197"/>
      <c r="F201" s="191"/>
      <c r="G201" s="191"/>
    </row>
    <row r="202" spans="1:7" ht="12.75">
      <c r="A202" s="191"/>
      <c r="B202" s="191"/>
      <c r="C202" s="191"/>
      <c r="D202" s="191"/>
      <c r="E202" s="197"/>
      <c r="F202" s="191"/>
      <c r="G202" s="191"/>
    </row>
    <row r="203" spans="1:7" ht="12.75">
      <c r="A203" s="191"/>
      <c r="B203" s="191"/>
      <c r="C203" s="191"/>
      <c r="D203" s="191"/>
      <c r="E203" s="197"/>
      <c r="F203" s="191"/>
      <c r="G203" s="191"/>
    </row>
    <row r="204" spans="1:7" ht="12.75">
      <c r="A204" s="191"/>
      <c r="B204" s="191"/>
      <c r="C204" s="191"/>
      <c r="D204" s="191"/>
      <c r="E204" s="197"/>
      <c r="F204" s="191"/>
      <c r="G204" s="191"/>
    </row>
  </sheetData>
  <sheetProtection password="CF7A" sheet="1"/>
  <protectedRanges>
    <protectedRange sqref="F8:G131" name="Oblast1"/>
  </protectedRanges>
  <mergeCells count="56">
    <mergeCell ref="C11:D11"/>
    <mergeCell ref="A1:G1"/>
    <mergeCell ref="A3:B3"/>
    <mergeCell ref="A4:B4"/>
    <mergeCell ref="E4:G4"/>
    <mergeCell ref="C9:D9"/>
    <mergeCell ref="C10:D10"/>
    <mergeCell ref="C37:D37"/>
    <mergeCell ref="C38:D38"/>
    <mergeCell ref="C17:D17"/>
    <mergeCell ref="C18:D18"/>
    <mergeCell ref="C19:D19"/>
    <mergeCell ref="C20:D20"/>
    <mergeCell ref="C22:D22"/>
    <mergeCell ref="C23:D23"/>
    <mergeCell ref="C24:D24"/>
    <mergeCell ref="C25:D25"/>
    <mergeCell ref="C27:D27"/>
    <mergeCell ref="C28:D28"/>
    <mergeCell ref="C29:D29"/>
    <mergeCell ref="C33:D33"/>
    <mergeCell ref="C35:D35"/>
    <mergeCell ref="C36:D36"/>
    <mergeCell ref="C67:D67"/>
    <mergeCell ref="C69:D69"/>
    <mergeCell ref="C40:D40"/>
    <mergeCell ref="C42:D42"/>
    <mergeCell ref="C48:D48"/>
    <mergeCell ref="C50:D50"/>
    <mergeCell ref="C51:D51"/>
    <mergeCell ref="C53:D53"/>
    <mergeCell ref="C55:D55"/>
    <mergeCell ref="C56:D56"/>
    <mergeCell ref="C57:D57"/>
    <mergeCell ref="C58:D58"/>
    <mergeCell ref="C62:D62"/>
    <mergeCell ref="C64:D64"/>
    <mergeCell ref="C65:D65"/>
    <mergeCell ref="C66:D66"/>
    <mergeCell ref="C83:D83"/>
    <mergeCell ref="C89:D89"/>
    <mergeCell ref="C93:D93"/>
    <mergeCell ref="C71:D71"/>
    <mergeCell ref="C72:D72"/>
    <mergeCell ref="C75:D75"/>
    <mergeCell ref="C77:D77"/>
    <mergeCell ref="C79:D79"/>
    <mergeCell ref="C81:D81"/>
    <mergeCell ref="C117:D117"/>
    <mergeCell ref="C118:D118"/>
    <mergeCell ref="C122:D122"/>
    <mergeCell ref="C101:D101"/>
    <mergeCell ref="C105:D105"/>
    <mergeCell ref="C106:D106"/>
    <mergeCell ref="C108:D108"/>
    <mergeCell ref="C110:D1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Janáčková</dc:creator>
  <cp:keywords/>
  <dc:description/>
  <cp:lastModifiedBy>Zuzana Daňková</cp:lastModifiedBy>
  <cp:lastPrinted>2015-03-30T07:32:03Z</cp:lastPrinted>
  <dcterms:created xsi:type="dcterms:W3CDTF">2015-03-28T07:23:17Z</dcterms:created>
  <dcterms:modified xsi:type="dcterms:W3CDTF">2015-05-13T08:22:11Z</dcterms:modified>
  <cp:category/>
  <cp:version/>
  <cp:contentType/>
  <cp:contentStatus/>
</cp:coreProperties>
</file>