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list'!$F$5</definedName>
    <definedName name="MJ">'Krycí list'!$G$5</definedName>
    <definedName name="Mont">'Rekapitulace'!$H$24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'Položky'!$A$1:$G$147</definedName>
    <definedName name="_xlnm.Print_Area" localSheetId="1">'Rekapitulace'!$A$1:$I$38</definedName>
    <definedName name="PocetMJ">'Krycí list'!$G$8</definedName>
    <definedName name="Poznamka">'Krycí list'!$B$37</definedName>
    <definedName name="Projektant">'Krycí list'!$C$8</definedName>
    <definedName name="PSV">'Rekapitulace'!$F$24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<sst xmlns="http://schemas.openxmlformats.org/spreadsheetml/2006/main" count="458" uniqueCount="305">
  <si>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</si>
  <si>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</si>
  <si>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</si>
  <si>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</si>
  <si>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</si>
  <si>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</si>
  <si>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</si>
  <si>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</si>
  <si>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</si>
  <si>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</si>
  <si>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</si>
  <si>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</si>
  <si>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</si>
  <si>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</si>
  <si>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</si>
  <si>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</si>
  <si>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</si>
  <si>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</si>
  <si>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</si>
  <si>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</si>
  <si>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</si>
  <si>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</si>
  <si>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</si>
  <si>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</si>
  <si>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</si>
  <si>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</si>
  <si>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</si>
  <si>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</si>
  <si>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</si>
  <si>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</si>
  <si>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</si>
  <si>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</si>
  <si>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</si>
  <si>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</si>
  <si>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</si>
  <si>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</si>
  <si>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</si>
  <si>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</si>
  <si>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</si>
  <si>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</si>
  <si>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</si>
  <si>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</si>
  <si>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</si>
  <si>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</si>
  <si>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</si>
  <si>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</si>
  <si>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</si>
  <si>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</si>
  <si>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</si>
  <si>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</si>
  <si>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</si>
  <si>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</si>
  <si>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</si>
  <si>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</si>
  <si>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</si>
  <si>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</si>
  <si>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</si>
  <si>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</si>
  <si>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</si>
  <si>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</si>
  <si>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</si>
  <si>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</si>
  <si>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</si>
  <si>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</si>
  <si>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</si>
  <si>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</si>
  <si>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</si>
  <si>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</si>
  <si>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</si>
  <si>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</si>
  <si>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</si>
  <si>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</si>
  <si>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10001200</t>
  </si>
  <si>
    <t>REVITALIZACE PROSTOR ÚSTAVU 423, OBJ.B</t>
  </si>
  <si>
    <t>S02</t>
  </si>
  <si>
    <t>REVITAL PROSTOR ÚSTAV 423, INVESTICE</t>
  </si>
  <si>
    <t>REVITAL.PROSTOR ÚSTAV 423 INVESTICE</t>
  </si>
  <si>
    <t>000</t>
  </si>
  <si>
    <t>Vedlejší a ostatní náklady</t>
  </si>
  <si>
    <t>00-01</t>
  </si>
  <si>
    <t>vybudování ZS, provoz, odstranění</t>
  </si>
  <si>
    <t>soubor</t>
  </si>
  <si>
    <t>00-02</t>
  </si>
  <si>
    <t>provoz investora</t>
  </si>
  <si>
    <t>00-03</t>
  </si>
  <si>
    <t>kompletační činnost</t>
  </si>
  <si>
    <t>00-04</t>
  </si>
  <si>
    <t>ztížené výrobní podmínky</t>
  </si>
  <si>
    <t>00-05</t>
  </si>
  <si>
    <t>projektová dokumentace skut. provedení</t>
  </si>
  <si>
    <t>162201203R00</t>
  </si>
  <si>
    <t>Vodorovné přemíst.výkopku, kolečko hor.1-4, do 10m</t>
  </si>
  <si>
    <t>m3</t>
  </si>
  <si>
    <t>167101101R00</t>
  </si>
  <si>
    <t>Nakládání výkopku z hor.1-4 v množství do 100 m3 pro zásyp jímky</t>
  </si>
  <si>
    <t>4,5*1,5*1,35*1,15+0,7*0,7*1,35*2*1,15</t>
  </si>
  <si>
    <t>174101102R00</t>
  </si>
  <si>
    <t>Zásyp ruční se zhutněním</t>
  </si>
  <si>
    <t>59691002.A</t>
  </si>
  <si>
    <t>Recyklát betonový   fr.16 - 32 mm</t>
  </si>
  <si>
    <t>T</t>
  </si>
  <si>
    <t>12*2,2</t>
  </si>
  <si>
    <t>6</t>
  </si>
  <si>
    <t>Úpravy povrchu, podlahy</t>
  </si>
  <si>
    <t>610991111R00</t>
  </si>
  <si>
    <t>m2</t>
  </si>
  <si>
    <t>2,35*2,05*1,2*4+2,35*3*1,2</t>
  </si>
  <si>
    <t>2,35*2,65*1,2+4,8*1,2+1,34*2*1,2*2</t>
  </si>
  <si>
    <t>611421331R00</t>
  </si>
  <si>
    <t>Oprava váp.omítek stropů do 30% plochy - štukových</t>
  </si>
  <si>
    <t>612421331R00</t>
  </si>
  <si>
    <t>Oprava vápen.omítek stěn do 30 % pl. - štukových</t>
  </si>
  <si>
    <t>612433212R00</t>
  </si>
  <si>
    <t>Omítka sanační střední zasolení, dvouvrstvá, 25 mm</t>
  </si>
  <si>
    <t>631312141R00</t>
  </si>
  <si>
    <t>Doplnění rýh betonem v dosavadních mazaninách pzn 5</t>
  </si>
  <si>
    <t>2,7*0,25*0,2</t>
  </si>
  <si>
    <t>631313611R00</t>
  </si>
  <si>
    <t>Mazanina betonová tl. 8 - 12 cm C 16/20</t>
  </si>
  <si>
    <t>jímka.:4,5*1,5*0,12+0,7*0,7*2*0,12</t>
  </si>
  <si>
    <t>110,11*0,13</t>
  </si>
  <si>
    <t>631319153R00</t>
  </si>
  <si>
    <t>Příplatek za přehlaz. mazanin pod povlaky tl. 12cm</t>
  </si>
  <si>
    <t>0,93</t>
  </si>
  <si>
    <t>631319155R00</t>
  </si>
  <si>
    <t>Příplatek za přehlaz. mazanin pod povlaky tl. 24cm</t>
  </si>
  <si>
    <t>14,31</t>
  </si>
  <si>
    <t>631319173R00</t>
  </si>
  <si>
    <t>Příplatek za stržení povrchu mazaniny tl. 12 cm</t>
  </si>
  <si>
    <t>631319175R00</t>
  </si>
  <si>
    <t>Příplatek za stržení povrchu mazaniny tl. 24 cm</t>
  </si>
  <si>
    <t>631362021R00</t>
  </si>
  <si>
    <t>Výztuž mazanin svařovanou sítí z drátů Kari</t>
  </si>
  <si>
    <t>t</t>
  </si>
  <si>
    <t>4,5*1,5*1,2*4,27*0,001+0,7*0,7*2*1,2*0,001*4,27</t>
  </si>
  <si>
    <t>110,11*1,2*0,001*4,27</t>
  </si>
  <si>
    <t>632451031R00</t>
  </si>
  <si>
    <t>Vyrovnávací potěr MC 15, v ploše, tl. 20 mm pod izolaci</t>
  </si>
  <si>
    <t>93</t>
  </si>
  <si>
    <t>Dokončovací práce inženýrských staveb</t>
  </si>
  <si>
    <t>931961115R00</t>
  </si>
  <si>
    <t>Vložky do dilatačních spár, polystyren, tl 30 mm</t>
  </si>
  <si>
    <t>(14,6+14,6+6+6)*0,1+(14,6+4*6+10)*0,1</t>
  </si>
  <si>
    <t>(6,5+6,5+5+4+4+6,5+10)*0,1</t>
  </si>
  <si>
    <t>94</t>
  </si>
  <si>
    <t>Lešení a stavební výtahy</t>
  </si>
  <si>
    <t>941955002R00</t>
  </si>
  <si>
    <t>Lešení lehké pomocné, výška podlahy do 1,9 m</t>
  </si>
  <si>
    <t>95</t>
  </si>
  <si>
    <t>Dokončovací konstrukce na pozemních stavbách</t>
  </si>
  <si>
    <t>952901111R00</t>
  </si>
  <si>
    <t>Vyčištění budov o výšce podlaží do 4 m</t>
  </si>
  <si>
    <t>952902110R00</t>
  </si>
  <si>
    <t>Čištění zametáním v místnostech a chodbách</t>
  </si>
  <si>
    <t>95-01</t>
  </si>
  <si>
    <t>zakrývání dřev. obložení + likvidace</t>
  </si>
  <si>
    <t>16,3*2*1,2</t>
  </si>
  <si>
    <t>95-02</t>
  </si>
  <si>
    <t>zednické výpomoci pro řemesla</t>
  </si>
  <si>
    <t>hod</t>
  </si>
  <si>
    <t>96</t>
  </si>
  <si>
    <t>Bourání konstrukcí</t>
  </si>
  <si>
    <t>961055111R00</t>
  </si>
  <si>
    <t>Bourání základů železobetonových stěny jímka</t>
  </si>
  <si>
    <t>(4,1+4,1+2+2)*1,37*0,2</t>
  </si>
  <si>
    <t>962084121R00</t>
  </si>
  <si>
    <t>Bourání příček deskových,sádrokartonových tl. 5 cm</t>
  </si>
  <si>
    <t>(3+2,87)*3,4-1,8</t>
  </si>
  <si>
    <t>963042819R00</t>
  </si>
  <si>
    <t>Bourání schodišťových stupňů betonových</t>
  </si>
  <si>
    <t>m</t>
  </si>
  <si>
    <t>1,1*7</t>
  </si>
  <si>
    <t>965042141R00</t>
  </si>
  <si>
    <t>Bourání mazanin betonových tl. 10 cm, nad 4 m2</t>
  </si>
  <si>
    <t>(25,21+75,4+8,61)*0,1</t>
  </si>
  <si>
    <t>965081813RT1</t>
  </si>
  <si>
    <t>Bourání dlaždic teracových tl. nad 1 cm, nad 1 m2 ručně, dlaždice čedičové</t>
  </si>
  <si>
    <t>25,21+75,4+8,61</t>
  </si>
  <si>
    <t>968061125R00</t>
  </si>
  <si>
    <t>Vyvěšení dřevěných dveřních křídel pl. do 2 m2</t>
  </si>
  <si>
    <t>kus</t>
  </si>
  <si>
    <t>968062455R00</t>
  </si>
  <si>
    <t>Vybourání dřevěných dveřních zárubní pl. do 2 m2</t>
  </si>
  <si>
    <t>978011141R00</t>
  </si>
  <si>
    <t>Otlučení omítek vnitřních vápenných stropů do 30 %</t>
  </si>
  <si>
    <t>84,9+25,21</t>
  </si>
  <si>
    <t>978013141R00</t>
  </si>
  <si>
    <t>Otlučení omítek vnitřních stěn v rozsahu do 30 %</t>
  </si>
  <si>
    <t>37,:5,9*3,4-3,1+14,6*3,4-4,8*4-7</t>
  </si>
  <si>
    <t>6,45*0,25*4+8,35*0,25+5,7*3,4-1,7*1,85-1,6</t>
  </si>
  <si>
    <t>5,4*0,25+14,8*0,15+14,8*1,4</t>
  </si>
  <si>
    <t>36,:5,9*2,9-6,2+5,4*2,9+5,9*3,4-1,6</t>
  </si>
  <si>
    <t>4*3,4-2,6+7,65*0,25</t>
  </si>
  <si>
    <t>978013191R00</t>
  </si>
  <si>
    <t>Otlučení omítek vnitřních stěn v rozsahu do 100 %</t>
  </si>
  <si>
    <t>(5,9+5,4)*0,5</t>
  </si>
  <si>
    <t>978023411R00</t>
  </si>
  <si>
    <t>Vysekání a úprava spár zdiva cihelného mimo komín.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</si>
  <si>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</si>
  <si>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</si>
  <si>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</si>
  <si>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</si>
  <si>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</si>
  <si>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</si>
  <si>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711111002RZ1</t>
  </si>
  <si>
    <t>Izolace proti vlhk.vodor. nátěr asf.lak za studena 1x nátěr - včetně dodávky asfaltového laku ALN</t>
  </si>
  <si>
    <t>711141559R00</t>
  </si>
  <si>
    <t>Izolace proti vlhk. vodorovná pásy přitavením</t>
  </si>
  <si>
    <t>111*2</t>
  </si>
  <si>
    <t>62852251</t>
  </si>
  <si>
    <t>Pás modifikovaný asfalt</t>
  </si>
  <si>
    <t>111*2*1,15</t>
  </si>
  <si>
    <t>998711201R00</t>
  </si>
  <si>
    <t xml:space="preserve">Přesun hmot pro izolace proti vodě, výšky do 6 m </t>
  </si>
  <si>
    <t>766</t>
  </si>
  <si>
    <t>Konstrukce truhlářské</t>
  </si>
  <si>
    <t>766411811R00</t>
  </si>
  <si>
    <t>Demontáž obložení stěn panely velikosti do 1,5 m2</t>
  </si>
  <si>
    <t>2,9*2+(1,8+14,5)*0,15</t>
  </si>
  <si>
    <t>766411822R00</t>
  </si>
  <si>
    <t>Demontáž podkladových roštů obložení stěn</t>
  </si>
  <si>
    <t>1,8+1,85+14,5</t>
  </si>
  <si>
    <t>998766201R00</t>
  </si>
  <si>
    <t xml:space="preserve">Přesun hmot pro truhlářské konstr., výšky do 6 m </t>
  </si>
  <si>
    <t>767</t>
  </si>
  <si>
    <t>Konstrukce zámečnické</t>
  </si>
  <si>
    <t>d+m rohové kovové lišty, kartáč. nerez v = 150 cm</t>
  </si>
  <si>
    <t>998767201R00</t>
  </si>
  <si>
    <t xml:space="preserve">Přesun hmot pro zámečnické konstr., výšky do 6 m </t>
  </si>
  <si>
    <t>771</t>
  </si>
  <si>
    <t>Podlahy z dlaždic a obklady</t>
  </si>
  <si>
    <t>771-01</t>
  </si>
  <si>
    <t>montáž soklu v=15 cm</t>
  </si>
  <si>
    <t>5,9+5,9+14,6+14,6-1,3-2,35-0,8-0,8</t>
  </si>
  <si>
    <t>4+5,2+5,9+5,9-1,35-0,8</t>
  </si>
  <si>
    <t>771-02</t>
  </si>
  <si>
    <t>dodávka soklu</t>
  </si>
  <si>
    <t>54,6*0,15*1,1</t>
  </si>
  <si>
    <t>998771201R00</t>
  </si>
  <si>
    <t xml:space="preserve">Přesun hmot pro podlahy z dlaždic, výšky do 6 m </t>
  </si>
  <si>
    <t>777</t>
  </si>
  <si>
    <t>Podlahy ze syntetických hmot</t>
  </si>
  <si>
    <t>777-01</t>
  </si>
  <si>
    <t>Panceřová samonivelační podlahová vrstva tl.7-9 mm</t>
  </si>
  <si>
    <t>998777201R00</t>
  </si>
  <si>
    <t xml:space="preserve">Přesun hmot pro podlahy syntetické, výšky do 6 m </t>
  </si>
  <si>
    <t>783</t>
  </si>
  <si>
    <t>Nátěry</t>
  </si>
  <si>
    <t>783950010RAB</t>
  </si>
  <si>
    <t>3*1,5+2+2</t>
  </si>
  <si>
    <t>783-01</t>
  </si>
  <si>
    <t>dem. zpětná montáž top. hlavic, očistění, nátěr topných těles + rozvodů</t>
  </si>
  <si>
    <t>kpl.</t>
  </si>
  <si>
    <t>784</t>
  </si>
  <si>
    <t>Malby</t>
  </si>
  <si>
    <t>784950030RAA</t>
  </si>
  <si>
    <t>Oprava maleb z malířských směsí oškrábání, umytí, vyhlazení, 2x malba</t>
  </si>
  <si>
    <t>111+146+6</t>
  </si>
  <si>
    <t>M21</t>
  </si>
  <si>
    <t>Elektromontáže</t>
  </si>
  <si>
    <t>M21-01</t>
  </si>
  <si>
    <t>elektroinstalace + revize dle PD</t>
  </si>
  <si>
    <t>rozpoč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</si>
  <si>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</si>
  <si>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</si>
  <si>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</si>
  <si>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</si>
  <si>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</si>
  <si>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</si>
  <si>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</si>
  <si>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</si>
  <si>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</si>
  <si>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</si>
  <si>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979094211R00</t>
  </si>
  <si>
    <t xml:space="preserve">Nakládání nebo překládání vybourané suti </t>
  </si>
  <si>
    <t>979999998R00</t>
  </si>
  <si>
    <t xml:space="preserve">Poplatek za skládku suti 5%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</si>
  <si>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</si>
  <si>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</si>
  <si>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</si>
  <si>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</si>
  <si>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</si>
  <si>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</si>
  <si>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</si>
  <si>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</si>
  <si>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Zakrývání strojů a výplní vnitřních otvorů</t>
  </si>
  <si>
    <t>Mazanina betonová tl. 12 - 24 cm C 25/30</t>
  </si>
  <si>
    <t>1,8+2,1+2,1+21,2</t>
  </si>
  <si>
    <t>úprava části kov. rámečku a krytí části drážky pzn 5</t>
  </si>
  <si>
    <t>767 Z/1</t>
  </si>
  <si>
    <t>0-0/8</t>
  </si>
  <si>
    <t>d+m tabule bílá v AL. rámečku 200/150 cm, dle PD</t>
  </si>
  <si>
    <t>0-0/7</t>
  </si>
  <si>
    <t>d+m držák na hadici vč. - navinovací buben, dle PD</t>
  </si>
  <si>
    <t>767 Z/2</t>
  </si>
  <si>
    <t>767 Z/3+4</t>
  </si>
  <si>
    <t>d+m ocelový L profil kotvený do podlahy dl. 2700 cm dle PD + nátěr - 2,5+1+1+1+1,5+20</t>
  </si>
  <si>
    <t>767 Z/5</t>
  </si>
  <si>
    <t xml:space="preserve">výměna kování u dveří, zámku atd </t>
  </si>
  <si>
    <t>766 T/1</t>
  </si>
  <si>
    <t xml:space="preserve">d+m olištování dřev. obkladu </t>
  </si>
  <si>
    <t xml:space="preserve">výměna prahu </t>
  </si>
  <si>
    <t>766 T/2</t>
  </si>
  <si>
    <t>631315711R00</t>
  </si>
  <si>
    <t>Oprava nátěrů kovových konstrukcí syntet. lakem opálení, odmaštění, 1x krycí + 1x email, zárubní, topných těles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</si>
</sst>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1" fillId="0" borderId="61" xfId="46" applyFont="1" applyBorder="1" applyAlignment="1">
      <alignment horizontal="center"/>
      <protection/>
    </xf>
    <xf numFmtId="49" fontId="1" fillId="0" borderId="61" xfId="46" applyNumberFormat="1" applyFont="1" applyBorder="1" applyAlignment="1">
      <alignment horizontal="left"/>
      <protection/>
    </xf>
    <xf numFmtId="0" fontId="1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9" fillId="0" borderId="61" xfId="46" applyFont="1" applyBorder="1" applyAlignment="1">
      <alignment horizontal="center"/>
      <protection/>
    </xf>
    <xf numFmtId="49" fontId="9" fillId="0" borderId="61" xfId="46" applyNumberFormat="1" applyFont="1" applyBorder="1" applyAlignment="1">
      <alignment horizontal="left"/>
      <protection/>
    </xf>
    <xf numFmtId="0" fontId="14" fillId="0" borderId="0" xfId="46" applyFont="1" applyAlignment="1">
      <alignment wrapText="1"/>
      <protection/>
    </xf>
    <xf numFmtId="4" fontId="15" fillId="36" borderId="61" xfId="46" applyNumberFormat="1" applyFont="1" applyFill="1" applyBorder="1" applyAlignment="1">
      <alignment horizontal="right" wrapText="1"/>
      <protection/>
    </xf>
    <xf numFmtId="0" fontId="15" fillId="36" borderId="61" xfId="46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33" borderId="62" xfId="46" applyFill="1" applyBorder="1" applyAlignment="1">
      <alignment horizontal="center"/>
      <protection/>
    </xf>
    <xf numFmtId="49" fontId="3" fillId="33" borderId="62" xfId="46" applyNumberFormat="1" applyFont="1" applyFill="1" applyBorder="1" applyAlignment="1">
      <alignment horizontal="left"/>
      <protection/>
    </xf>
    <xf numFmtId="0" fontId="3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1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7" fillId="0" borderId="0" xfId="46" applyFont="1" applyAlignment="1">
      <alignment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49" fontId="15" fillId="36" borderId="25" xfId="46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70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10001200</v>
      </c>
      <c r="D2" s="6" t="str">
        <f>Rekapitulace!G2</f>
        <v>REVITAL.PROSTOR ÚSTAV 423 INVESTICE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74</v>
      </c>
      <c r="B5" s="16"/>
      <c r="C5" s="17" t="s">
        <v>75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72</v>
      </c>
      <c r="B7" s="16"/>
      <c r="C7" s="17" t="s">
        <v>73</v>
      </c>
      <c r="D7" s="18"/>
      <c r="E7" s="18"/>
      <c r="F7" s="24"/>
      <c r="G7" s="14"/>
    </row>
    <row r="8" spans="1:9" ht="12.75">
      <c r="A8" s="19" t="s">
        <v>8</v>
      </c>
      <c r="B8" s="21"/>
      <c r="C8" s="181"/>
      <c r="D8" s="182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81"/>
      <c r="D9" s="182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>
        <v>10001200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83"/>
      <c r="F12" s="184"/>
      <c r="G12" s="185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Rekapitulace!A29</f>
        <v>Ztížené výrobní podmínky</v>
      </c>
      <c r="E15" s="48"/>
      <c r="F15" s="49"/>
      <c r="G15" s="46">
        <f>Rekapitulace!I29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 t="str">
        <f>Rekapitulace!A30</f>
        <v>Oborová přirážka</v>
      </c>
      <c r="E16" s="50"/>
      <c r="F16" s="51"/>
      <c r="G16" s="46">
        <f>Rekapitulace!I30</f>
        <v>0</v>
      </c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 t="str">
        <f>Rekapitulace!A31</f>
        <v>Přesun stavebních kapacit</v>
      </c>
      <c r="E17" s="50"/>
      <c r="F17" s="51"/>
      <c r="G17" s="46">
        <f>Rekapitulace!I31</f>
        <v>0</v>
      </c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 t="str">
        <f>Rekapitulace!A32</f>
        <v>Mimostaveništní doprava</v>
      </c>
      <c r="E18" s="50"/>
      <c r="F18" s="51"/>
      <c r="G18" s="46">
        <f>Rekapitulace!I32</f>
        <v>0</v>
      </c>
    </row>
    <row r="19" spans="1:7" ht="15.75" customHeight="1">
      <c r="A19" s="53" t="s">
        <v>26</v>
      </c>
      <c r="B19" s="8"/>
      <c r="C19" s="46">
        <f>SUM(C15:C18)</f>
        <v>0</v>
      </c>
      <c r="D19" s="54" t="str">
        <f>Rekapitulace!A33</f>
        <v>Zařízení staveniště</v>
      </c>
      <c r="E19" s="50"/>
      <c r="F19" s="51"/>
      <c r="G19" s="46">
        <f>Rekapitulace!I33</f>
        <v>0</v>
      </c>
    </row>
    <row r="20" spans="1:7" ht="15.75" customHeight="1">
      <c r="A20" s="53"/>
      <c r="B20" s="8"/>
      <c r="C20" s="46"/>
      <c r="D20" s="30" t="str">
        <f>Rekapitulace!A34</f>
        <v>Provoz investora</v>
      </c>
      <c r="E20" s="50"/>
      <c r="F20" s="51"/>
      <c r="G20" s="46">
        <f>Rekapitulace!I34</f>
        <v>0</v>
      </c>
    </row>
    <row r="21" spans="1:7" ht="15.75" customHeight="1">
      <c r="A21" s="53" t="s">
        <v>27</v>
      </c>
      <c r="B21" s="8"/>
      <c r="C21" s="46">
        <f>HZS</f>
        <v>0</v>
      </c>
      <c r="D21" s="30" t="str">
        <f>Rekapitulace!A35</f>
        <v>Kompletační činnost (IČD)</v>
      </c>
      <c r="E21" s="50"/>
      <c r="F21" s="51"/>
      <c r="G21" s="46">
        <f>Rekapitulace!I35</f>
        <v>0</v>
      </c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21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21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75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75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75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75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75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75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75"/>
      <c r="B44" s="187"/>
      <c r="C44" s="187"/>
      <c r="D44" s="187"/>
      <c r="E44" s="187"/>
      <c r="F44" s="187"/>
      <c r="G44" s="187"/>
      <c r="H44" t="s">
        <v>4</v>
      </c>
    </row>
    <row r="45" spans="1:8" ht="0.75" customHeight="1">
      <c r="A45" s="75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6"/>
      <c r="C46" s="186"/>
      <c r="D46" s="186"/>
      <c r="E46" s="186"/>
      <c r="F46" s="186"/>
      <c r="G46" s="186"/>
    </row>
    <row r="47" spans="2:7" ht="12.75">
      <c r="B47" s="186"/>
      <c r="C47" s="186"/>
      <c r="D47" s="186"/>
      <c r="E47" s="186"/>
      <c r="F47" s="186"/>
      <c r="G47" s="186"/>
    </row>
    <row r="48" spans="2:7" ht="12.75">
      <c r="B48" s="186"/>
      <c r="C48" s="186"/>
      <c r="D48" s="186"/>
      <c r="E48" s="186"/>
      <c r="F48" s="186"/>
      <c r="G48" s="186"/>
    </row>
    <row r="49" spans="2:7" ht="12.75">
      <c r="B49" s="186"/>
      <c r="C49" s="186"/>
      <c r="D49" s="186"/>
      <c r="E49" s="186"/>
      <c r="F49" s="186"/>
      <c r="G49" s="186"/>
    </row>
    <row r="50" spans="2:7" ht="12.75">
      <c r="B50" s="186"/>
      <c r="C50" s="186"/>
      <c r="D50" s="186"/>
      <c r="E50" s="186"/>
      <c r="F50" s="186"/>
      <c r="G50" s="186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  <row r="53" spans="2:7" ht="12.75">
      <c r="B53" s="186"/>
      <c r="C53" s="186"/>
      <c r="D53" s="186"/>
      <c r="E53" s="186"/>
      <c r="F53" s="186"/>
      <c r="G53" s="186"/>
    </row>
    <row r="54" spans="2:7" ht="12.75">
      <c r="B54" s="186"/>
      <c r="C54" s="186"/>
      <c r="D54" s="186"/>
      <c r="E54" s="186"/>
      <c r="F54" s="186"/>
      <c r="G54" s="186"/>
    </row>
    <row r="55" spans="2:7" ht="12.75">
      <c r="B55" s="186"/>
      <c r="C55" s="186"/>
      <c r="D55" s="186"/>
      <c r="E55" s="186"/>
      <c r="F55" s="186"/>
      <c r="G55" s="186"/>
    </row>
  </sheetData>
  <sheetProtection/>
  <mergeCells count="14">
    <mergeCell ref="B53:G53"/>
    <mergeCell ref="B54:G54"/>
    <mergeCell ref="B55:G55"/>
    <mergeCell ref="B49:G49"/>
    <mergeCell ref="B50:G50"/>
    <mergeCell ref="B51:G51"/>
    <mergeCell ref="B52:G52"/>
    <mergeCell ref="C8:D8"/>
    <mergeCell ref="C9:D9"/>
    <mergeCell ref="E12:G12"/>
    <mergeCell ref="B46:G46"/>
    <mergeCell ref="B47:G47"/>
    <mergeCell ref="B48:G48"/>
    <mergeCell ref="B37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8"/>
  <sheetViews>
    <sheetView zoomScalePageLayoutView="0" workbookViewId="0" topLeftCell="A1">
      <selection activeCell="H37" sqref="H37:I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76" t="str">
        <f>CONCATENATE(cislostavby," ",nazevstavby)</f>
        <v>10001200 REVITALIZACE PROSTOR ÚSTAVU 423, OBJ.B</v>
      </c>
      <c r="D1" s="77"/>
      <c r="E1" s="78"/>
      <c r="F1" s="77"/>
      <c r="G1" s="79" t="s">
        <v>44</v>
      </c>
      <c r="H1" s="80">
        <v>10001200</v>
      </c>
      <c r="I1" s="81"/>
    </row>
    <row r="2" spans="1:9" ht="13.5" thickBot="1">
      <c r="A2" s="192" t="s">
        <v>1</v>
      </c>
      <c r="B2" s="193"/>
      <c r="C2" s="82" t="str">
        <f>CONCATENATE(cisloobjektu," ",nazevobjektu)</f>
        <v>S02 REVITAL PROSTOR ÚSTAV 423, INVESTICE</v>
      </c>
      <c r="D2" s="83"/>
      <c r="E2" s="84"/>
      <c r="F2" s="83"/>
      <c r="G2" s="194" t="s">
        <v>76</v>
      </c>
      <c r="H2" s="195"/>
      <c r="I2" s="196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7" t="str">
        <f>Položky!B7</f>
        <v>000</v>
      </c>
      <c r="B7" s="94" t="str">
        <f>Položky!C7</f>
        <v>Vedlejší a ostatní náklady</v>
      </c>
      <c r="D7" s="95"/>
      <c r="E7" s="178">
        <f>Položky!BA13</f>
        <v>0</v>
      </c>
      <c r="F7" s="179">
        <f>Položky!BB13</f>
        <v>0</v>
      </c>
      <c r="G7" s="179">
        <f>Položky!BC13</f>
        <v>0</v>
      </c>
      <c r="H7" s="179">
        <f>Položky!BD13</f>
        <v>0</v>
      </c>
      <c r="I7" s="180">
        <f>Položky!BE13</f>
        <v>0</v>
      </c>
    </row>
    <row r="8" spans="1:9" s="13" customFormat="1" ht="12.75">
      <c r="A8" s="177" t="str">
        <f>Položky!B14</f>
        <v>1</v>
      </c>
      <c r="B8" s="94" t="str">
        <f>Položky!C14</f>
        <v>Zemní práce</v>
      </c>
      <c r="D8" s="95"/>
      <c r="E8" s="178">
        <f>Položky!BA21</f>
        <v>0</v>
      </c>
      <c r="F8" s="179">
        <f>Položky!BB21</f>
        <v>0</v>
      </c>
      <c r="G8" s="179">
        <f>Položky!BC21</f>
        <v>0</v>
      </c>
      <c r="H8" s="179">
        <f>Položky!BD21</f>
        <v>0</v>
      </c>
      <c r="I8" s="180">
        <f>Položky!BE21</f>
        <v>0</v>
      </c>
    </row>
    <row r="9" spans="1:9" s="13" customFormat="1" ht="12.75">
      <c r="A9" s="177" t="str">
        <f>Položky!B22</f>
        <v>6</v>
      </c>
      <c r="B9" s="94" t="str">
        <f>Položky!C22</f>
        <v>Úpravy povrchu, podlahy</v>
      </c>
      <c r="D9" s="95"/>
      <c r="E9" s="178">
        <f>Položky!BA46</f>
        <v>0</v>
      </c>
      <c r="F9" s="179">
        <f>Položky!BB46</f>
        <v>0</v>
      </c>
      <c r="G9" s="179">
        <f>Položky!BC46</f>
        <v>0</v>
      </c>
      <c r="H9" s="179">
        <f>Položky!BD46</f>
        <v>0</v>
      </c>
      <c r="I9" s="180">
        <f>Položky!BE46</f>
        <v>0</v>
      </c>
    </row>
    <row r="10" spans="1:9" s="13" customFormat="1" ht="12.75">
      <c r="A10" s="177" t="str">
        <f>Položky!B47</f>
        <v>93</v>
      </c>
      <c r="B10" s="94" t="str">
        <f>Položky!C47</f>
        <v>Dokončovací práce inženýrských staveb</v>
      </c>
      <c r="D10" s="95"/>
      <c r="E10" s="178">
        <f>Položky!BA51</f>
        <v>0</v>
      </c>
      <c r="F10" s="179">
        <f>Položky!BB51</f>
        <v>0</v>
      </c>
      <c r="G10" s="179">
        <f>Položky!BC51</f>
        <v>0</v>
      </c>
      <c r="H10" s="179">
        <f>Položky!BD51</f>
        <v>0</v>
      </c>
      <c r="I10" s="180">
        <f>Položky!BE51</f>
        <v>0</v>
      </c>
    </row>
    <row r="11" spans="1:9" s="13" customFormat="1" ht="12.75">
      <c r="A11" s="177" t="str">
        <f>Položky!B52</f>
        <v>94</v>
      </c>
      <c r="B11" s="94" t="str">
        <f>Položky!C52</f>
        <v>Lešení a stavební výtahy</v>
      </c>
      <c r="D11" s="95"/>
      <c r="E11" s="178">
        <f>Položky!BA54</f>
        <v>0</v>
      </c>
      <c r="F11" s="179">
        <f>Položky!BB54</f>
        <v>0</v>
      </c>
      <c r="G11" s="179">
        <f>Položky!BC54</f>
        <v>0</v>
      </c>
      <c r="H11" s="179">
        <f>Položky!BD54</f>
        <v>0</v>
      </c>
      <c r="I11" s="180">
        <f>Položky!BE54</f>
        <v>0</v>
      </c>
    </row>
    <row r="12" spans="1:9" s="13" customFormat="1" ht="12.75">
      <c r="A12" s="177" t="str">
        <f>Položky!B55</f>
        <v>95</v>
      </c>
      <c r="B12" s="94" t="str">
        <f>Položky!C55</f>
        <v>Dokončovací konstrukce na pozemních stavbách</v>
      </c>
      <c r="D12" s="95"/>
      <c r="E12" s="178">
        <f>Položky!BA61</f>
        <v>0</v>
      </c>
      <c r="F12" s="179">
        <f>Položky!BB61</f>
        <v>0</v>
      </c>
      <c r="G12" s="179">
        <f>Položky!BC61</f>
        <v>0</v>
      </c>
      <c r="H12" s="179">
        <f>Položky!BD61</f>
        <v>0</v>
      </c>
      <c r="I12" s="180">
        <f>Položky!BE61</f>
        <v>0</v>
      </c>
    </row>
    <row r="13" spans="1:9" s="13" customFormat="1" ht="12.75">
      <c r="A13" s="177" t="str">
        <f>Položky!B62</f>
        <v>96</v>
      </c>
      <c r="B13" s="94" t="str">
        <f>Položky!C62</f>
        <v>Bourání konstrukcí</v>
      </c>
      <c r="D13" s="95"/>
      <c r="E13" s="178">
        <f>Položky!BA86</f>
        <v>0</v>
      </c>
      <c r="F13" s="179">
        <f>Položky!BB86</f>
        <v>0</v>
      </c>
      <c r="G13" s="179">
        <f>Položky!BC86</f>
        <v>0</v>
      </c>
      <c r="H13" s="179">
        <f>Položky!BD86</f>
        <v>0</v>
      </c>
      <c r="I13" s="180">
        <f>Položky!BE86</f>
        <v>0</v>
      </c>
    </row>
    <row r="14" spans="1:9" s="13" customFormat="1" ht="12.75">
      <c r="A14" s="177" t="str">
        <f>Položky!B87</f>
        <v>99</v>
      </c>
      <c r="B14" s="94" t="str">
        <f>Položky!C87</f>
        <v>Staveništní přesun hmot</v>
      </c>
      <c r="D14" s="95"/>
      <c r="E14" s="178">
        <f>Položky!BA89</f>
        <v>0</v>
      </c>
      <c r="F14" s="179">
        <f>Položky!BB89</f>
        <v>0</v>
      </c>
      <c r="G14" s="179">
        <f>Položky!BC89</f>
        <v>0</v>
      </c>
      <c r="H14" s="179">
        <f>Položky!BD89</f>
        <v>0</v>
      </c>
      <c r="I14" s="180">
        <f>Položky!BE89</f>
        <v>0</v>
      </c>
    </row>
    <row r="15" spans="1:9" s="13" customFormat="1" ht="12.75">
      <c r="A15" s="177" t="str">
        <f>Položky!B90</f>
        <v>711</v>
      </c>
      <c r="B15" s="94" t="str">
        <f>Položky!C90</f>
        <v>Izolace proti vodě</v>
      </c>
      <c r="D15" s="95"/>
      <c r="E15" s="178">
        <f>Položky!BA97</f>
        <v>0</v>
      </c>
      <c r="F15" s="179">
        <f>Položky!BB97</f>
        <v>0</v>
      </c>
      <c r="G15" s="179">
        <f>Položky!BC97</f>
        <v>0</v>
      </c>
      <c r="H15" s="179">
        <f>Položky!BD97</f>
        <v>0</v>
      </c>
      <c r="I15" s="180">
        <f>Položky!BE97</f>
        <v>0</v>
      </c>
    </row>
    <row r="16" spans="1:9" s="13" customFormat="1" ht="12.75">
      <c r="A16" s="177" t="str">
        <f>Položky!B98</f>
        <v>766</v>
      </c>
      <c r="B16" s="94" t="str">
        <f>Položky!C98</f>
        <v>Konstrukce truhlářské</v>
      </c>
      <c r="D16" s="95"/>
      <c r="E16" s="178">
        <f>Položky!BA106</f>
        <v>0</v>
      </c>
      <c r="F16" s="179">
        <f>Položky!BB106</f>
        <v>0</v>
      </c>
      <c r="G16" s="179">
        <f>Položky!BC106</f>
        <v>0</v>
      </c>
      <c r="H16" s="179">
        <f>Položky!BD106</f>
        <v>0</v>
      </c>
      <c r="I16" s="180">
        <f>Položky!BE106</f>
        <v>0</v>
      </c>
    </row>
    <row r="17" spans="1:9" s="13" customFormat="1" ht="12.75">
      <c r="A17" s="177" t="str">
        <f>Položky!B107</f>
        <v>767</v>
      </c>
      <c r="B17" s="94" t="str">
        <f>Položky!C107</f>
        <v>Konstrukce zámečnické</v>
      </c>
      <c r="D17" s="95"/>
      <c r="E17" s="178">
        <f>Položky!BA115</f>
        <v>0</v>
      </c>
      <c r="F17" s="179">
        <f>Položky!BB115</f>
        <v>0</v>
      </c>
      <c r="G17" s="179">
        <f>Položky!BC115</f>
        <v>0</v>
      </c>
      <c r="H17" s="179">
        <f>Položky!BD115</f>
        <v>0</v>
      </c>
      <c r="I17" s="180">
        <f>Položky!BE115</f>
        <v>0</v>
      </c>
    </row>
    <row r="18" spans="1:9" s="13" customFormat="1" ht="12.75">
      <c r="A18" s="177" t="str">
        <f>Položky!B116</f>
        <v>771</v>
      </c>
      <c r="B18" s="94" t="str">
        <f>Položky!C116</f>
        <v>Podlahy z dlaždic a obklady</v>
      </c>
      <c r="D18" s="95"/>
      <c r="E18" s="178">
        <f>Položky!BA123</f>
        <v>0</v>
      </c>
      <c r="F18" s="179">
        <f>Položky!BB123</f>
        <v>0</v>
      </c>
      <c r="G18" s="179">
        <f>Položky!BC123</f>
        <v>0</v>
      </c>
      <c r="H18" s="179">
        <f>Položky!BD123</f>
        <v>0</v>
      </c>
      <c r="I18" s="180">
        <f>Položky!BE123</f>
        <v>0</v>
      </c>
    </row>
    <row r="19" spans="1:9" s="13" customFormat="1" ht="12.75">
      <c r="A19" s="177" t="str">
        <f>Položky!B124</f>
        <v>777</v>
      </c>
      <c r="B19" s="94" t="str">
        <f>Položky!C124</f>
        <v>Podlahy ze syntetických hmot</v>
      </c>
      <c r="D19" s="95"/>
      <c r="E19" s="178">
        <f>Položky!BA127</f>
        <v>0</v>
      </c>
      <c r="F19" s="179">
        <f>Položky!BB127</f>
        <v>0</v>
      </c>
      <c r="G19" s="179">
        <f>Položky!BC127</f>
        <v>0</v>
      </c>
      <c r="H19" s="179">
        <f>Položky!BD127</f>
        <v>0</v>
      </c>
      <c r="I19" s="180">
        <f>Položky!BE127</f>
        <v>0</v>
      </c>
    </row>
    <row r="20" spans="1:9" s="13" customFormat="1" ht="12.75">
      <c r="A20" s="177" t="str">
        <f>Položky!B128</f>
        <v>783</v>
      </c>
      <c r="B20" s="94" t="str">
        <f>Položky!C128</f>
        <v>Nátěry</v>
      </c>
      <c r="D20" s="95"/>
      <c r="E20" s="178">
        <f>Položky!BA132</f>
        <v>0</v>
      </c>
      <c r="F20" s="179">
        <f>Položky!BB132</f>
        <v>0</v>
      </c>
      <c r="G20" s="179">
        <f>Položky!BC132</f>
        <v>0</v>
      </c>
      <c r="H20" s="179">
        <f>Položky!BD132</f>
        <v>0</v>
      </c>
      <c r="I20" s="180">
        <f>Položky!BE132</f>
        <v>0</v>
      </c>
    </row>
    <row r="21" spans="1:9" s="13" customFormat="1" ht="12.75">
      <c r="A21" s="177" t="str">
        <f>Položky!B133</f>
        <v>784</v>
      </c>
      <c r="B21" s="94" t="str">
        <f>Položky!C133</f>
        <v>Malby</v>
      </c>
      <c r="D21" s="95"/>
      <c r="E21" s="178">
        <f>Položky!BA136</f>
        <v>0</v>
      </c>
      <c r="F21" s="179">
        <f>Položky!BB136</f>
        <v>0</v>
      </c>
      <c r="G21" s="179">
        <f>Položky!BC136</f>
        <v>0</v>
      </c>
      <c r="H21" s="179">
        <f>Položky!BD136</f>
        <v>0</v>
      </c>
      <c r="I21" s="180">
        <f>Položky!BE136</f>
        <v>0</v>
      </c>
    </row>
    <row r="22" spans="1:9" s="13" customFormat="1" ht="12.75">
      <c r="A22" s="177" t="str">
        <f>Položky!B137</f>
        <v>M21</v>
      </c>
      <c r="B22" s="94" t="str">
        <f>Položky!C137</f>
        <v>Elektromontáže</v>
      </c>
      <c r="D22" s="95"/>
      <c r="E22" s="178">
        <f>Položky!BA139</f>
        <v>0</v>
      </c>
      <c r="F22" s="179">
        <f>Položky!BB139</f>
        <v>0</v>
      </c>
      <c r="G22" s="179">
        <f>Položky!BC139</f>
        <v>0</v>
      </c>
      <c r="H22" s="179">
        <f>Položky!BD139</f>
        <v>0</v>
      </c>
      <c r="I22" s="180">
        <f>Položky!BE139</f>
        <v>0</v>
      </c>
    </row>
    <row r="23" spans="1:9" s="13" customFormat="1" ht="13.5" thickBot="1">
      <c r="A23" s="177" t="str">
        <f>Položky!B140</f>
        <v>D96</v>
      </c>
      <c r="B23" s="94" t="str">
        <f>Položky!C140</f>
        <v>Přesuny suti a vybouraných hmot</v>
      </c>
      <c r="D23" s="95"/>
      <c r="E23" s="178">
        <f>Položky!BA147</f>
        <v>0</v>
      </c>
      <c r="F23" s="179">
        <f>Položky!BB147</f>
        <v>0</v>
      </c>
      <c r="G23" s="179">
        <f>Položky!BC147</f>
        <v>0</v>
      </c>
      <c r="H23" s="179">
        <f>Položky!BD147</f>
        <v>0</v>
      </c>
      <c r="I23" s="180">
        <f>Položky!BE147</f>
        <v>0</v>
      </c>
    </row>
    <row r="24" spans="1:9" s="102" customFormat="1" ht="13.5" thickBot="1">
      <c r="A24" s="96"/>
      <c r="B24" s="97" t="s">
        <v>51</v>
      </c>
      <c r="C24" s="97"/>
      <c r="D24" s="98"/>
      <c r="E24" s="99">
        <f>SUM(E7:E23)</f>
        <v>0</v>
      </c>
      <c r="F24" s="100">
        <f>SUM(F7:F23)</f>
        <v>0</v>
      </c>
      <c r="G24" s="100">
        <f>SUM(G7:G23)</f>
        <v>0</v>
      </c>
      <c r="H24" s="100">
        <f>SUM(H7:H23)</f>
        <v>0</v>
      </c>
      <c r="I24" s="101">
        <f>SUM(I7:I23)</f>
        <v>0</v>
      </c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57" ht="19.5" customHeight="1">
      <c r="A26" s="86" t="s">
        <v>52</v>
      </c>
      <c r="B26" s="86"/>
      <c r="C26" s="86"/>
      <c r="D26" s="86"/>
      <c r="E26" s="86"/>
      <c r="F26" s="86"/>
      <c r="G26" s="103"/>
      <c r="H26" s="86"/>
      <c r="I26" s="86"/>
      <c r="BA26" s="35"/>
      <c r="BB26" s="35"/>
      <c r="BC26" s="35"/>
      <c r="BD26" s="35"/>
      <c r="BE26" s="35"/>
    </row>
    <row r="27" ht="13.5" thickBot="1"/>
    <row r="28" spans="1:9" ht="12.75">
      <c r="A28" s="104" t="s">
        <v>53</v>
      </c>
      <c r="B28" s="105"/>
      <c r="C28" s="105"/>
      <c r="D28" s="106"/>
      <c r="E28" s="107" t="s">
        <v>54</v>
      </c>
      <c r="F28" s="108" t="s">
        <v>55</v>
      </c>
      <c r="G28" s="109" t="s">
        <v>56</v>
      </c>
      <c r="H28" s="110"/>
      <c r="I28" s="111" t="s">
        <v>54</v>
      </c>
    </row>
    <row r="29" spans="1:53" ht="12.75">
      <c r="A29" s="112" t="s">
        <v>277</v>
      </c>
      <c r="B29" s="113"/>
      <c r="C29" s="113"/>
      <c r="D29" s="114"/>
      <c r="E29" s="115"/>
      <c r="F29" s="116"/>
      <c r="G29" s="117">
        <f aca="true" t="shared" si="0" ref="G29:G36">CHOOSE(BA29+1,HSV+PSV,HSV+PSV+Mont,HSV+PSV+Dodavka+Mont,HSV,PSV,Mont,Dodavka,Mont+Dodavka,0)</f>
        <v>0</v>
      </c>
      <c r="H29" s="118"/>
      <c r="I29" s="119">
        <f aca="true" t="shared" si="1" ref="I29:I36">E29+F29*G29/100</f>
        <v>0</v>
      </c>
      <c r="BA29">
        <v>0</v>
      </c>
    </row>
    <row r="30" spans="1:53" ht="12.75">
      <c r="A30" s="112" t="s">
        <v>278</v>
      </c>
      <c r="B30" s="113"/>
      <c r="C30" s="113"/>
      <c r="D30" s="114"/>
      <c r="E30" s="115"/>
      <c r="F30" s="116"/>
      <c r="G30" s="117">
        <f t="shared" si="0"/>
        <v>0</v>
      </c>
      <c r="H30" s="118"/>
      <c r="I30" s="119">
        <f t="shared" si="1"/>
        <v>0</v>
      </c>
      <c r="BA30">
        <v>0</v>
      </c>
    </row>
    <row r="31" spans="1:53" ht="12.75">
      <c r="A31" s="112" t="s">
        <v>279</v>
      </c>
      <c r="B31" s="113"/>
      <c r="C31" s="113"/>
      <c r="D31" s="114"/>
      <c r="E31" s="115"/>
      <c r="F31" s="116"/>
      <c r="G31" s="117">
        <f t="shared" si="0"/>
        <v>0</v>
      </c>
      <c r="H31" s="118"/>
      <c r="I31" s="119">
        <f t="shared" si="1"/>
        <v>0</v>
      </c>
      <c r="BA31">
        <v>0</v>
      </c>
    </row>
    <row r="32" spans="1:53" ht="12.75">
      <c r="A32" s="112" t="s">
        <v>280</v>
      </c>
      <c r="B32" s="113"/>
      <c r="C32" s="113"/>
      <c r="D32" s="114"/>
      <c r="E32" s="115"/>
      <c r="F32" s="116"/>
      <c r="G32" s="117">
        <f t="shared" si="0"/>
        <v>0</v>
      </c>
      <c r="H32" s="118"/>
      <c r="I32" s="119">
        <f t="shared" si="1"/>
        <v>0</v>
      </c>
      <c r="BA32">
        <v>0</v>
      </c>
    </row>
    <row r="33" spans="1:53" ht="12.75">
      <c r="A33" s="112" t="s">
        <v>281</v>
      </c>
      <c r="B33" s="113"/>
      <c r="C33" s="113"/>
      <c r="D33" s="114"/>
      <c r="E33" s="115"/>
      <c r="F33" s="116"/>
      <c r="G33" s="117">
        <f t="shared" si="0"/>
        <v>0</v>
      </c>
      <c r="H33" s="118"/>
      <c r="I33" s="119">
        <f t="shared" si="1"/>
        <v>0</v>
      </c>
      <c r="BA33">
        <v>1</v>
      </c>
    </row>
    <row r="34" spans="1:53" ht="12.75">
      <c r="A34" s="112" t="s">
        <v>282</v>
      </c>
      <c r="B34" s="113"/>
      <c r="C34" s="113"/>
      <c r="D34" s="114"/>
      <c r="E34" s="115"/>
      <c r="F34" s="116"/>
      <c r="G34" s="117">
        <f t="shared" si="0"/>
        <v>0</v>
      </c>
      <c r="H34" s="118"/>
      <c r="I34" s="119">
        <f t="shared" si="1"/>
        <v>0</v>
      </c>
      <c r="BA34">
        <v>1</v>
      </c>
    </row>
    <row r="35" spans="1:53" ht="12.75">
      <c r="A35" s="112" t="s">
        <v>283</v>
      </c>
      <c r="B35" s="113"/>
      <c r="C35" s="113"/>
      <c r="D35" s="114"/>
      <c r="E35" s="115"/>
      <c r="F35" s="116"/>
      <c r="G35" s="117">
        <f t="shared" si="0"/>
        <v>0</v>
      </c>
      <c r="H35" s="118"/>
      <c r="I35" s="119">
        <f t="shared" si="1"/>
        <v>0</v>
      </c>
      <c r="BA35">
        <v>2</v>
      </c>
    </row>
    <row r="36" spans="1:53" ht="12.75">
      <c r="A36" s="112" t="s">
        <v>284</v>
      </c>
      <c r="B36" s="113"/>
      <c r="C36" s="113"/>
      <c r="D36" s="114"/>
      <c r="E36" s="115"/>
      <c r="F36" s="116"/>
      <c r="G36" s="117">
        <f t="shared" si="0"/>
        <v>0</v>
      </c>
      <c r="H36" s="118"/>
      <c r="I36" s="119">
        <f t="shared" si="1"/>
        <v>0</v>
      </c>
      <c r="BA36">
        <v>2</v>
      </c>
    </row>
    <row r="37" spans="1:9" ht="13.5" thickBot="1">
      <c r="A37" s="120"/>
      <c r="B37" s="121" t="s">
        <v>57</v>
      </c>
      <c r="C37" s="122"/>
      <c r="D37" s="123"/>
      <c r="E37" s="124"/>
      <c r="F37" s="125"/>
      <c r="G37" s="125"/>
      <c r="H37" s="188">
        <f>SUM(I29:I36)</f>
        <v>0</v>
      </c>
      <c r="I37" s="189"/>
    </row>
    <row r="39" spans="2:9" ht="12.75">
      <c r="B39" s="102"/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  <row r="82" spans="6:9" ht="12.75">
      <c r="F82" s="126"/>
      <c r="G82" s="127"/>
      <c r="H82" s="127"/>
      <c r="I82" s="128"/>
    </row>
    <row r="83" spans="6:9" ht="12.75">
      <c r="F83" s="126"/>
      <c r="G83" s="127"/>
      <c r="H83" s="127"/>
      <c r="I83" s="128"/>
    </row>
    <row r="84" spans="6:9" ht="12.75">
      <c r="F84" s="126"/>
      <c r="G84" s="127"/>
      <c r="H84" s="127"/>
      <c r="I84" s="128"/>
    </row>
    <row r="85" spans="6:9" ht="12.75">
      <c r="F85" s="126"/>
      <c r="G85" s="127"/>
      <c r="H85" s="127"/>
      <c r="I85" s="128"/>
    </row>
    <row r="86" spans="6:9" ht="12.75">
      <c r="F86" s="126"/>
      <c r="G86" s="127"/>
      <c r="H86" s="127"/>
      <c r="I86" s="128"/>
    </row>
    <row r="87" spans="6:9" ht="12.75">
      <c r="F87" s="126"/>
      <c r="G87" s="127"/>
      <c r="H87" s="127"/>
      <c r="I87" s="128"/>
    </row>
    <row r="88" spans="6:9" ht="12.75">
      <c r="F88" s="126"/>
      <c r="G88" s="127"/>
      <c r="H88" s="127"/>
      <c r="I88" s="128"/>
    </row>
  </sheetData>
  <sheetProtection/>
  <mergeCells count="4">
    <mergeCell ref="H37:I37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20"/>
  <sheetViews>
    <sheetView showGridLines="0" showZeros="0" tabSelected="1" zoomScalePageLayoutView="0" workbookViewId="0" topLeftCell="A112">
      <selection activeCell="K139" sqref="K139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9" t="s">
        <v>71</v>
      </c>
      <c r="B1" s="199"/>
      <c r="C1" s="199"/>
      <c r="D1" s="199"/>
      <c r="E1" s="199"/>
      <c r="F1" s="199"/>
      <c r="G1" s="199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90" t="s">
        <v>5</v>
      </c>
      <c r="B3" s="191"/>
      <c r="C3" s="76" t="str">
        <f>CONCATENATE(cislostavby," ",nazevstavby)</f>
        <v>10001200 REVITALIZACE PROSTOR ÚSTAVU 423, OBJ.B</v>
      </c>
      <c r="D3" s="77"/>
      <c r="E3" s="133" t="s">
        <v>0</v>
      </c>
      <c r="F3" s="134">
        <f>Rekapitulace!H1</f>
        <v>10001200</v>
      </c>
      <c r="G3" s="135"/>
    </row>
    <row r="4" spans="1:7" ht="13.5" thickBot="1">
      <c r="A4" s="200" t="s">
        <v>1</v>
      </c>
      <c r="B4" s="193"/>
      <c r="C4" s="82" t="str">
        <f>CONCATENATE(cisloobjektu," ",nazevobjektu)</f>
        <v>S02 REVITAL PROSTOR ÚSTAV 423, INVESTICE</v>
      </c>
      <c r="D4" s="83"/>
      <c r="E4" s="201" t="str">
        <f>Rekapitulace!G2</f>
        <v>REVITAL.PROSTOR ÚSTAV 423 INVESTICE</v>
      </c>
      <c r="F4" s="202"/>
      <c r="G4" s="203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77</v>
      </c>
      <c r="C7" s="146" t="s">
        <v>78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79</v>
      </c>
      <c r="C8" s="154" t="s">
        <v>80</v>
      </c>
      <c r="D8" s="155" t="s">
        <v>81</v>
      </c>
      <c r="E8" s="156">
        <v>1</v>
      </c>
      <c r="F8" s="156">
        <v>0</v>
      </c>
      <c r="G8" s="157">
        <f>E8*F8</f>
        <v>0</v>
      </c>
      <c r="O8" s="151">
        <v>2</v>
      </c>
      <c r="AA8" s="129">
        <v>12</v>
      </c>
      <c r="AB8" s="129">
        <v>0</v>
      </c>
      <c r="AC8" s="129">
        <v>69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</v>
      </c>
    </row>
    <row r="9" spans="1:104" ht="12.75">
      <c r="A9" s="152">
        <v>2</v>
      </c>
      <c r="B9" s="153" t="s">
        <v>82</v>
      </c>
      <c r="C9" s="154" t="s">
        <v>83</v>
      </c>
      <c r="D9" s="155" t="s">
        <v>81</v>
      </c>
      <c r="E9" s="156">
        <v>1</v>
      </c>
      <c r="F9" s="156">
        <v>0</v>
      </c>
      <c r="G9" s="157">
        <f>E9*F9</f>
        <v>0</v>
      </c>
      <c r="O9" s="151">
        <v>2</v>
      </c>
      <c r="AA9" s="129">
        <v>12</v>
      </c>
      <c r="AB9" s="129">
        <v>0</v>
      </c>
      <c r="AC9" s="129">
        <v>70</v>
      </c>
      <c r="AZ9" s="129">
        <v>1</v>
      </c>
      <c r="BA9" s="129">
        <f>IF(AZ9=1,G9,0)</f>
        <v>0</v>
      </c>
      <c r="BB9" s="129">
        <f>IF(AZ9=2,G9,0)</f>
        <v>0</v>
      </c>
      <c r="BC9" s="129">
        <f>IF(AZ9=3,G9,0)</f>
        <v>0</v>
      </c>
      <c r="BD9" s="129">
        <f>IF(AZ9=4,G9,0)</f>
        <v>0</v>
      </c>
      <c r="BE9" s="129">
        <f>IF(AZ9=5,G9,0)</f>
        <v>0</v>
      </c>
      <c r="CZ9" s="129">
        <v>0</v>
      </c>
    </row>
    <row r="10" spans="1:104" ht="12.75">
      <c r="A10" s="152">
        <v>3</v>
      </c>
      <c r="B10" s="153" t="s">
        <v>84</v>
      </c>
      <c r="C10" s="154" t="s">
        <v>85</v>
      </c>
      <c r="D10" s="155" t="s">
        <v>81</v>
      </c>
      <c r="E10" s="156">
        <v>1</v>
      </c>
      <c r="F10" s="156">
        <v>0</v>
      </c>
      <c r="G10" s="157">
        <f>E10*F10</f>
        <v>0</v>
      </c>
      <c r="O10" s="151">
        <v>2</v>
      </c>
      <c r="AA10" s="129">
        <v>12</v>
      </c>
      <c r="AB10" s="129">
        <v>0</v>
      </c>
      <c r="AC10" s="129">
        <v>71</v>
      </c>
      <c r="AZ10" s="129">
        <v>1</v>
      </c>
      <c r="BA10" s="129">
        <f>IF(AZ10=1,G10,0)</f>
        <v>0</v>
      </c>
      <c r="BB10" s="129">
        <f>IF(AZ10=2,G10,0)</f>
        <v>0</v>
      </c>
      <c r="BC10" s="129">
        <f>IF(AZ10=3,G10,0)</f>
        <v>0</v>
      </c>
      <c r="BD10" s="129">
        <f>IF(AZ10=4,G10,0)</f>
        <v>0</v>
      </c>
      <c r="BE10" s="129">
        <f>IF(AZ10=5,G10,0)</f>
        <v>0</v>
      </c>
      <c r="CZ10" s="129">
        <v>0</v>
      </c>
    </row>
    <row r="11" spans="1:104" ht="12.75">
      <c r="A11" s="152">
        <v>4</v>
      </c>
      <c r="B11" s="153" t="s">
        <v>86</v>
      </c>
      <c r="C11" s="154" t="s">
        <v>87</v>
      </c>
      <c r="D11" s="155" t="s">
        <v>81</v>
      </c>
      <c r="E11" s="156">
        <v>1</v>
      </c>
      <c r="F11" s="156">
        <v>0</v>
      </c>
      <c r="G11" s="157">
        <f>E11*F11</f>
        <v>0</v>
      </c>
      <c r="O11" s="151">
        <v>2</v>
      </c>
      <c r="AA11" s="129">
        <v>12</v>
      </c>
      <c r="AB11" s="129">
        <v>0</v>
      </c>
      <c r="AC11" s="129">
        <v>72</v>
      </c>
      <c r="AZ11" s="129">
        <v>1</v>
      </c>
      <c r="BA11" s="129">
        <f>IF(AZ11=1,G11,0)</f>
        <v>0</v>
      </c>
      <c r="BB11" s="129">
        <f>IF(AZ11=2,G11,0)</f>
        <v>0</v>
      </c>
      <c r="BC11" s="129">
        <f>IF(AZ11=3,G11,0)</f>
        <v>0</v>
      </c>
      <c r="BD11" s="129">
        <f>IF(AZ11=4,G11,0)</f>
        <v>0</v>
      </c>
      <c r="BE11" s="129">
        <f>IF(AZ11=5,G11,0)</f>
        <v>0</v>
      </c>
      <c r="CZ11" s="129">
        <v>0</v>
      </c>
    </row>
    <row r="12" spans="1:104" ht="12.75">
      <c r="A12" s="152">
        <v>5</v>
      </c>
      <c r="B12" s="153" t="s">
        <v>88</v>
      </c>
      <c r="C12" s="154" t="s">
        <v>89</v>
      </c>
      <c r="D12" s="155" t="s">
        <v>81</v>
      </c>
      <c r="E12" s="156">
        <v>1</v>
      </c>
      <c r="F12" s="156">
        <v>0</v>
      </c>
      <c r="G12" s="157">
        <f>E12*F12</f>
        <v>0</v>
      </c>
      <c r="O12" s="151">
        <v>2</v>
      </c>
      <c r="AA12" s="129">
        <v>12</v>
      </c>
      <c r="AB12" s="129">
        <v>0</v>
      </c>
      <c r="AC12" s="129">
        <v>73</v>
      </c>
      <c r="AZ12" s="129">
        <v>1</v>
      </c>
      <c r="BA12" s="129">
        <f>IF(AZ12=1,G12,0)</f>
        <v>0</v>
      </c>
      <c r="BB12" s="129">
        <f>IF(AZ12=2,G12,0)</f>
        <v>0</v>
      </c>
      <c r="BC12" s="129">
        <f>IF(AZ12=3,G12,0)</f>
        <v>0</v>
      </c>
      <c r="BD12" s="129">
        <f>IF(AZ12=4,G12,0)</f>
        <v>0</v>
      </c>
      <c r="BE12" s="129">
        <f>IF(AZ12=5,G12,0)</f>
        <v>0</v>
      </c>
      <c r="CZ12" s="129">
        <v>0</v>
      </c>
    </row>
    <row r="13" spans="1:57" ht="12.75">
      <c r="A13" s="164"/>
      <c r="B13" s="165" t="s">
        <v>69</v>
      </c>
      <c r="C13" s="166" t="str">
        <f>CONCATENATE(B7," ",C7)</f>
        <v>000 Vedlejší a ostatní náklady</v>
      </c>
      <c r="D13" s="164"/>
      <c r="E13" s="167"/>
      <c r="F13" s="167"/>
      <c r="G13" s="168">
        <f>SUM(G7:G12)</f>
        <v>0</v>
      </c>
      <c r="O13" s="151">
        <v>4</v>
      </c>
      <c r="BA13" s="169">
        <f>SUM(BA7:BA12)</f>
        <v>0</v>
      </c>
      <c r="BB13" s="169">
        <f>SUM(BB7:BB12)</f>
        <v>0</v>
      </c>
      <c r="BC13" s="169">
        <f>SUM(BC7:BC12)</f>
        <v>0</v>
      </c>
      <c r="BD13" s="169">
        <f>SUM(BD7:BD12)</f>
        <v>0</v>
      </c>
      <c r="BE13" s="169">
        <f>SUM(BE7:BE12)</f>
        <v>0</v>
      </c>
    </row>
    <row r="14" spans="1:15" ht="12.75">
      <c r="A14" s="144" t="s">
        <v>65</v>
      </c>
      <c r="B14" s="145" t="s">
        <v>66</v>
      </c>
      <c r="C14" s="146" t="s">
        <v>67</v>
      </c>
      <c r="D14" s="147"/>
      <c r="E14" s="148"/>
      <c r="F14" s="148"/>
      <c r="G14" s="149"/>
      <c r="H14" s="150"/>
      <c r="I14" s="150"/>
      <c r="O14" s="151">
        <v>1</v>
      </c>
    </row>
    <row r="15" spans="1:104" ht="12.75">
      <c r="A15" s="152">
        <v>6</v>
      </c>
      <c r="B15" s="153" t="s">
        <v>90</v>
      </c>
      <c r="C15" s="154" t="s">
        <v>91</v>
      </c>
      <c r="D15" s="155" t="s">
        <v>92</v>
      </c>
      <c r="E15" s="156">
        <v>12</v>
      </c>
      <c r="F15" s="156">
        <v>0</v>
      </c>
      <c r="G15" s="157">
        <f>E15*F15</f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>IF(AZ15=1,G15,0)</f>
        <v>0</v>
      </c>
      <c r="BB15" s="129">
        <f>IF(AZ15=2,G15,0)</f>
        <v>0</v>
      </c>
      <c r="BC15" s="129">
        <f>IF(AZ15=3,G15,0)</f>
        <v>0</v>
      </c>
      <c r="BD15" s="129">
        <f>IF(AZ15=4,G15,0)</f>
        <v>0</v>
      </c>
      <c r="BE15" s="129">
        <f>IF(AZ15=5,G15,0)</f>
        <v>0</v>
      </c>
      <c r="CZ15" s="129">
        <v>0</v>
      </c>
    </row>
    <row r="16" spans="1:104" ht="22.5">
      <c r="A16" s="152">
        <v>7</v>
      </c>
      <c r="B16" s="153" t="s">
        <v>93</v>
      </c>
      <c r="C16" s="154" t="s">
        <v>94</v>
      </c>
      <c r="D16" s="155" t="s">
        <v>92</v>
      </c>
      <c r="E16" s="156">
        <v>12.0008</v>
      </c>
      <c r="F16" s="156">
        <v>0</v>
      </c>
      <c r="G16" s="157">
        <f>E16*F16</f>
        <v>0</v>
      </c>
      <c r="O16" s="151">
        <v>2</v>
      </c>
      <c r="AA16" s="129">
        <v>1</v>
      </c>
      <c r="AB16" s="129">
        <v>1</v>
      </c>
      <c r="AC16" s="129">
        <v>1</v>
      </c>
      <c r="AZ16" s="129">
        <v>1</v>
      </c>
      <c r="BA16" s="129">
        <f>IF(AZ16=1,G16,0)</f>
        <v>0</v>
      </c>
      <c r="BB16" s="129">
        <f>IF(AZ16=2,G16,0)</f>
        <v>0</v>
      </c>
      <c r="BC16" s="129">
        <f>IF(AZ16=3,G16,0)</f>
        <v>0</v>
      </c>
      <c r="BD16" s="129">
        <f>IF(AZ16=4,G16,0)</f>
        <v>0</v>
      </c>
      <c r="BE16" s="129">
        <f>IF(AZ16=5,G16,0)</f>
        <v>0</v>
      </c>
      <c r="CZ16" s="129">
        <v>0</v>
      </c>
    </row>
    <row r="17" spans="1:15" ht="12.75">
      <c r="A17" s="158"/>
      <c r="B17" s="159"/>
      <c r="C17" s="197" t="s">
        <v>95</v>
      </c>
      <c r="D17" s="198"/>
      <c r="E17" s="161">
        <v>12.0008</v>
      </c>
      <c r="F17" s="162"/>
      <c r="G17" s="163"/>
      <c r="M17" s="160" t="s">
        <v>95</v>
      </c>
      <c r="O17" s="151"/>
    </row>
    <row r="18" spans="1:104" ht="12.75">
      <c r="A18" s="152">
        <v>8</v>
      </c>
      <c r="B18" s="153" t="s">
        <v>96</v>
      </c>
      <c r="C18" s="154" t="s">
        <v>97</v>
      </c>
      <c r="D18" s="155" t="s">
        <v>92</v>
      </c>
      <c r="E18" s="156">
        <v>12</v>
      </c>
      <c r="F18" s="156">
        <v>0</v>
      </c>
      <c r="G18" s="157">
        <f>E18*F18</f>
        <v>0</v>
      </c>
      <c r="O18" s="151">
        <v>2</v>
      </c>
      <c r="AA18" s="129">
        <v>1</v>
      </c>
      <c r="AB18" s="129">
        <v>1</v>
      </c>
      <c r="AC18" s="129">
        <v>1</v>
      </c>
      <c r="AZ18" s="129">
        <v>1</v>
      </c>
      <c r="BA18" s="129">
        <f>IF(AZ18=1,G18,0)</f>
        <v>0</v>
      </c>
      <c r="BB18" s="129">
        <f>IF(AZ18=2,G18,0)</f>
        <v>0</v>
      </c>
      <c r="BC18" s="129">
        <f>IF(AZ18=3,G18,0)</f>
        <v>0</v>
      </c>
      <c r="BD18" s="129">
        <f>IF(AZ18=4,G18,0)</f>
        <v>0</v>
      </c>
      <c r="BE18" s="129">
        <f>IF(AZ18=5,G18,0)</f>
        <v>0</v>
      </c>
      <c r="CZ18" s="129">
        <v>0</v>
      </c>
    </row>
    <row r="19" spans="1:104" ht="12.75">
      <c r="A19" s="152">
        <v>9</v>
      </c>
      <c r="B19" s="153" t="s">
        <v>98</v>
      </c>
      <c r="C19" s="154" t="s">
        <v>99</v>
      </c>
      <c r="D19" s="155" t="s">
        <v>100</v>
      </c>
      <c r="E19" s="156">
        <v>26.4</v>
      </c>
      <c r="F19" s="156">
        <v>0</v>
      </c>
      <c r="G19" s="157">
        <f>E19*F19</f>
        <v>0</v>
      </c>
      <c r="O19" s="151">
        <v>2</v>
      </c>
      <c r="AA19" s="129">
        <v>3</v>
      </c>
      <c r="AB19" s="129">
        <v>1</v>
      </c>
      <c r="AC19" s="129" t="s">
        <v>98</v>
      </c>
      <c r="AZ19" s="129">
        <v>1</v>
      </c>
      <c r="BA19" s="129">
        <f>IF(AZ19=1,G19,0)</f>
        <v>0</v>
      </c>
      <c r="BB19" s="129">
        <f>IF(AZ19=2,G19,0)</f>
        <v>0</v>
      </c>
      <c r="BC19" s="129">
        <f>IF(AZ19=3,G19,0)</f>
        <v>0</v>
      </c>
      <c r="BD19" s="129">
        <f>IF(AZ19=4,G19,0)</f>
        <v>0</v>
      </c>
      <c r="BE19" s="129">
        <f>IF(AZ19=5,G19,0)</f>
        <v>0</v>
      </c>
      <c r="CZ19" s="129">
        <v>1</v>
      </c>
    </row>
    <row r="20" spans="1:15" ht="12.75">
      <c r="A20" s="158"/>
      <c r="B20" s="159"/>
      <c r="C20" s="197" t="s">
        <v>101</v>
      </c>
      <c r="D20" s="198"/>
      <c r="E20" s="161">
        <v>26.4</v>
      </c>
      <c r="F20" s="162"/>
      <c r="G20" s="163"/>
      <c r="M20" s="160" t="s">
        <v>101</v>
      </c>
      <c r="O20" s="151"/>
    </row>
    <row r="21" spans="1:57" ht="12.75">
      <c r="A21" s="164"/>
      <c r="B21" s="165" t="s">
        <v>69</v>
      </c>
      <c r="C21" s="166" t="str">
        <f>CONCATENATE(B14," ",C14)</f>
        <v>1 Zemní práce</v>
      </c>
      <c r="D21" s="164"/>
      <c r="E21" s="167"/>
      <c r="F21" s="167"/>
      <c r="G21" s="168">
        <f>SUM(G14:G20)</f>
        <v>0</v>
      </c>
      <c r="O21" s="151">
        <v>4</v>
      </c>
      <c r="BA21" s="169">
        <f>SUM(BA14:BA20)</f>
        <v>0</v>
      </c>
      <c r="BB21" s="169">
        <f>SUM(BB14:BB20)</f>
        <v>0</v>
      </c>
      <c r="BC21" s="169">
        <f>SUM(BC14:BC20)</f>
        <v>0</v>
      </c>
      <c r="BD21" s="169">
        <f>SUM(BD14:BD20)</f>
        <v>0</v>
      </c>
      <c r="BE21" s="169">
        <f>SUM(BE14:BE20)</f>
        <v>0</v>
      </c>
    </row>
    <row r="22" spans="1:15" ht="12.75">
      <c r="A22" s="144" t="s">
        <v>65</v>
      </c>
      <c r="B22" s="145" t="s">
        <v>102</v>
      </c>
      <c r="C22" s="146" t="s">
        <v>103</v>
      </c>
      <c r="D22" s="147"/>
      <c r="E22" s="148"/>
      <c r="F22" s="148"/>
      <c r="G22" s="149"/>
      <c r="H22" s="150"/>
      <c r="I22" s="150"/>
      <c r="O22" s="151">
        <v>1</v>
      </c>
    </row>
    <row r="23" spans="1:104" ht="12.75">
      <c r="A23" s="152">
        <v>10</v>
      </c>
      <c r="B23" s="153" t="s">
        <v>104</v>
      </c>
      <c r="C23" s="154" t="s">
        <v>285</v>
      </c>
      <c r="D23" s="155" t="s">
        <v>105</v>
      </c>
      <c r="E23" s="156">
        <v>51.249</v>
      </c>
      <c r="F23" s="156">
        <v>0</v>
      </c>
      <c r="G23" s="157">
        <f>E23*F23</f>
        <v>0</v>
      </c>
      <c r="O23" s="151">
        <v>2</v>
      </c>
      <c r="AA23" s="129">
        <v>1</v>
      </c>
      <c r="AB23" s="129">
        <v>1</v>
      </c>
      <c r="AC23" s="129">
        <v>1</v>
      </c>
      <c r="AZ23" s="129">
        <v>1</v>
      </c>
      <c r="BA23" s="129">
        <f>IF(AZ23=1,G23,0)</f>
        <v>0</v>
      </c>
      <c r="BB23" s="129">
        <f>IF(AZ23=2,G23,0)</f>
        <v>0</v>
      </c>
      <c r="BC23" s="129">
        <f>IF(AZ23=3,G23,0)</f>
        <v>0</v>
      </c>
      <c r="BD23" s="129">
        <f>IF(AZ23=4,G23,0)</f>
        <v>0</v>
      </c>
      <c r="BE23" s="129">
        <f>IF(AZ23=5,G23,0)</f>
        <v>0</v>
      </c>
      <c r="CZ23" s="129">
        <v>4E-05</v>
      </c>
    </row>
    <row r="24" spans="1:15" ht="12.75">
      <c r="A24" s="158"/>
      <c r="B24" s="159"/>
      <c r="C24" s="197" t="s">
        <v>106</v>
      </c>
      <c r="D24" s="198"/>
      <c r="E24" s="161">
        <v>31.584</v>
      </c>
      <c r="F24" s="162"/>
      <c r="G24" s="163"/>
      <c r="M24" s="160" t="s">
        <v>106</v>
      </c>
      <c r="O24" s="151"/>
    </row>
    <row r="25" spans="1:15" ht="12.75">
      <c r="A25" s="158"/>
      <c r="B25" s="159"/>
      <c r="C25" s="197" t="s">
        <v>107</v>
      </c>
      <c r="D25" s="198"/>
      <c r="E25" s="161">
        <v>19.665</v>
      </c>
      <c r="F25" s="162"/>
      <c r="G25" s="163"/>
      <c r="M25" s="160" t="s">
        <v>107</v>
      </c>
      <c r="O25" s="151"/>
    </row>
    <row r="26" spans="1:104" ht="12.75">
      <c r="A26" s="152">
        <v>11</v>
      </c>
      <c r="B26" s="153" t="s">
        <v>108</v>
      </c>
      <c r="C26" s="154" t="s">
        <v>109</v>
      </c>
      <c r="D26" s="155" t="s">
        <v>105</v>
      </c>
      <c r="E26" s="156">
        <v>110.11</v>
      </c>
      <c r="F26" s="156">
        <v>0</v>
      </c>
      <c r="G26" s="157">
        <f>E26*F26</f>
        <v>0</v>
      </c>
      <c r="O26" s="151">
        <v>2</v>
      </c>
      <c r="AA26" s="129">
        <v>1</v>
      </c>
      <c r="AB26" s="129">
        <v>1</v>
      </c>
      <c r="AC26" s="129">
        <v>1</v>
      </c>
      <c r="AZ26" s="129">
        <v>1</v>
      </c>
      <c r="BA26" s="129">
        <f>IF(AZ26=1,G26,0)</f>
        <v>0</v>
      </c>
      <c r="BB26" s="129">
        <f>IF(AZ26=2,G26,0)</f>
        <v>0</v>
      </c>
      <c r="BC26" s="129">
        <f>IF(AZ26=3,G26,0)</f>
        <v>0</v>
      </c>
      <c r="BD26" s="129">
        <f>IF(AZ26=4,G26,0)</f>
        <v>0</v>
      </c>
      <c r="BE26" s="129">
        <f>IF(AZ26=5,G26,0)</f>
        <v>0</v>
      </c>
      <c r="CZ26" s="129">
        <v>0.01888</v>
      </c>
    </row>
    <row r="27" spans="1:104" ht="12.75">
      <c r="A27" s="152">
        <v>12</v>
      </c>
      <c r="B27" s="153" t="s">
        <v>110</v>
      </c>
      <c r="C27" s="154" t="s">
        <v>111</v>
      </c>
      <c r="D27" s="155" t="s">
        <v>105</v>
      </c>
      <c r="E27" s="156">
        <v>145.81</v>
      </c>
      <c r="F27" s="156">
        <v>0</v>
      </c>
      <c r="G27" s="157">
        <f>E27*F27</f>
        <v>0</v>
      </c>
      <c r="O27" s="151">
        <v>2</v>
      </c>
      <c r="AA27" s="129">
        <v>1</v>
      </c>
      <c r="AB27" s="129">
        <v>1</v>
      </c>
      <c r="AC27" s="129">
        <v>1</v>
      </c>
      <c r="AZ27" s="129">
        <v>1</v>
      </c>
      <c r="BA27" s="129">
        <f>IF(AZ27=1,G27,0)</f>
        <v>0</v>
      </c>
      <c r="BB27" s="129">
        <f>IF(AZ27=2,G27,0)</f>
        <v>0</v>
      </c>
      <c r="BC27" s="129">
        <f>IF(AZ27=3,G27,0)</f>
        <v>0</v>
      </c>
      <c r="BD27" s="129">
        <f>IF(AZ27=4,G27,0)</f>
        <v>0</v>
      </c>
      <c r="BE27" s="129">
        <f>IF(AZ27=5,G27,0)</f>
        <v>0</v>
      </c>
      <c r="CZ27" s="129">
        <v>0.01694</v>
      </c>
    </row>
    <row r="28" spans="1:104" ht="12.75">
      <c r="A28" s="152">
        <v>13</v>
      </c>
      <c r="B28" s="153" t="s">
        <v>112</v>
      </c>
      <c r="C28" s="154" t="s">
        <v>113</v>
      </c>
      <c r="D28" s="155" t="s">
        <v>105</v>
      </c>
      <c r="E28" s="156">
        <v>5.65</v>
      </c>
      <c r="F28" s="156">
        <v>0</v>
      </c>
      <c r="G28" s="157">
        <f>E28*F28</f>
        <v>0</v>
      </c>
      <c r="O28" s="151">
        <v>2</v>
      </c>
      <c r="AA28" s="129">
        <v>1</v>
      </c>
      <c r="AB28" s="129">
        <v>1</v>
      </c>
      <c r="AC28" s="129">
        <v>1</v>
      </c>
      <c r="AZ28" s="129">
        <v>1</v>
      </c>
      <c r="BA28" s="129">
        <f>IF(AZ28=1,G28,0)</f>
        <v>0</v>
      </c>
      <c r="BB28" s="129">
        <f>IF(AZ28=2,G28,0)</f>
        <v>0</v>
      </c>
      <c r="BC28" s="129">
        <f>IF(AZ28=3,G28,0)</f>
        <v>0</v>
      </c>
      <c r="BD28" s="129">
        <f>IF(AZ28=4,G28,0)</f>
        <v>0</v>
      </c>
      <c r="BE28" s="129">
        <f>IF(AZ28=5,G28,0)</f>
        <v>0</v>
      </c>
      <c r="CZ28" s="129">
        <v>0.053</v>
      </c>
    </row>
    <row r="29" spans="1:104" ht="12.75">
      <c r="A29" s="152">
        <v>14</v>
      </c>
      <c r="B29" s="153" t="s">
        <v>114</v>
      </c>
      <c r="C29" s="154" t="s">
        <v>115</v>
      </c>
      <c r="D29" s="155" t="s">
        <v>92</v>
      </c>
      <c r="E29" s="156">
        <v>0.135</v>
      </c>
      <c r="F29" s="156">
        <v>0</v>
      </c>
      <c r="G29" s="157">
        <f>E29*F29</f>
        <v>0</v>
      </c>
      <c r="O29" s="151">
        <v>2</v>
      </c>
      <c r="AA29" s="129">
        <v>1</v>
      </c>
      <c r="AB29" s="129">
        <v>1</v>
      </c>
      <c r="AC29" s="129">
        <v>1</v>
      </c>
      <c r="AZ29" s="129">
        <v>1</v>
      </c>
      <c r="BA29" s="129">
        <f>IF(AZ29=1,G29,0)</f>
        <v>0</v>
      </c>
      <c r="BB29" s="129">
        <f>IF(AZ29=2,G29,0)</f>
        <v>0</v>
      </c>
      <c r="BC29" s="129">
        <f>IF(AZ29=3,G29,0)</f>
        <v>0</v>
      </c>
      <c r="BD29" s="129">
        <f>IF(AZ29=4,G29,0)</f>
        <v>0</v>
      </c>
      <c r="BE29" s="129">
        <f>IF(AZ29=5,G29,0)</f>
        <v>0</v>
      </c>
      <c r="CZ29" s="129">
        <v>2.5</v>
      </c>
    </row>
    <row r="30" spans="1:15" ht="12.75">
      <c r="A30" s="158"/>
      <c r="B30" s="159"/>
      <c r="C30" s="197" t="s">
        <v>116</v>
      </c>
      <c r="D30" s="198"/>
      <c r="E30" s="161">
        <v>0.135</v>
      </c>
      <c r="F30" s="162"/>
      <c r="G30" s="163"/>
      <c r="M30" s="160" t="s">
        <v>116</v>
      </c>
      <c r="O30" s="151"/>
    </row>
    <row r="31" spans="1:104" ht="12.75">
      <c r="A31" s="152">
        <v>15</v>
      </c>
      <c r="B31" s="153" t="s">
        <v>117</v>
      </c>
      <c r="C31" s="154" t="s">
        <v>118</v>
      </c>
      <c r="D31" s="155" t="s">
        <v>92</v>
      </c>
      <c r="E31" s="156">
        <v>0.9276</v>
      </c>
      <c r="F31" s="156">
        <v>0</v>
      </c>
      <c r="G31" s="157">
        <f>E31*F31</f>
        <v>0</v>
      </c>
      <c r="O31" s="151">
        <v>2</v>
      </c>
      <c r="AA31" s="129">
        <v>1</v>
      </c>
      <c r="AB31" s="129">
        <v>1</v>
      </c>
      <c r="AC31" s="129">
        <v>1</v>
      </c>
      <c r="AZ31" s="129">
        <v>1</v>
      </c>
      <c r="BA31" s="129">
        <f>IF(AZ31=1,G31,0)</f>
        <v>0</v>
      </c>
      <c r="BB31" s="129">
        <f>IF(AZ31=2,G31,0)</f>
        <v>0</v>
      </c>
      <c r="BC31" s="129">
        <f>IF(AZ31=3,G31,0)</f>
        <v>0</v>
      </c>
      <c r="BD31" s="129">
        <f>IF(AZ31=4,G31,0)</f>
        <v>0</v>
      </c>
      <c r="BE31" s="129">
        <f>IF(AZ31=5,G31,0)</f>
        <v>0</v>
      </c>
      <c r="CZ31" s="129">
        <v>2.525</v>
      </c>
    </row>
    <row r="32" spans="1:15" ht="12.75">
      <c r="A32" s="158"/>
      <c r="B32" s="159"/>
      <c r="C32" s="197" t="s">
        <v>119</v>
      </c>
      <c r="D32" s="198"/>
      <c r="E32" s="161">
        <v>0.9276</v>
      </c>
      <c r="F32" s="162"/>
      <c r="G32" s="163"/>
      <c r="M32" s="160" t="s">
        <v>119</v>
      </c>
      <c r="O32" s="151"/>
    </row>
    <row r="33" spans="1:104" ht="12.75">
      <c r="A33" s="152">
        <v>16</v>
      </c>
      <c r="B33" s="153" t="s">
        <v>303</v>
      </c>
      <c r="C33" s="154" t="s">
        <v>286</v>
      </c>
      <c r="D33" s="155" t="s">
        <v>92</v>
      </c>
      <c r="E33" s="156">
        <v>14.3143</v>
      </c>
      <c r="F33" s="156">
        <v>0</v>
      </c>
      <c r="G33" s="157">
        <f>E33*F33</f>
        <v>0</v>
      </c>
      <c r="O33" s="151">
        <v>2</v>
      </c>
      <c r="AA33" s="129">
        <v>1</v>
      </c>
      <c r="AB33" s="129">
        <v>1</v>
      </c>
      <c r="AC33" s="129">
        <v>1</v>
      </c>
      <c r="AZ33" s="129">
        <v>1</v>
      </c>
      <c r="BA33" s="129">
        <f>IF(AZ33=1,G33,0)</f>
        <v>0</v>
      </c>
      <c r="BB33" s="129">
        <f>IF(AZ33=2,G33,0)</f>
        <v>0</v>
      </c>
      <c r="BC33" s="129">
        <f>IF(AZ33=3,G33,0)</f>
        <v>0</v>
      </c>
      <c r="BD33" s="129">
        <f>IF(AZ33=4,G33,0)</f>
        <v>0</v>
      </c>
      <c r="BE33" s="129">
        <f>IF(AZ33=5,G33,0)</f>
        <v>0</v>
      </c>
      <c r="CZ33" s="129">
        <v>2.525</v>
      </c>
    </row>
    <row r="34" spans="1:15" ht="12.75">
      <c r="A34" s="158"/>
      <c r="B34" s="159"/>
      <c r="C34" s="197" t="s">
        <v>120</v>
      </c>
      <c r="D34" s="198"/>
      <c r="E34" s="161">
        <v>14.3143</v>
      </c>
      <c r="F34" s="162"/>
      <c r="G34" s="163"/>
      <c r="M34" s="160" t="s">
        <v>120</v>
      </c>
      <c r="O34" s="151"/>
    </row>
    <row r="35" spans="1:104" ht="12.75">
      <c r="A35" s="152">
        <v>17</v>
      </c>
      <c r="B35" s="153" t="s">
        <v>121</v>
      </c>
      <c r="C35" s="154" t="s">
        <v>122</v>
      </c>
      <c r="D35" s="155" t="s">
        <v>92</v>
      </c>
      <c r="E35" s="156">
        <v>0.93</v>
      </c>
      <c r="F35" s="156">
        <v>0</v>
      </c>
      <c r="G35" s="157">
        <f>E35*F35</f>
        <v>0</v>
      </c>
      <c r="O35" s="151">
        <v>2</v>
      </c>
      <c r="AA35" s="129">
        <v>1</v>
      </c>
      <c r="AB35" s="129">
        <v>1</v>
      </c>
      <c r="AC35" s="129">
        <v>1</v>
      </c>
      <c r="AZ35" s="129">
        <v>1</v>
      </c>
      <c r="BA35" s="129">
        <f>IF(AZ35=1,G35,0)</f>
        <v>0</v>
      </c>
      <c r="BB35" s="129">
        <f>IF(AZ35=2,G35,0)</f>
        <v>0</v>
      </c>
      <c r="BC35" s="129">
        <f>IF(AZ35=3,G35,0)</f>
        <v>0</v>
      </c>
      <c r="BD35" s="129">
        <f>IF(AZ35=4,G35,0)</f>
        <v>0</v>
      </c>
      <c r="BE35" s="129">
        <f>IF(AZ35=5,G35,0)</f>
        <v>0</v>
      </c>
      <c r="CZ35" s="129">
        <v>0</v>
      </c>
    </row>
    <row r="36" spans="1:15" ht="12.75">
      <c r="A36" s="158"/>
      <c r="B36" s="159"/>
      <c r="C36" s="197" t="s">
        <v>123</v>
      </c>
      <c r="D36" s="198"/>
      <c r="E36" s="161">
        <v>0.93</v>
      </c>
      <c r="F36" s="162"/>
      <c r="G36" s="163"/>
      <c r="M36" s="160" t="s">
        <v>123</v>
      </c>
      <c r="O36" s="151"/>
    </row>
    <row r="37" spans="1:104" ht="12.75">
      <c r="A37" s="152">
        <v>18</v>
      </c>
      <c r="B37" s="153" t="s">
        <v>124</v>
      </c>
      <c r="C37" s="154" t="s">
        <v>125</v>
      </c>
      <c r="D37" s="155" t="s">
        <v>92</v>
      </c>
      <c r="E37" s="156">
        <v>14.31</v>
      </c>
      <c r="F37" s="156">
        <v>0</v>
      </c>
      <c r="G37" s="157">
        <f>E37*F37</f>
        <v>0</v>
      </c>
      <c r="O37" s="151">
        <v>2</v>
      </c>
      <c r="AA37" s="129">
        <v>1</v>
      </c>
      <c r="AB37" s="129">
        <v>1</v>
      </c>
      <c r="AC37" s="129">
        <v>1</v>
      </c>
      <c r="AZ37" s="129">
        <v>1</v>
      </c>
      <c r="BA37" s="129">
        <f>IF(AZ37=1,G37,0)</f>
        <v>0</v>
      </c>
      <c r="BB37" s="129">
        <f>IF(AZ37=2,G37,0)</f>
        <v>0</v>
      </c>
      <c r="BC37" s="129">
        <f>IF(AZ37=3,G37,0)</f>
        <v>0</v>
      </c>
      <c r="BD37" s="129">
        <f>IF(AZ37=4,G37,0)</f>
        <v>0</v>
      </c>
      <c r="BE37" s="129">
        <f>IF(AZ37=5,G37,0)</f>
        <v>0</v>
      </c>
      <c r="CZ37" s="129">
        <v>0</v>
      </c>
    </row>
    <row r="38" spans="1:15" ht="12.75">
      <c r="A38" s="158"/>
      <c r="B38" s="159"/>
      <c r="C38" s="197" t="s">
        <v>126</v>
      </c>
      <c r="D38" s="198"/>
      <c r="E38" s="161">
        <v>14.31</v>
      </c>
      <c r="F38" s="162"/>
      <c r="G38" s="163"/>
      <c r="M38" s="160" t="s">
        <v>126</v>
      </c>
      <c r="O38" s="151"/>
    </row>
    <row r="39" spans="1:104" ht="12.75">
      <c r="A39" s="152">
        <v>19</v>
      </c>
      <c r="B39" s="153" t="s">
        <v>127</v>
      </c>
      <c r="C39" s="154" t="s">
        <v>128</v>
      </c>
      <c r="D39" s="155" t="s">
        <v>92</v>
      </c>
      <c r="E39" s="156">
        <v>10.84</v>
      </c>
      <c r="F39" s="156">
        <v>0</v>
      </c>
      <c r="G39" s="157">
        <f>E39*F39</f>
        <v>0</v>
      </c>
      <c r="O39" s="151">
        <v>2</v>
      </c>
      <c r="AA39" s="129">
        <v>1</v>
      </c>
      <c r="AB39" s="129">
        <v>1</v>
      </c>
      <c r="AC39" s="129">
        <v>1</v>
      </c>
      <c r="AZ39" s="129">
        <v>1</v>
      </c>
      <c r="BA39" s="129">
        <f>IF(AZ39=1,G39,0)</f>
        <v>0</v>
      </c>
      <c r="BB39" s="129">
        <f>IF(AZ39=2,G39,0)</f>
        <v>0</v>
      </c>
      <c r="BC39" s="129">
        <f>IF(AZ39=3,G39,0)</f>
        <v>0</v>
      </c>
      <c r="BD39" s="129">
        <f>IF(AZ39=4,G39,0)</f>
        <v>0</v>
      </c>
      <c r="BE39" s="129">
        <f>IF(AZ39=5,G39,0)</f>
        <v>0</v>
      </c>
      <c r="CZ39" s="129">
        <v>0</v>
      </c>
    </row>
    <row r="40" spans="1:104" ht="12.75">
      <c r="A40" s="152">
        <v>20</v>
      </c>
      <c r="B40" s="153" t="s">
        <v>129</v>
      </c>
      <c r="C40" s="154" t="s">
        <v>130</v>
      </c>
      <c r="D40" s="155" t="s">
        <v>92</v>
      </c>
      <c r="E40" s="156">
        <v>14.31</v>
      </c>
      <c r="F40" s="156">
        <v>0</v>
      </c>
      <c r="G40" s="157">
        <f>E40*F40</f>
        <v>0</v>
      </c>
      <c r="O40" s="151">
        <v>2</v>
      </c>
      <c r="AA40" s="129">
        <v>1</v>
      </c>
      <c r="AB40" s="129">
        <v>1</v>
      </c>
      <c r="AC40" s="129">
        <v>1</v>
      </c>
      <c r="AZ40" s="129">
        <v>1</v>
      </c>
      <c r="BA40" s="129">
        <f>IF(AZ40=1,G40,0)</f>
        <v>0</v>
      </c>
      <c r="BB40" s="129">
        <f>IF(AZ40=2,G40,0)</f>
        <v>0</v>
      </c>
      <c r="BC40" s="129">
        <f>IF(AZ40=3,G40,0)</f>
        <v>0</v>
      </c>
      <c r="BD40" s="129">
        <f>IF(AZ40=4,G40,0)</f>
        <v>0</v>
      </c>
      <c r="BE40" s="129">
        <f>IF(AZ40=5,G40,0)</f>
        <v>0</v>
      </c>
      <c r="CZ40" s="129">
        <v>0</v>
      </c>
    </row>
    <row r="41" spans="1:15" ht="12.75">
      <c r="A41" s="158"/>
      <c r="B41" s="159"/>
      <c r="C41" s="197" t="s">
        <v>126</v>
      </c>
      <c r="D41" s="198"/>
      <c r="E41" s="161">
        <v>14.31</v>
      </c>
      <c r="F41" s="162"/>
      <c r="G41" s="163"/>
      <c r="M41" s="160" t="s">
        <v>126</v>
      </c>
      <c r="O41" s="151"/>
    </row>
    <row r="42" spans="1:104" ht="12.75">
      <c r="A42" s="152">
        <v>21</v>
      </c>
      <c r="B42" s="153" t="s">
        <v>131</v>
      </c>
      <c r="C42" s="154" t="s">
        <v>132</v>
      </c>
      <c r="D42" s="155" t="s">
        <v>133</v>
      </c>
      <c r="E42" s="156">
        <v>0.6038</v>
      </c>
      <c r="F42" s="156">
        <v>0</v>
      </c>
      <c r="G42" s="157">
        <f>E42*F42</f>
        <v>0</v>
      </c>
      <c r="O42" s="151">
        <v>2</v>
      </c>
      <c r="AA42" s="129">
        <v>1</v>
      </c>
      <c r="AB42" s="129">
        <v>1</v>
      </c>
      <c r="AC42" s="129">
        <v>1</v>
      </c>
      <c r="AZ42" s="129">
        <v>1</v>
      </c>
      <c r="BA42" s="129">
        <f>IF(AZ42=1,G42,0)</f>
        <v>0</v>
      </c>
      <c r="BB42" s="129">
        <f>IF(AZ42=2,G42,0)</f>
        <v>0</v>
      </c>
      <c r="BC42" s="129">
        <f>IF(AZ42=3,G42,0)</f>
        <v>0</v>
      </c>
      <c r="BD42" s="129">
        <f>IF(AZ42=4,G42,0)</f>
        <v>0</v>
      </c>
      <c r="BE42" s="129">
        <f>IF(AZ42=5,G42,0)</f>
        <v>0</v>
      </c>
      <c r="CZ42" s="129">
        <v>1.06625</v>
      </c>
    </row>
    <row r="43" spans="1:15" ht="12.75">
      <c r="A43" s="158"/>
      <c r="B43" s="159"/>
      <c r="C43" s="197" t="s">
        <v>134</v>
      </c>
      <c r="D43" s="198"/>
      <c r="E43" s="161">
        <v>0.0396</v>
      </c>
      <c r="F43" s="162"/>
      <c r="G43" s="163"/>
      <c r="M43" s="160" t="s">
        <v>134</v>
      </c>
      <c r="O43" s="151"/>
    </row>
    <row r="44" spans="1:15" ht="12.75">
      <c r="A44" s="158"/>
      <c r="B44" s="159"/>
      <c r="C44" s="197" t="s">
        <v>135</v>
      </c>
      <c r="D44" s="198"/>
      <c r="E44" s="161">
        <v>0.5642</v>
      </c>
      <c r="F44" s="162"/>
      <c r="G44" s="163"/>
      <c r="M44" s="160" t="s">
        <v>135</v>
      </c>
      <c r="O44" s="151"/>
    </row>
    <row r="45" spans="1:104" ht="12.75">
      <c r="A45" s="152">
        <v>22</v>
      </c>
      <c r="B45" s="153" t="s">
        <v>136</v>
      </c>
      <c r="C45" s="154" t="s">
        <v>137</v>
      </c>
      <c r="D45" s="155" t="s">
        <v>105</v>
      </c>
      <c r="E45" s="156">
        <v>110.11</v>
      </c>
      <c r="F45" s="156">
        <v>0</v>
      </c>
      <c r="G45" s="157">
        <f>E45*F45</f>
        <v>0</v>
      </c>
      <c r="O45" s="151">
        <v>2</v>
      </c>
      <c r="AA45" s="129">
        <v>1</v>
      </c>
      <c r="AB45" s="129">
        <v>1</v>
      </c>
      <c r="AC45" s="129">
        <v>1</v>
      </c>
      <c r="AZ45" s="129">
        <v>1</v>
      </c>
      <c r="BA45" s="129">
        <f>IF(AZ45=1,G45,0)</f>
        <v>0</v>
      </c>
      <c r="BB45" s="129">
        <f>IF(AZ45=2,G45,0)</f>
        <v>0</v>
      </c>
      <c r="BC45" s="129">
        <f>IF(AZ45=3,G45,0)</f>
        <v>0</v>
      </c>
      <c r="BD45" s="129">
        <f>IF(AZ45=4,G45,0)</f>
        <v>0</v>
      </c>
      <c r="BE45" s="129">
        <f>IF(AZ45=5,G45,0)</f>
        <v>0</v>
      </c>
      <c r="CZ45" s="129">
        <v>0.04984</v>
      </c>
    </row>
    <row r="46" spans="1:57" ht="12.75">
      <c r="A46" s="164"/>
      <c r="B46" s="165" t="s">
        <v>69</v>
      </c>
      <c r="C46" s="166" t="str">
        <f>CONCATENATE(B22," ",C22)</f>
        <v>6 Úpravy povrchu, podlahy</v>
      </c>
      <c r="D46" s="164"/>
      <c r="E46" s="167"/>
      <c r="F46" s="167"/>
      <c r="G46" s="168">
        <f>SUM(G22:G45)</f>
        <v>0</v>
      </c>
      <c r="O46" s="151">
        <v>4</v>
      </c>
      <c r="BA46" s="169">
        <f>SUM(BA22:BA45)</f>
        <v>0</v>
      </c>
      <c r="BB46" s="169">
        <f>SUM(BB22:BB45)</f>
        <v>0</v>
      </c>
      <c r="BC46" s="169">
        <f>SUM(BC22:BC45)</f>
        <v>0</v>
      </c>
      <c r="BD46" s="169">
        <f>SUM(BD22:BD45)</f>
        <v>0</v>
      </c>
      <c r="BE46" s="169">
        <f>SUM(BE22:BE45)</f>
        <v>0</v>
      </c>
    </row>
    <row r="47" spans="1:15" ht="12.75">
      <c r="A47" s="144" t="s">
        <v>65</v>
      </c>
      <c r="B47" s="145" t="s">
        <v>138</v>
      </c>
      <c r="C47" s="146" t="s">
        <v>139</v>
      </c>
      <c r="D47" s="147"/>
      <c r="E47" s="148"/>
      <c r="F47" s="148"/>
      <c r="G47" s="149"/>
      <c r="H47" s="150"/>
      <c r="I47" s="150"/>
      <c r="O47" s="151">
        <v>1</v>
      </c>
    </row>
    <row r="48" spans="1:104" ht="12.75">
      <c r="A48" s="152">
        <v>23</v>
      </c>
      <c r="B48" s="153" t="s">
        <v>140</v>
      </c>
      <c r="C48" s="154" t="s">
        <v>141</v>
      </c>
      <c r="D48" s="155" t="s">
        <v>105</v>
      </c>
      <c r="E48" s="156">
        <v>13.23</v>
      </c>
      <c r="F48" s="156">
        <v>0</v>
      </c>
      <c r="G48" s="157">
        <f>E48*F48</f>
        <v>0</v>
      </c>
      <c r="O48" s="151">
        <v>2</v>
      </c>
      <c r="AA48" s="129">
        <v>1</v>
      </c>
      <c r="AB48" s="129">
        <v>1</v>
      </c>
      <c r="AC48" s="129">
        <v>1</v>
      </c>
      <c r="AZ48" s="129">
        <v>1</v>
      </c>
      <c r="BA48" s="129">
        <f>IF(AZ48=1,G48,0)</f>
        <v>0</v>
      </c>
      <c r="BB48" s="129">
        <f>IF(AZ48=2,G48,0)</f>
        <v>0</v>
      </c>
      <c r="BC48" s="129">
        <f>IF(AZ48=3,G48,0)</f>
        <v>0</v>
      </c>
      <c r="BD48" s="129">
        <f>IF(AZ48=4,G48,0)</f>
        <v>0</v>
      </c>
      <c r="BE48" s="129">
        <f>IF(AZ48=5,G48,0)</f>
        <v>0</v>
      </c>
      <c r="CZ48" s="129">
        <v>0.00066</v>
      </c>
    </row>
    <row r="49" spans="1:15" ht="12.75">
      <c r="A49" s="158"/>
      <c r="B49" s="159"/>
      <c r="C49" s="197" t="s">
        <v>142</v>
      </c>
      <c r="D49" s="198"/>
      <c r="E49" s="161">
        <v>8.98</v>
      </c>
      <c r="F49" s="162"/>
      <c r="G49" s="163"/>
      <c r="M49" s="160" t="s">
        <v>142</v>
      </c>
      <c r="O49" s="151"/>
    </row>
    <row r="50" spans="1:15" ht="12.75">
      <c r="A50" s="158"/>
      <c r="B50" s="159"/>
      <c r="C50" s="197" t="s">
        <v>143</v>
      </c>
      <c r="D50" s="198"/>
      <c r="E50" s="161">
        <v>4.25</v>
      </c>
      <c r="F50" s="162"/>
      <c r="G50" s="163"/>
      <c r="M50" s="160" t="s">
        <v>143</v>
      </c>
      <c r="O50" s="151"/>
    </row>
    <row r="51" spans="1:57" ht="12.75">
      <c r="A51" s="164"/>
      <c r="B51" s="165" t="s">
        <v>69</v>
      </c>
      <c r="C51" s="166" t="str">
        <f>CONCATENATE(B47," ",C47)</f>
        <v>93 Dokončovací práce inženýrských staveb</v>
      </c>
      <c r="D51" s="164"/>
      <c r="E51" s="167"/>
      <c r="F51" s="167"/>
      <c r="G51" s="168">
        <f>SUM(G47:G50)</f>
        <v>0</v>
      </c>
      <c r="O51" s="151">
        <v>4</v>
      </c>
      <c r="BA51" s="169">
        <f>SUM(BA47:BA50)</f>
        <v>0</v>
      </c>
      <c r="BB51" s="169">
        <f>SUM(BB47:BB50)</f>
        <v>0</v>
      </c>
      <c r="BC51" s="169">
        <f>SUM(BC47:BC50)</f>
        <v>0</v>
      </c>
      <c r="BD51" s="169">
        <f>SUM(BD47:BD50)</f>
        <v>0</v>
      </c>
      <c r="BE51" s="169">
        <f>SUM(BE47:BE50)</f>
        <v>0</v>
      </c>
    </row>
    <row r="52" spans="1:15" ht="12.75">
      <c r="A52" s="144" t="s">
        <v>65</v>
      </c>
      <c r="B52" s="145" t="s">
        <v>144</v>
      </c>
      <c r="C52" s="146" t="s">
        <v>145</v>
      </c>
      <c r="D52" s="147"/>
      <c r="E52" s="148"/>
      <c r="F52" s="148"/>
      <c r="G52" s="149"/>
      <c r="H52" s="150"/>
      <c r="I52" s="150"/>
      <c r="O52" s="151">
        <v>1</v>
      </c>
    </row>
    <row r="53" spans="1:104" ht="12.75">
      <c r="A53" s="152">
        <v>24</v>
      </c>
      <c r="B53" s="153" t="s">
        <v>146</v>
      </c>
      <c r="C53" s="154" t="s">
        <v>147</v>
      </c>
      <c r="D53" s="155" t="s">
        <v>105</v>
      </c>
      <c r="E53" s="156">
        <v>111</v>
      </c>
      <c r="F53" s="156">
        <v>0</v>
      </c>
      <c r="G53" s="157">
        <f>E53*F53</f>
        <v>0</v>
      </c>
      <c r="O53" s="151">
        <v>2</v>
      </c>
      <c r="AA53" s="129">
        <v>1</v>
      </c>
      <c r="AB53" s="129">
        <v>1</v>
      </c>
      <c r="AC53" s="129">
        <v>1</v>
      </c>
      <c r="AZ53" s="129">
        <v>1</v>
      </c>
      <c r="BA53" s="129">
        <f>IF(AZ53=1,G53,0)</f>
        <v>0</v>
      </c>
      <c r="BB53" s="129">
        <f>IF(AZ53=2,G53,0)</f>
        <v>0</v>
      </c>
      <c r="BC53" s="129">
        <f>IF(AZ53=3,G53,0)</f>
        <v>0</v>
      </c>
      <c r="BD53" s="129">
        <f>IF(AZ53=4,G53,0)</f>
        <v>0</v>
      </c>
      <c r="BE53" s="129">
        <f>IF(AZ53=5,G53,0)</f>
        <v>0</v>
      </c>
      <c r="CZ53" s="129">
        <v>0.00158</v>
      </c>
    </row>
    <row r="54" spans="1:57" ht="12.75">
      <c r="A54" s="164"/>
      <c r="B54" s="165" t="s">
        <v>69</v>
      </c>
      <c r="C54" s="166" t="str">
        <f>CONCATENATE(B52," ",C52)</f>
        <v>94 Lešení a stavební výtahy</v>
      </c>
      <c r="D54" s="164"/>
      <c r="E54" s="167"/>
      <c r="F54" s="167"/>
      <c r="G54" s="168">
        <f>SUM(G52:G53)</f>
        <v>0</v>
      </c>
      <c r="O54" s="151">
        <v>4</v>
      </c>
      <c r="BA54" s="169">
        <f>SUM(BA52:BA53)</f>
        <v>0</v>
      </c>
      <c r="BB54" s="169">
        <f>SUM(BB52:BB53)</f>
        <v>0</v>
      </c>
      <c r="BC54" s="169">
        <f>SUM(BC52:BC53)</f>
        <v>0</v>
      </c>
      <c r="BD54" s="169">
        <f>SUM(BD52:BD53)</f>
        <v>0</v>
      </c>
      <c r="BE54" s="169">
        <f>SUM(BE52:BE53)</f>
        <v>0</v>
      </c>
    </row>
    <row r="55" spans="1:15" ht="12.75">
      <c r="A55" s="144" t="s">
        <v>65</v>
      </c>
      <c r="B55" s="145" t="s">
        <v>148</v>
      </c>
      <c r="C55" s="146" t="s">
        <v>149</v>
      </c>
      <c r="D55" s="147"/>
      <c r="E55" s="148"/>
      <c r="F55" s="148"/>
      <c r="G55" s="149"/>
      <c r="H55" s="150"/>
      <c r="I55" s="150"/>
      <c r="O55" s="151">
        <v>1</v>
      </c>
    </row>
    <row r="56" spans="1:104" ht="12.75">
      <c r="A56" s="152">
        <v>25</v>
      </c>
      <c r="B56" s="153" t="s">
        <v>150</v>
      </c>
      <c r="C56" s="154" t="s">
        <v>151</v>
      </c>
      <c r="D56" s="155" t="s">
        <v>105</v>
      </c>
      <c r="E56" s="156">
        <v>110.11</v>
      </c>
      <c r="F56" s="156">
        <v>0</v>
      </c>
      <c r="G56" s="157">
        <f>E56*F56</f>
        <v>0</v>
      </c>
      <c r="O56" s="151">
        <v>2</v>
      </c>
      <c r="AA56" s="129">
        <v>1</v>
      </c>
      <c r="AB56" s="129">
        <v>1</v>
      </c>
      <c r="AC56" s="129">
        <v>1</v>
      </c>
      <c r="AZ56" s="129">
        <v>1</v>
      </c>
      <c r="BA56" s="129">
        <f>IF(AZ56=1,G56,0)</f>
        <v>0</v>
      </c>
      <c r="BB56" s="129">
        <f>IF(AZ56=2,G56,0)</f>
        <v>0</v>
      </c>
      <c r="BC56" s="129">
        <f>IF(AZ56=3,G56,0)</f>
        <v>0</v>
      </c>
      <c r="BD56" s="129">
        <f>IF(AZ56=4,G56,0)</f>
        <v>0</v>
      </c>
      <c r="BE56" s="129">
        <f>IF(AZ56=5,G56,0)</f>
        <v>0</v>
      </c>
      <c r="CZ56" s="129">
        <v>4E-05</v>
      </c>
    </row>
    <row r="57" spans="1:104" ht="12.75">
      <c r="A57" s="152">
        <v>26</v>
      </c>
      <c r="B57" s="153" t="s">
        <v>152</v>
      </c>
      <c r="C57" s="154" t="s">
        <v>153</v>
      </c>
      <c r="D57" s="155" t="s">
        <v>105</v>
      </c>
      <c r="E57" s="156">
        <v>500</v>
      </c>
      <c r="F57" s="156">
        <v>0</v>
      </c>
      <c r="G57" s="157">
        <f>E57*F57</f>
        <v>0</v>
      </c>
      <c r="O57" s="151">
        <v>2</v>
      </c>
      <c r="AA57" s="129">
        <v>1</v>
      </c>
      <c r="AB57" s="129">
        <v>1</v>
      </c>
      <c r="AC57" s="129">
        <v>1</v>
      </c>
      <c r="AZ57" s="129">
        <v>1</v>
      </c>
      <c r="BA57" s="129">
        <f>IF(AZ57=1,G57,0)</f>
        <v>0</v>
      </c>
      <c r="BB57" s="129">
        <f>IF(AZ57=2,G57,0)</f>
        <v>0</v>
      </c>
      <c r="BC57" s="129">
        <f>IF(AZ57=3,G57,0)</f>
        <v>0</v>
      </c>
      <c r="BD57" s="129">
        <f>IF(AZ57=4,G57,0)</f>
        <v>0</v>
      </c>
      <c r="BE57" s="129">
        <f>IF(AZ57=5,G57,0)</f>
        <v>0</v>
      </c>
      <c r="CZ57" s="129">
        <v>0</v>
      </c>
    </row>
    <row r="58" spans="1:104" ht="12.75">
      <c r="A58" s="152">
        <v>27</v>
      </c>
      <c r="B58" s="153" t="s">
        <v>154</v>
      </c>
      <c r="C58" s="154" t="s">
        <v>155</v>
      </c>
      <c r="D58" s="155" t="s">
        <v>105</v>
      </c>
      <c r="E58" s="156">
        <v>39.12</v>
      </c>
      <c r="F58" s="156">
        <v>0</v>
      </c>
      <c r="G58" s="157">
        <f>E58*F58</f>
        <v>0</v>
      </c>
      <c r="O58" s="151">
        <v>2</v>
      </c>
      <c r="AA58" s="129">
        <v>12</v>
      </c>
      <c r="AB58" s="129">
        <v>0</v>
      </c>
      <c r="AC58" s="129">
        <v>45</v>
      </c>
      <c r="AZ58" s="129">
        <v>1</v>
      </c>
      <c r="BA58" s="129">
        <f>IF(AZ58=1,G58,0)</f>
        <v>0</v>
      </c>
      <c r="BB58" s="129">
        <f>IF(AZ58=2,G58,0)</f>
        <v>0</v>
      </c>
      <c r="BC58" s="129">
        <f>IF(AZ58=3,G58,0)</f>
        <v>0</v>
      </c>
      <c r="BD58" s="129">
        <f>IF(AZ58=4,G58,0)</f>
        <v>0</v>
      </c>
      <c r="BE58" s="129">
        <f>IF(AZ58=5,G58,0)</f>
        <v>0</v>
      </c>
      <c r="CZ58" s="129">
        <v>0</v>
      </c>
    </row>
    <row r="59" spans="1:15" ht="12.75">
      <c r="A59" s="158"/>
      <c r="B59" s="159"/>
      <c r="C59" s="197" t="s">
        <v>156</v>
      </c>
      <c r="D59" s="198"/>
      <c r="E59" s="161">
        <v>39.12</v>
      </c>
      <c r="F59" s="162"/>
      <c r="G59" s="163"/>
      <c r="M59" s="160" t="s">
        <v>156</v>
      </c>
      <c r="O59" s="151"/>
    </row>
    <row r="60" spans="1:104" ht="12.75">
      <c r="A60" s="152">
        <v>28</v>
      </c>
      <c r="B60" s="153" t="s">
        <v>157</v>
      </c>
      <c r="C60" s="154" t="s">
        <v>158</v>
      </c>
      <c r="D60" s="155" t="s">
        <v>159</v>
      </c>
      <c r="E60" s="156">
        <v>30</v>
      </c>
      <c r="F60" s="156">
        <v>0</v>
      </c>
      <c r="G60" s="157">
        <f>E60*F60</f>
        <v>0</v>
      </c>
      <c r="O60" s="151">
        <v>2</v>
      </c>
      <c r="AA60" s="129">
        <v>12</v>
      </c>
      <c r="AB60" s="129">
        <v>0</v>
      </c>
      <c r="AC60" s="129">
        <v>46</v>
      </c>
      <c r="AZ60" s="129">
        <v>1</v>
      </c>
      <c r="BA60" s="129">
        <f>IF(AZ60=1,G60,0)</f>
        <v>0</v>
      </c>
      <c r="BB60" s="129">
        <f>IF(AZ60=2,G60,0)</f>
        <v>0</v>
      </c>
      <c r="BC60" s="129">
        <f>IF(AZ60=3,G60,0)</f>
        <v>0</v>
      </c>
      <c r="BD60" s="129">
        <f>IF(AZ60=4,G60,0)</f>
        <v>0</v>
      </c>
      <c r="BE60" s="129">
        <f>IF(AZ60=5,G60,0)</f>
        <v>0</v>
      </c>
      <c r="CZ60" s="129">
        <v>0</v>
      </c>
    </row>
    <row r="61" spans="1:57" ht="12.75">
      <c r="A61" s="164"/>
      <c r="B61" s="165" t="s">
        <v>69</v>
      </c>
      <c r="C61" s="166" t="str">
        <f>CONCATENATE(B55," ",C55)</f>
        <v>95 Dokončovací konstrukce na pozemních stavbách</v>
      </c>
      <c r="D61" s="164"/>
      <c r="E61" s="167"/>
      <c r="F61" s="167"/>
      <c r="G61" s="168">
        <f>SUM(G55:G60)</f>
        <v>0</v>
      </c>
      <c r="O61" s="151">
        <v>4</v>
      </c>
      <c r="BA61" s="169">
        <f>SUM(BA55:BA60)</f>
        <v>0</v>
      </c>
      <c r="BB61" s="169">
        <f>SUM(BB55:BB60)</f>
        <v>0</v>
      </c>
      <c r="BC61" s="169">
        <f>SUM(BC55:BC60)</f>
        <v>0</v>
      </c>
      <c r="BD61" s="169">
        <f>SUM(BD55:BD60)</f>
        <v>0</v>
      </c>
      <c r="BE61" s="169">
        <f>SUM(BE55:BE60)</f>
        <v>0</v>
      </c>
    </row>
    <row r="62" spans="1:15" ht="12.75">
      <c r="A62" s="144" t="s">
        <v>65</v>
      </c>
      <c r="B62" s="145" t="s">
        <v>160</v>
      </c>
      <c r="C62" s="146" t="s">
        <v>161</v>
      </c>
      <c r="D62" s="147"/>
      <c r="E62" s="148"/>
      <c r="F62" s="148"/>
      <c r="G62" s="149"/>
      <c r="H62" s="150"/>
      <c r="I62" s="150"/>
      <c r="O62" s="151">
        <v>1</v>
      </c>
    </row>
    <row r="63" spans="1:104" ht="12.75">
      <c r="A63" s="152">
        <v>29</v>
      </c>
      <c r="B63" s="153" t="s">
        <v>162</v>
      </c>
      <c r="C63" s="154" t="s">
        <v>163</v>
      </c>
      <c r="D63" s="155" t="s">
        <v>92</v>
      </c>
      <c r="E63" s="156">
        <v>3.3428</v>
      </c>
      <c r="F63" s="156">
        <v>0</v>
      </c>
      <c r="G63" s="157">
        <f>E63*F63</f>
        <v>0</v>
      </c>
      <c r="O63" s="151">
        <v>2</v>
      </c>
      <c r="AA63" s="129">
        <v>1</v>
      </c>
      <c r="AB63" s="129">
        <v>1</v>
      </c>
      <c r="AC63" s="129">
        <v>1</v>
      </c>
      <c r="AZ63" s="129">
        <v>1</v>
      </c>
      <c r="BA63" s="129">
        <f>IF(AZ63=1,G63,0)</f>
        <v>0</v>
      </c>
      <c r="BB63" s="129">
        <f>IF(AZ63=2,G63,0)</f>
        <v>0</v>
      </c>
      <c r="BC63" s="129">
        <f>IF(AZ63=3,G63,0)</f>
        <v>0</v>
      </c>
      <c r="BD63" s="129">
        <f>IF(AZ63=4,G63,0)</f>
        <v>0</v>
      </c>
      <c r="BE63" s="129">
        <f>IF(AZ63=5,G63,0)</f>
        <v>0</v>
      </c>
      <c r="CZ63" s="129">
        <v>0</v>
      </c>
    </row>
    <row r="64" spans="1:15" ht="12.75">
      <c r="A64" s="158"/>
      <c r="B64" s="159"/>
      <c r="C64" s="197" t="s">
        <v>164</v>
      </c>
      <c r="D64" s="198"/>
      <c r="E64" s="161">
        <v>3.3428</v>
      </c>
      <c r="F64" s="162"/>
      <c r="G64" s="163"/>
      <c r="M64" s="160" t="s">
        <v>164</v>
      </c>
      <c r="O64" s="151"/>
    </row>
    <row r="65" spans="1:104" ht="12.75">
      <c r="A65" s="152">
        <v>30</v>
      </c>
      <c r="B65" s="153" t="s">
        <v>165</v>
      </c>
      <c r="C65" s="154" t="s">
        <v>166</v>
      </c>
      <c r="D65" s="155" t="s">
        <v>105</v>
      </c>
      <c r="E65" s="156">
        <v>18.158</v>
      </c>
      <c r="F65" s="156">
        <v>0</v>
      </c>
      <c r="G65" s="157">
        <f>E65*F65</f>
        <v>0</v>
      </c>
      <c r="O65" s="151">
        <v>2</v>
      </c>
      <c r="AA65" s="129">
        <v>1</v>
      </c>
      <c r="AB65" s="129">
        <v>1</v>
      </c>
      <c r="AC65" s="129">
        <v>1</v>
      </c>
      <c r="AZ65" s="129">
        <v>1</v>
      </c>
      <c r="BA65" s="129">
        <f>IF(AZ65=1,G65,0)</f>
        <v>0</v>
      </c>
      <c r="BB65" s="129">
        <f>IF(AZ65=2,G65,0)</f>
        <v>0</v>
      </c>
      <c r="BC65" s="129">
        <f>IF(AZ65=3,G65,0)</f>
        <v>0</v>
      </c>
      <c r="BD65" s="129">
        <f>IF(AZ65=4,G65,0)</f>
        <v>0</v>
      </c>
      <c r="BE65" s="129">
        <f>IF(AZ65=5,G65,0)</f>
        <v>0</v>
      </c>
      <c r="CZ65" s="129">
        <v>0.00067</v>
      </c>
    </row>
    <row r="66" spans="1:15" ht="12.75">
      <c r="A66" s="158"/>
      <c r="B66" s="159"/>
      <c r="C66" s="197" t="s">
        <v>167</v>
      </c>
      <c r="D66" s="198"/>
      <c r="E66" s="161">
        <v>18.158</v>
      </c>
      <c r="F66" s="162"/>
      <c r="G66" s="163"/>
      <c r="M66" s="160" t="s">
        <v>167</v>
      </c>
      <c r="O66" s="151"/>
    </row>
    <row r="67" spans="1:104" ht="12.75">
      <c r="A67" s="152">
        <v>31</v>
      </c>
      <c r="B67" s="153" t="s">
        <v>168</v>
      </c>
      <c r="C67" s="154" t="s">
        <v>169</v>
      </c>
      <c r="D67" s="155" t="s">
        <v>170</v>
      </c>
      <c r="E67" s="156">
        <v>7.7</v>
      </c>
      <c r="F67" s="156">
        <v>0</v>
      </c>
      <c r="G67" s="157">
        <f>E67*F67</f>
        <v>0</v>
      </c>
      <c r="O67" s="151">
        <v>2</v>
      </c>
      <c r="AA67" s="129">
        <v>1</v>
      </c>
      <c r="AB67" s="129">
        <v>1</v>
      </c>
      <c r="AC67" s="129">
        <v>1</v>
      </c>
      <c r="AZ67" s="129">
        <v>1</v>
      </c>
      <c r="BA67" s="129">
        <f>IF(AZ67=1,G67,0)</f>
        <v>0</v>
      </c>
      <c r="BB67" s="129">
        <f>IF(AZ67=2,G67,0)</f>
        <v>0</v>
      </c>
      <c r="BC67" s="129">
        <f>IF(AZ67=3,G67,0)</f>
        <v>0</v>
      </c>
      <c r="BD67" s="129">
        <f>IF(AZ67=4,G67,0)</f>
        <v>0</v>
      </c>
      <c r="BE67" s="129">
        <f>IF(AZ67=5,G67,0)</f>
        <v>0</v>
      </c>
      <c r="CZ67" s="129">
        <v>0</v>
      </c>
    </row>
    <row r="68" spans="1:15" ht="12.75">
      <c r="A68" s="158"/>
      <c r="B68" s="159"/>
      <c r="C68" s="197" t="s">
        <v>171</v>
      </c>
      <c r="D68" s="198"/>
      <c r="E68" s="161">
        <v>7.7</v>
      </c>
      <c r="F68" s="162"/>
      <c r="G68" s="163"/>
      <c r="M68" s="160" t="s">
        <v>171</v>
      </c>
      <c r="O68" s="151"/>
    </row>
    <row r="69" spans="1:104" ht="12.75">
      <c r="A69" s="152">
        <v>32</v>
      </c>
      <c r="B69" s="153" t="s">
        <v>172</v>
      </c>
      <c r="C69" s="154" t="s">
        <v>173</v>
      </c>
      <c r="D69" s="155" t="s">
        <v>92</v>
      </c>
      <c r="E69" s="156">
        <v>10.922</v>
      </c>
      <c r="F69" s="156">
        <v>0</v>
      </c>
      <c r="G69" s="157">
        <f>E69*F69</f>
        <v>0</v>
      </c>
      <c r="O69" s="151">
        <v>2</v>
      </c>
      <c r="AA69" s="129">
        <v>1</v>
      </c>
      <c r="AB69" s="129">
        <v>1</v>
      </c>
      <c r="AC69" s="129">
        <v>1</v>
      </c>
      <c r="AZ69" s="129">
        <v>1</v>
      </c>
      <c r="BA69" s="129">
        <f>IF(AZ69=1,G69,0)</f>
        <v>0</v>
      </c>
      <c r="BB69" s="129">
        <f>IF(AZ69=2,G69,0)</f>
        <v>0</v>
      </c>
      <c r="BC69" s="129">
        <f>IF(AZ69=3,G69,0)</f>
        <v>0</v>
      </c>
      <c r="BD69" s="129">
        <f>IF(AZ69=4,G69,0)</f>
        <v>0</v>
      </c>
      <c r="BE69" s="129">
        <f>IF(AZ69=5,G69,0)</f>
        <v>0</v>
      </c>
      <c r="CZ69" s="129">
        <v>0</v>
      </c>
    </row>
    <row r="70" spans="1:15" ht="12.75">
      <c r="A70" s="158"/>
      <c r="B70" s="159"/>
      <c r="C70" s="197" t="s">
        <v>174</v>
      </c>
      <c r="D70" s="198"/>
      <c r="E70" s="161">
        <v>10.922</v>
      </c>
      <c r="F70" s="162"/>
      <c r="G70" s="163"/>
      <c r="M70" s="160" t="s">
        <v>174</v>
      </c>
      <c r="O70" s="151"/>
    </row>
    <row r="71" spans="1:104" ht="22.5">
      <c r="A71" s="152">
        <v>33</v>
      </c>
      <c r="B71" s="153" t="s">
        <v>175</v>
      </c>
      <c r="C71" s="154" t="s">
        <v>176</v>
      </c>
      <c r="D71" s="155" t="s">
        <v>105</v>
      </c>
      <c r="E71" s="156">
        <v>109.22</v>
      </c>
      <c r="F71" s="156">
        <v>0</v>
      </c>
      <c r="G71" s="157">
        <f>E71*F71</f>
        <v>0</v>
      </c>
      <c r="O71" s="151">
        <v>2</v>
      </c>
      <c r="AA71" s="129">
        <v>1</v>
      </c>
      <c r="AB71" s="129">
        <v>1</v>
      </c>
      <c r="AC71" s="129">
        <v>1</v>
      </c>
      <c r="AZ71" s="129">
        <v>1</v>
      </c>
      <c r="BA71" s="129">
        <f>IF(AZ71=1,G71,0)</f>
        <v>0</v>
      </c>
      <c r="BB71" s="129">
        <f>IF(AZ71=2,G71,0)</f>
        <v>0</v>
      </c>
      <c r="BC71" s="129">
        <f>IF(AZ71=3,G71,0)</f>
        <v>0</v>
      </c>
      <c r="BD71" s="129">
        <f>IF(AZ71=4,G71,0)</f>
        <v>0</v>
      </c>
      <c r="BE71" s="129">
        <f>IF(AZ71=5,G71,0)</f>
        <v>0</v>
      </c>
      <c r="CZ71" s="129">
        <v>0</v>
      </c>
    </row>
    <row r="72" spans="1:15" ht="12.75">
      <c r="A72" s="158"/>
      <c r="B72" s="159"/>
      <c r="C72" s="197" t="s">
        <v>177</v>
      </c>
      <c r="D72" s="198"/>
      <c r="E72" s="161">
        <v>109.22</v>
      </c>
      <c r="F72" s="162"/>
      <c r="G72" s="163"/>
      <c r="M72" s="160" t="s">
        <v>177</v>
      </c>
      <c r="O72" s="151"/>
    </row>
    <row r="73" spans="1:104" ht="12.75">
      <c r="A73" s="152">
        <v>34</v>
      </c>
      <c r="B73" s="153" t="s">
        <v>178</v>
      </c>
      <c r="C73" s="154" t="s">
        <v>179</v>
      </c>
      <c r="D73" s="155" t="s">
        <v>180</v>
      </c>
      <c r="E73" s="156">
        <v>1</v>
      </c>
      <c r="F73" s="156">
        <v>0</v>
      </c>
      <c r="G73" s="157">
        <f>E73*F73</f>
        <v>0</v>
      </c>
      <c r="O73" s="151">
        <v>2</v>
      </c>
      <c r="AA73" s="129">
        <v>1</v>
      </c>
      <c r="AB73" s="129">
        <v>1</v>
      </c>
      <c r="AC73" s="129">
        <v>1</v>
      </c>
      <c r="AZ73" s="129">
        <v>1</v>
      </c>
      <c r="BA73" s="129">
        <f>IF(AZ73=1,G73,0)</f>
        <v>0</v>
      </c>
      <c r="BB73" s="129">
        <f>IF(AZ73=2,G73,0)</f>
        <v>0</v>
      </c>
      <c r="BC73" s="129">
        <f>IF(AZ73=3,G73,0)</f>
        <v>0</v>
      </c>
      <c r="BD73" s="129">
        <f>IF(AZ73=4,G73,0)</f>
        <v>0</v>
      </c>
      <c r="BE73" s="129">
        <f>IF(AZ73=5,G73,0)</f>
        <v>0</v>
      </c>
      <c r="CZ73" s="129">
        <v>0</v>
      </c>
    </row>
    <row r="74" spans="1:104" ht="12.75">
      <c r="A74" s="152">
        <v>35</v>
      </c>
      <c r="B74" s="153" t="s">
        <v>181</v>
      </c>
      <c r="C74" s="154" t="s">
        <v>182</v>
      </c>
      <c r="D74" s="155" t="s">
        <v>105</v>
      </c>
      <c r="E74" s="156">
        <v>1.8</v>
      </c>
      <c r="F74" s="156">
        <v>0</v>
      </c>
      <c r="G74" s="157">
        <f>E74*F74</f>
        <v>0</v>
      </c>
      <c r="O74" s="151">
        <v>2</v>
      </c>
      <c r="AA74" s="129">
        <v>1</v>
      </c>
      <c r="AB74" s="129">
        <v>1</v>
      </c>
      <c r="AC74" s="129">
        <v>1</v>
      </c>
      <c r="AZ74" s="129">
        <v>1</v>
      </c>
      <c r="BA74" s="129">
        <f>IF(AZ74=1,G74,0)</f>
        <v>0</v>
      </c>
      <c r="BB74" s="129">
        <f>IF(AZ74=2,G74,0)</f>
        <v>0</v>
      </c>
      <c r="BC74" s="129">
        <f>IF(AZ74=3,G74,0)</f>
        <v>0</v>
      </c>
      <c r="BD74" s="129">
        <f>IF(AZ74=4,G74,0)</f>
        <v>0</v>
      </c>
      <c r="BE74" s="129">
        <f>IF(AZ74=5,G74,0)</f>
        <v>0</v>
      </c>
      <c r="CZ74" s="129">
        <v>0.00117</v>
      </c>
    </row>
    <row r="75" spans="1:104" ht="12.75">
      <c r="A75" s="152">
        <v>36</v>
      </c>
      <c r="B75" s="153" t="s">
        <v>183</v>
      </c>
      <c r="C75" s="154" t="s">
        <v>184</v>
      </c>
      <c r="D75" s="155" t="s">
        <v>105</v>
      </c>
      <c r="E75" s="156">
        <v>110.11</v>
      </c>
      <c r="F75" s="156">
        <v>0</v>
      </c>
      <c r="G75" s="157">
        <f>E75*F75</f>
        <v>0</v>
      </c>
      <c r="O75" s="151">
        <v>2</v>
      </c>
      <c r="AA75" s="129">
        <v>1</v>
      </c>
      <c r="AB75" s="129">
        <v>1</v>
      </c>
      <c r="AC75" s="129">
        <v>1</v>
      </c>
      <c r="AZ75" s="129">
        <v>1</v>
      </c>
      <c r="BA75" s="129">
        <f>IF(AZ75=1,G75,0)</f>
        <v>0</v>
      </c>
      <c r="BB75" s="129">
        <f>IF(AZ75=2,G75,0)</f>
        <v>0</v>
      </c>
      <c r="BC75" s="129">
        <f>IF(AZ75=3,G75,0)</f>
        <v>0</v>
      </c>
      <c r="BD75" s="129">
        <f>IF(AZ75=4,G75,0)</f>
        <v>0</v>
      </c>
      <c r="BE75" s="129">
        <f>IF(AZ75=5,G75,0)</f>
        <v>0</v>
      </c>
      <c r="CZ75" s="129">
        <v>0</v>
      </c>
    </row>
    <row r="76" spans="1:15" ht="12.75">
      <c r="A76" s="158"/>
      <c r="B76" s="159"/>
      <c r="C76" s="197" t="s">
        <v>185</v>
      </c>
      <c r="D76" s="198"/>
      <c r="E76" s="161">
        <v>110.11</v>
      </c>
      <c r="F76" s="162"/>
      <c r="G76" s="163"/>
      <c r="M76" s="160" t="s">
        <v>185</v>
      </c>
      <c r="O76" s="151"/>
    </row>
    <row r="77" spans="1:104" ht="12.75">
      <c r="A77" s="152">
        <v>37</v>
      </c>
      <c r="B77" s="153" t="s">
        <v>186</v>
      </c>
      <c r="C77" s="154" t="s">
        <v>187</v>
      </c>
      <c r="D77" s="155" t="s">
        <v>105</v>
      </c>
      <c r="E77" s="156">
        <v>145.805</v>
      </c>
      <c r="F77" s="156">
        <v>0</v>
      </c>
      <c r="G77" s="157">
        <f>E77*F77</f>
        <v>0</v>
      </c>
      <c r="O77" s="151">
        <v>2</v>
      </c>
      <c r="AA77" s="129">
        <v>1</v>
      </c>
      <c r="AB77" s="129">
        <v>1</v>
      </c>
      <c r="AC77" s="129">
        <v>1</v>
      </c>
      <c r="AZ77" s="129">
        <v>1</v>
      </c>
      <c r="BA77" s="129">
        <f>IF(AZ77=1,G77,0)</f>
        <v>0</v>
      </c>
      <c r="BB77" s="129">
        <f>IF(AZ77=2,G77,0)</f>
        <v>0</v>
      </c>
      <c r="BC77" s="129">
        <f>IF(AZ77=3,G77,0)</f>
        <v>0</v>
      </c>
      <c r="BD77" s="129">
        <f>IF(AZ77=4,G77,0)</f>
        <v>0</v>
      </c>
      <c r="BE77" s="129">
        <f>IF(AZ77=5,G77,0)</f>
        <v>0</v>
      </c>
      <c r="CZ77" s="129">
        <v>0</v>
      </c>
    </row>
    <row r="78" spans="1:15" ht="12.75">
      <c r="A78" s="158"/>
      <c r="B78" s="159"/>
      <c r="C78" s="197" t="s">
        <v>188</v>
      </c>
      <c r="D78" s="198"/>
      <c r="E78" s="161">
        <v>40.4</v>
      </c>
      <c r="F78" s="162"/>
      <c r="G78" s="163"/>
      <c r="M78" s="160" t="s">
        <v>188</v>
      </c>
      <c r="O78" s="151"/>
    </row>
    <row r="79" spans="1:15" ht="12.75">
      <c r="A79" s="158"/>
      <c r="B79" s="159"/>
      <c r="C79" s="197" t="s">
        <v>189</v>
      </c>
      <c r="D79" s="198"/>
      <c r="E79" s="161">
        <v>23.1725</v>
      </c>
      <c r="F79" s="162"/>
      <c r="G79" s="163"/>
      <c r="M79" s="160" t="s">
        <v>189</v>
      </c>
      <c r="O79" s="151"/>
    </row>
    <row r="80" spans="1:15" ht="12.75">
      <c r="A80" s="158"/>
      <c r="B80" s="159"/>
      <c r="C80" s="197" t="s">
        <v>190</v>
      </c>
      <c r="D80" s="198"/>
      <c r="E80" s="161">
        <v>24.29</v>
      </c>
      <c r="F80" s="162"/>
      <c r="G80" s="163"/>
      <c r="M80" s="160" t="s">
        <v>190</v>
      </c>
      <c r="O80" s="151"/>
    </row>
    <row r="81" spans="1:15" ht="12.75">
      <c r="A81" s="158"/>
      <c r="B81" s="159"/>
      <c r="C81" s="197" t="s">
        <v>191</v>
      </c>
      <c r="D81" s="198"/>
      <c r="E81" s="161">
        <v>45.03</v>
      </c>
      <c r="F81" s="162"/>
      <c r="G81" s="163"/>
      <c r="M81" s="160" t="s">
        <v>191</v>
      </c>
      <c r="O81" s="151"/>
    </row>
    <row r="82" spans="1:15" ht="12.75">
      <c r="A82" s="158"/>
      <c r="B82" s="159"/>
      <c r="C82" s="197" t="s">
        <v>192</v>
      </c>
      <c r="D82" s="198"/>
      <c r="E82" s="161">
        <v>12.9125</v>
      </c>
      <c r="F82" s="162"/>
      <c r="G82" s="163"/>
      <c r="M82" s="160" t="s">
        <v>192</v>
      </c>
      <c r="O82" s="151"/>
    </row>
    <row r="83" spans="1:104" ht="12.75">
      <c r="A83" s="152">
        <v>38</v>
      </c>
      <c r="B83" s="153" t="s">
        <v>193</v>
      </c>
      <c r="C83" s="154" t="s">
        <v>194</v>
      </c>
      <c r="D83" s="155" t="s">
        <v>105</v>
      </c>
      <c r="E83" s="156">
        <v>5.65</v>
      </c>
      <c r="F83" s="156">
        <v>0</v>
      </c>
      <c r="G83" s="157">
        <f>E83*F83</f>
        <v>0</v>
      </c>
      <c r="O83" s="151">
        <v>2</v>
      </c>
      <c r="AA83" s="129">
        <v>1</v>
      </c>
      <c r="AB83" s="129">
        <v>1</v>
      </c>
      <c r="AC83" s="129">
        <v>1</v>
      </c>
      <c r="AZ83" s="129">
        <v>1</v>
      </c>
      <c r="BA83" s="129">
        <f>IF(AZ83=1,G83,0)</f>
        <v>0</v>
      </c>
      <c r="BB83" s="129">
        <f>IF(AZ83=2,G83,0)</f>
        <v>0</v>
      </c>
      <c r="BC83" s="129">
        <f>IF(AZ83=3,G83,0)</f>
        <v>0</v>
      </c>
      <c r="BD83" s="129">
        <f>IF(AZ83=4,G83,0)</f>
        <v>0</v>
      </c>
      <c r="BE83" s="129">
        <f>IF(AZ83=5,G83,0)</f>
        <v>0</v>
      </c>
      <c r="CZ83" s="129">
        <v>0</v>
      </c>
    </row>
    <row r="84" spans="1:15" ht="12.75">
      <c r="A84" s="158"/>
      <c r="B84" s="159"/>
      <c r="C84" s="197" t="s">
        <v>195</v>
      </c>
      <c r="D84" s="198"/>
      <c r="E84" s="161">
        <v>5.65</v>
      </c>
      <c r="F84" s="162"/>
      <c r="G84" s="163"/>
      <c r="M84" s="160" t="s">
        <v>195</v>
      </c>
      <c r="O84" s="151"/>
    </row>
    <row r="85" spans="1:104" ht="12.75">
      <c r="A85" s="152">
        <v>39</v>
      </c>
      <c r="B85" s="153" t="s">
        <v>196</v>
      </c>
      <c r="C85" s="154" t="s">
        <v>197</v>
      </c>
      <c r="D85" s="155" t="s">
        <v>105</v>
      </c>
      <c r="E85" s="156">
        <v>5.65</v>
      </c>
      <c r="F85" s="156">
        <v>0</v>
      </c>
      <c r="G85" s="157">
        <f>E85*F85</f>
        <v>0</v>
      </c>
      <c r="O85" s="151">
        <v>2</v>
      </c>
      <c r="AA85" s="129">
        <v>1</v>
      </c>
      <c r="AB85" s="129">
        <v>1</v>
      </c>
      <c r="AC85" s="129">
        <v>1</v>
      </c>
      <c r="AZ85" s="129">
        <v>1</v>
      </c>
      <c r="BA85" s="129">
        <f>IF(AZ85=1,G85,0)</f>
        <v>0</v>
      </c>
      <c r="BB85" s="129">
        <f>IF(AZ85=2,G85,0)</f>
        <v>0</v>
      </c>
      <c r="BC85" s="129">
        <f>IF(AZ85=3,G85,0)</f>
        <v>0</v>
      </c>
      <c r="BD85" s="129">
        <f>IF(AZ85=4,G85,0)</f>
        <v>0</v>
      </c>
      <c r="BE85" s="129">
        <f>IF(AZ85=5,G85,0)</f>
        <v>0</v>
      </c>
      <c r="CZ85" s="129">
        <v>0</v>
      </c>
    </row>
    <row r="86" spans="1:57" ht="12.75">
      <c r="A86" s="164"/>
      <c r="B86" s="165" t="s">
        <v>69</v>
      </c>
      <c r="C86" s="166" t="str">
        <f>CONCATENATE(B62," ",C62)</f>
        <v>96 Bourání konstrukcí</v>
      </c>
      <c r="D86" s="164"/>
      <c r="E86" s="167"/>
      <c r="F86" s="167"/>
      <c r="G86" s="168">
        <f>SUM(G62:G85)</f>
        <v>0</v>
      </c>
      <c r="O86" s="151">
        <v>4</v>
      </c>
      <c r="BA86" s="169">
        <f>SUM(BA62:BA85)</f>
        <v>0</v>
      </c>
      <c r="BB86" s="169">
        <f>SUM(BB62:BB85)</f>
        <v>0</v>
      </c>
      <c r="BC86" s="169">
        <f>SUM(BC62:BC85)</f>
        <v>0</v>
      </c>
      <c r="BD86" s="169">
        <f>SUM(BD62:BD85)</f>
        <v>0</v>
      </c>
      <c r="BE86" s="169">
        <f>SUM(BE62:BE85)</f>
        <v>0</v>
      </c>
    </row>
    <row r="87" spans="1:15" ht="12.75">
      <c r="A87" s="144" t="s">
        <v>65</v>
      </c>
      <c r="B87" s="145" t="s">
        <v>198</v>
      </c>
      <c r="C87" s="146" t="s">
        <v>199</v>
      </c>
      <c r="D87" s="147"/>
      <c r="E87" s="148"/>
      <c r="F87" s="148"/>
      <c r="G87" s="149"/>
      <c r="H87" s="150"/>
      <c r="I87" s="150"/>
      <c r="O87" s="151">
        <v>1</v>
      </c>
    </row>
    <row r="88" spans="1:104" ht="12.75">
      <c r="A88" s="152">
        <v>40</v>
      </c>
      <c r="B88" s="153" t="s">
        <v>200</v>
      </c>
      <c r="C88" s="154" t="s">
        <v>201</v>
      </c>
      <c r="D88" s="155" t="s">
        <v>133</v>
      </c>
      <c r="E88" s="156"/>
      <c r="F88" s="156">
        <v>0</v>
      </c>
      <c r="G88" s="157">
        <f>E88*F88</f>
        <v>0</v>
      </c>
      <c r="O88" s="151">
        <v>2</v>
      </c>
      <c r="AA88" s="129">
        <v>7</v>
      </c>
      <c r="AB88" s="129">
        <v>1</v>
      </c>
      <c r="AC88" s="129">
        <v>2</v>
      </c>
      <c r="AZ88" s="129">
        <v>1</v>
      </c>
      <c r="BA88" s="129">
        <f>IF(AZ88=1,G88,0)</f>
        <v>0</v>
      </c>
      <c r="BB88" s="129">
        <f>IF(AZ88=2,G88,0)</f>
        <v>0</v>
      </c>
      <c r="BC88" s="129">
        <f>IF(AZ88=3,G88,0)</f>
        <v>0</v>
      </c>
      <c r="BD88" s="129">
        <f>IF(AZ88=4,G88,0)</f>
        <v>0</v>
      </c>
      <c r="BE88" s="129">
        <f>IF(AZ88=5,G88,0)</f>
        <v>0</v>
      </c>
      <c r="CZ88" s="129">
        <v>0</v>
      </c>
    </row>
    <row r="89" spans="1:57" ht="12.75">
      <c r="A89" s="164"/>
      <c r="B89" s="165" t="s">
        <v>69</v>
      </c>
      <c r="C89" s="166" t="str">
        <f>CONCATENATE(B87," ",C87)</f>
        <v>99 Staveništní přesun hmot</v>
      </c>
      <c r="D89" s="164"/>
      <c r="E89" s="167"/>
      <c r="F89" s="167"/>
      <c r="G89" s="168">
        <f>SUM(G87:G88)</f>
        <v>0</v>
      </c>
      <c r="O89" s="151">
        <v>4</v>
      </c>
      <c r="BA89" s="169">
        <f>SUM(BA87:BA88)</f>
        <v>0</v>
      </c>
      <c r="BB89" s="169">
        <f>SUM(BB87:BB88)</f>
        <v>0</v>
      </c>
      <c r="BC89" s="169">
        <f>SUM(BC87:BC88)</f>
        <v>0</v>
      </c>
      <c r="BD89" s="169">
        <f>SUM(BD87:BD88)</f>
        <v>0</v>
      </c>
      <c r="BE89" s="169">
        <f>SUM(BE87:BE88)</f>
        <v>0</v>
      </c>
    </row>
    <row r="90" spans="1:15" ht="12.75">
      <c r="A90" s="144" t="s">
        <v>65</v>
      </c>
      <c r="B90" s="145" t="s">
        <v>202</v>
      </c>
      <c r="C90" s="146" t="s">
        <v>203</v>
      </c>
      <c r="D90" s="147"/>
      <c r="E90" s="148"/>
      <c r="F90" s="148"/>
      <c r="G90" s="149"/>
      <c r="H90" s="150"/>
      <c r="I90" s="150"/>
      <c r="O90" s="151">
        <v>1</v>
      </c>
    </row>
    <row r="91" spans="1:104" ht="22.5">
      <c r="A91" s="152">
        <v>41</v>
      </c>
      <c r="B91" s="153" t="s">
        <v>204</v>
      </c>
      <c r="C91" s="154" t="s">
        <v>205</v>
      </c>
      <c r="D91" s="155" t="s">
        <v>105</v>
      </c>
      <c r="E91" s="156">
        <v>111</v>
      </c>
      <c r="F91" s="156">
        <v>0</v>
      </c>
      <c r="G91" s="157">
        <f>E91*F91</f>
        <v>0</v>
      </c>
      <c r="O91" s="151">
        <v>2</v>
      </c>
      <c r="AA91" s="129">
        <v>1</v>
      </c>
      <c r="AB91" s="129">
        <v>7</v>
      </c>
      <c r="AC91" s="129">
        <v>7</v>
      </c>
      <c r="AZ91" s="129">
        <v>2</v>
      </c>
      <c r="BA91" s="129">
        <f>IF(AZ91=1,G91,0)</f>
        <v>0</v>
      </c>
      <c r="BB91" s="129">
        <f>IF(AZ91=2,G91,0)</f>
        <v>0</v>
      </c>
      <c r="BC91" s="129">
        <f>IF(AZ91=3,G91,0)</f>
        <v>0</v>
      </c>
      <c r="BD91" s="129">
        <f>IF(AZ91=4,G91,0)</f>
        <v>0</v>
      </c>
      <c r="BE91" s="129">
        <f>IF(AZ91=5,G91,0)</f>
        <v>0</v>
      </c>
      <c r="CZ91" s="129">
        <v>0.0004</v>
      </c>
    </row>
    <row r="92" spans="1:104" ht="12.75">
      <c r="A92" s="152">
        <v>42</v>
      </c>
      <c r="B92" s="153" t="s">
        <v>206</v>
      </c>
      <c r="C92" s="154" t="s">
        <v>207</v>
      </c>
      <c r="D92" s="155" t="s">
        <v>105</v>
      </c>
      <c r="E92" s="156">
        <v>222</v>
      </c>
      <c r="F92" s="156">
        <v>0</v>
      </c>
      <c r="G92" s="157">
        <f>E92*F92</f>
        <v>0</v>
      </c>
      <c r="O92" s="151">
        <v>2</v>
      </c>
      <c r="AA92" s="129">
        <v>1</v>
      </c>
      <c r="AB92" s="129">
        <v>7</v>
      </c>
      <c r="AC92" s="129">
        <v>7</v>
      </c>
      <c r="AZ92" s="129">
        <v>2</v>
      </c>
      <c r="BA92" s="129">
        <f>IF(AZ92=1,G92,0)</f>
        <v>0</v>
      </c>
      <c r="BB92" s="129">
        <f>IF(AZ92=2,G92,0)</f>
        <v>0</v>
      </c>
      <c r="BC92" s="129">
        <f>IF(AZ92=3,G92,0)</f>
        <v>0</v>
      </c>
      <c r="BD92" s="129">
        <f>IF(AZ92=4,G92,0)</f>
        <v>0</v>
      </c>
      <c r="BE92" s="129">
        <f>IF(AZ92=5,G92,0)</f>
        <v>0</v>
      </c>
      <c r="CZ92" s="129">
        <v>0.00041</v>
      </c>
    </row>
    <row r="93" spans="1:15" ht="12.75">
      <c r="A93" s="158"/>
      <c r="B93" s="159"/>
      <c r="C93" s="197" t="s">
        <v>208</v>
      </c>
      <c r="D93" s="198"/>
      <c r="E93" s="161">
        <v>222</v>
      </c>
      <c r="F93" s="162"/>
      <c r="G93" s="163"/>
      <c r="M93" s="160" t="s">
        <v>208</v>
      </c>
      <c r="O93" s="151"/>
    </row>
    <row r="94" spans="1:104" ht="12.75">
      <c r="A94" s="152">
        <v>43</v>
      </c>
      <c r="B94" s="153" t="s">
        <v>209</v>
      </c>
      <c r="C94" s="154" t="s">
        <v>210</v>
      </c>
      <c r="D94" s="155" t="s">
        <v>105</v>
      </c>
      <c r="E94" s="156">
        <v>255.3</v>
      </c>
      <c r="F94" s="156">
        <v>0</v>
      </c>
      <c r="G94" s="157">
        <f>E94*F94</f>
        <v>0</v>
      </c>
      <c r="O94" s="151">
        <v>2</v>
      </c>
      <c r="AA94" s="129">
        <v>3</v>
      </c>
      <c r="AB94" s="129">
        <v>7</v>
      </c>
      <c r="AC94" s="129">
        <v>62852251</v>
      </c>
      <c r="AZ94" s="129">
        <v>2</v>
      </c>
      <c r="BA94" s="129">
        <f>IF(AZ94=1,G94,0)</f>
        <v>0</v>
      </c>
      <c r="BB94" s="129">
        <f>IF(AZ94=2,G94,0)</f>
        <v>0</v>
      </c>
      <c r="BC94" s="129">
        <f>IF(AZ94=3,G94,0)</f>
        <v>0</v>
      </c>
      <c r="BD94" s="129">
        <f>IF(AZ94=4,G94,0)</f>
        <v>0</v>
      </c>
      <c r="BE94" s="129">
        <f>IF(AZ94=5,G94,0)</f>
        <v>0</v>
      </c>
      <c r="CZ94" s="129">
        <v>0.0046</v>
      </c>
    </row>
    <row r="95" spans="1:15" ht="12.75">
      <c r="A95" s="158"/>
      <c r="B95" s="159"/>
      <c r="C95" s="197" t="s">
        <v>211</v>
      </c>
      <c r="D95" s="198"/>
      <c r="E95" s="161">
        <v>255.3</v>
      </c>
      <c r="F95" s="162"/>
      <c r="G95" s="163"/>
      <c r="M95" s="160" t="s">
        <v>211</v>
      </c>
      <c r="O95" s="151"/>
    </row>
    <row r="96" spans="1:104" ht="12.75">
      <c r="A96" s="152">
        <v>44</v>
      </c>
      <c r="B96" s="153" t="s">
        <v>212</v>
      </c>
      <c r="C96" s="154" t="s">
        <v>213</v>
      </c>
      <c r="D96" s="155" t="s">
        <v>55</v>
      </c>
      <c r="E96" s="156"/>
      <c r="F96" s="156">
        <v>0</v>
      </c>
      <c r="G96" s="157">
        <f>E96*F96</f>
        <v>0</v>
      </c>
      <c r="O96" s="151">
        <v>2</v>
      </c>
      <c r="AA96" s="129">
        <v>7</v>
      </c>
      <c r="AB96" s="129">
        <v>1002</v>
      </c>
      <c r="AC96" s="129">
        <v>5</v>
      </c>
      <c r="AZ96" s="129">
        <v>2</v>
      </c>
      <c r="BA96" s="129">
        <f>IF(AZ96=1,G96,0)</f>
        <v>0</v>
      </c>
      <c r="BB96" s="129">
        <f>IF(AZ96=2,G96,0)</f>
        <v>0</v>
      </c>
      <c r="BC96" s="129">
        <f>IF(AZ96=3,G96,0)</f>
        <v>0</v>
      </c>
      <c r="BD96" s="129">
        <f>IF(AZ96=4,G96,0)</f>
        <v>0</v>
      </c>
      <c r="BE96" s="129">
        <f>IF(AZ96=5,G96,0)</f>
        <v>0</v>
      </c>
      <c r="CZ96" s="129">
        <v>0</v>
      </c>
    </row>
    <row r="97" spans="1:57" ht="12.75">
      <c r="A97" s="164"/>
      <c r="B97" s="165" t="s">
        <v>69</v>
      </c>
      <c r="C97" s="166" t="str">
        <f>CONCATENATE(B90," ",C90)</f>
        <v>711 Izolace proti vodě</v>
      </c>
      <c r="D97" s="164"/>
      <c r="E97" s="167"/>
      <c r="F97" s="167"/>
      <c r="G97" s="168">
        <f>SUM(G90:G96)</f>
        <v>0</v>
      </c>
      <c r="O97" s="151">
        <v>4</v>
      </c>
      <c r="BA97" s="169">
        <f>SUM(BA90:BA96)</f>
        <v>0</v>
      </c>
      <c r="BB97" s="169">
        <f>SUM(BB90:BB96)</f>
        <v>0</v>
      </c>
      <c r="BC97" s="169">
        <f>SUM(BC90:BC96)</f>
        <v>0</v>
      </c>
      <c r="BD97" s="169">
        <f>SUM(BD90:BD96)</f>
        <v>0</v>
      </c>
      <c r="BE97" s="169">
        <f>SUM(BE90:BE96)</f>
        <v>0</v>
      </c>
    </row>
    <row r="98" spans="1:15" ht="12.75">
      <c r="A98" s="144" t="s">
        <v>65</v>
      </c>
      <c r="B98" s="145" t="s">
        <v>214</v>
      </c>
      <c r="C98" s="146" t="s">
        <v>215</v>
      </c>
      <c r="D98" s="147"/>
      <c r="E98" s="148"/>
      <c r="F98" s="148"/>
      <c r="G98" s="149"/>
      <c r="H98" s="150"/>
      <c r="I98" s="150"/>
      <c r="O98" s="151">
        <v>1</v>
      </c>
    </row>
    <row r="99" spans="1:104" ht="12.75">
      <c r="A99" s="152">
        <v>45</v>
      </c>
      <c r="B99" s="153" t="s">
        <v>216</v>
      </c>
      <c r="C99" s="154" t="s">
        <v>217</v>
      </c>
      <c r="D99" s="155" t="s">
        <v>105</v>
      </c>
      <c r="E99" s="156">
        <v>8.245</v>
      </c>
      <c r="F99" s="156">
        <v>0</v>
      </c>
      <c r="G99" s="157">
        <f>E99*F99</f>
        <v>0</v>
      </c>
      <c r="O99" s="151">
        <v>2</v>
      </c>
      <c r="AA99" s="129">
        <v>1</v>
      </c>
      <c r="AB99" s="129">
        <v>7</v>
      </c>
      <c r="AC99" s="129">
        <v>7</v>
      </c>
      <c r="AZ99" s="129">
        <v>2</v>
      </c>
      <c r="BA99" s="129">
        <f>IF(AZ99=1,G99,0)</f>
        <v>0</v>
      </c>
      <c r="BB99" s="129">
        <f>IF(AZ99=2,G99,0)</f>
        <v>0</v>
      </c>
      <c r="BC99" s="129">
        <f>IF(AZ99=3,G99,0)</f>
        <v>0</v>
      </c>
      <c r="BD99" s="129">
        <f>IF(AZ99=4,G99,0)</f>
        <v>0</v>
      </c>
      <c r="BE99" s="129">
        <f>IF(AZ99=5,G99,0)</f>
        <v>0</v>
      </c>
      <c r="CZ99" s="129">
        <v>0</v>
      </c>
    </row>
    <row r="100" spans="1:15" ht="12.75">
      <c r="A100" s="158"/>
      <c r="B100" s="159"/>
      <c r="C100" s="197" t="s">
        <v>218</v>
      </c>
      <c r="D100" s="198"/>
      <c r="E100" s="161">
        <v>8.245</v>
      </c>
      <c r="F100" s="162"/>
      <c r="G100" s="163"/>
      <c r="M100" s="160" t="s">
        <v>218</v>
      </c>
      <c r="O100" s="151"/>
    </row>
    <row r="101" spans="1:104" ht="12.75">
      <c r="A101" s="152">
        <v>46</v>
      </c>
      <c r="B101" s="153" t="s">
        <v>219</v>
      </c>
      <c r="C101" s="154" t="s">
        <v>220</v>
      </c>
      <c r="D101" s="155" t="s">
        <v>105</v>
      </c>
      <c r="E101" s="156">
        <v>8.25</v>
      </c>
      <c r="F101" s="156">
        <v>0</v>
      </c>
      <c r="G101" s="157">
        <f>E101*F101</f>
        <v>0</v>
      </c>
      <c r="O101" s="151">
        <v>2</v>
      </c>
      <c r="AA101" s="129">
        <v>1</v>
      </c>
      <c r="AB101" s="129">
        <v>7</v>
      </c>
      <c r="AC101" s="129">
        <v>7</v>
      </c>
      <c r="AZ101" s="129">
        <v>2</v>
      </c>
      <c r="BA101" s="129">
        <f>IF(AZ101=1,G101,0)</f>
        <v>0</v>
      </c>
      <c r="BB101" s="129">
        <f>IF(AZ101=2,G101,0)</f>
        <v>0</v>
      </c>
      <c r="BC101" s="129">
        <f>IF(AZ101=3,G101,0)</f>
        <v>0</v>
      </c>
      <c r="BD101" s="129">
        <f>IF(AZ101=4,G101,0)</f>
        <v>0</v>
      </c>
      <c r="BE101" s="129">
        <f>IF(AZ101=5,G101,0)</f>
        <v>0</v>
      </c>
      <c r="CZ101" s="129">
        <v>0</v>
      </c>
    </row>
    <row r="102" spans="1:104" ht="12.75">
      <c r="A102" s="152">
        <v>47</v>
      </c>
      <c r="B102" s="153" t="s">
        <v>299</v>
      </c>
      <c r="C102" s="154" t="s">
        <v>300</v>
      </c>
      <c r="D102" s="155" t="s">
        <v>170</v>
      </c>
      <c r="E102" s="156">
        <v>27.2</v>
      </c>
      <c r="F102" s="156">
        <v>0</v>
      </c>
      <c r="G102" s="157">
        <f>E102*F102</f>
        <v>0</v>
      </c>
      <c r="O102" s="151">
        <v>2</v>
      </c>
      <c r="AA102" s="129">
        <v>12</v>
      </c>
      <c r="AB102" s="129">
        <v>0</v>
      </c>
      <c r="AC102" s="129">
        <v>15</v>
      </c>
      <c r="AZ102" s="129">
        <v>2</v>
      </c>
      <c r="BA102" s="129">
        <f>IF(AZ102=1,G102,0)</f>
        <v>0</v>
      </c>
      <c r="BB102" s="129">
        <f>IF(AZ102=2,G102,0)</f>
        <v>0</v>
      </c>
      <c r="BC102" s="129">
        <f>IF(AZ102=3,G102,0)</f>
        <v>0</v>
      </c>
      <c r="BD102" s="129">
        <f>IF(AZ102=4,G102,0)</f>
        <v>0</v>
      </c>
      <c r="BE102" s="129">
        <f>IF(AZ102=5,G102,0)</f>
        <v>0</v>
      </c>
      <c r="CZ102" s="129">
        <v>0</v>
      </c>
    </row>
    <row r="103" spans="1:15" ht="12.75">
      <c r="A103" s="158"/>
      <c r="B103" s="159"/>
      <c r="C103" s="197" t="s">
        <v>287</v>
      </c>
      <c r="D103" s="198"/>
      <c r="E103" s="161">
        <v>27.2</v>
      </c>
      <c r="F103" s="162"/>
      <c r="G103" s="163"/>
      <c r="M103" s="160" t="s">
        <v>221</v>
      </c>
      <c r="O103" s="151"/>
    </row>
    <row r="104" spans="1:104" ht="12.75">
      <c r="A104" s="152">
        <v>48</v>
      </c>
      <c r="B104" s="153" t="s">
        <v>302</v>
      </c>
      <c r="C104" s="154" t="s">
        <v>301</v>
      </c>
      <c r="D104" s="155" t="s">
        <v>68</v>
      </c>
      <c r="E104" s="156">
        <v>4</v>
      </c>
      <c r="F104" s="156">
        <v>0</v>
      </c>
      <c r="G104" s="157">
        <f>E104*F104</f>
        <v>0</v>
      </c>
      <c r="O104" s="151">
        <v>2</v>
      </c>
      <c r="AA104" s="129">
        <v>12</v>
      </c>
      <c r="AB104" s="129">
        <v>0</v>
      </c>
      <c r="AC104" s="129">
        <v>60</v>
      </c>
      <c r="AZ104" s="129">
        <v>2</v>
      </c>
      <c r="BA104" s="129">
        <f>IF(AZ104=1,G104,0)</f>
        <v>0</v>
      </c>
      <c r="BB104" s="129">
        <f>IF(AZ104=2,G104,0)</f>
        <v>0</v>
      </c>
      <c r="BC104" s="129">
        <f>IF(AZ104=3,G104,0)</f>
        <v>0</v>
      </c>
      <c r="BD104" s="129">
        <f>IF(AZ104=4,G104,0)</f>
        <v>0</v>
      </c>
      <c r="BE104" s="129">
        <f>IF(AZ104=5,G104,0)</f>
        <v>0</v>
      </c>
      <c r="CZ104" s="129">
        <v>0</v>
      </c>
    </row>
    <row r="105" spans="1:104" ht="12.75">
      <c r="A105" s="152">
        <v>49</v>
      </c>
      <c r="B105" s="153" t="s">
        <v>222</v>
      </c>
      <c r="C105" s="154" t="s">
        <v>223</v>
      </c>
      <c r="D105" s="155" t="s">
        <v>55</v>
      </c>
      <c r="E105" s="156"/>
      <c r="F105" s="156">
        <v>0</v>
      </c>
      <c r="G105" s="157">
        <f>E105*F105</f>
        <v>0</v>
      </c>
      <c r="O105" s="151">
        <v>2</v>
      </c>
      <c r="AA105" s="129">
        <v>7</v>
      </c>
      <c r="AB105" s="129">
        <v>1002</v>
      </c>
      <c r="AC105" s="129">
        <v>5</v>
      </c>
      <c r="AZ105" s="129">
        <v>2</v>
      </c>
      <c r="BA105" s="129">
        <f>IF(AZ105=1,G105,0)</f>
        <v>0</v>
      </c>
      <c r="BB105" s="129">
        <f>IF(AZ105=2,G105,0)</f>
        <v>0</v>
      </c>
      <c r="BC105" s="129">
        <f>IF(AZ105=3,G105,0)</f>
        <v>0</v>
      </c>
      <c r="BD105" s="129">
        <f>IF(AZ105=4,G105,0)</f>
        <v>0</v>
      </c>
      <c r="BE105" s="129">
        <f>IF(AZ105=5,G105,0)</f>
        <v>0</v>
      </c>
      <c r="CZ105" s="129">
        <v>0</v>
      </c>
    </row>
    <row r="106" spans="1:57" ht="12.75">
      <c r="A106" s="164"/>
      <c r="B106" s="165" t="s">
        <v>69</v>
      </c>
      <c r="C106" s="166" t="str">
        <f>CONCATENATE(B98," ",C98)</f>
        <v>766 Konstrukce truhlářské</v>
      </c>
      <c r="D106" s="164"/>
      <c r="E106" s="167"/>
      <c r="F106" s="167"/>
      <c r="G106" s="168">
        <f>SUM(G98:G105)</f>
        <v>0</v>
      </c>
      <c r="O106" s="151">
        <v>4</v>
      </c>
      <c r="BA106" s="169">
        <f>SUM(BA98:BA105)</f>
        <v>0</v>
      </c>
      <c r="BB106" s="169">
        <f>SUM(BB98:BB105)</f>
        <v>0</v>
      </c>
      <c r="BC106" s="169">
        <f>SUM(BC98:BC105)</f>
        <v>0</v>
      </c>
      <c r="BD106" s="169">
        <f>SUM(BD98:BD105)</f>
        <v>0</v>
      </c>
      <c r="BE106" s="169">
        <f>SUM(BE98:BE105)</f>
        <v>0</v>
      </c>
    </row>
    <row r="107" spans="1:15" ht="12.75">
      <c r="A107" s="144" t="s">
        <v>65</v>
      </c>
      <c r="B107" s="145" t="s">
        <v>224</v>
      </c>
      <c r="C107" s="146" t="s">
        <v>225</v>
      </c>
      <c r="D107" s="147"/>
      <c r="E107" s="148"/>
      <c r="F107" s="148"/>
      <c r="G107" s="149"/>
      <c r="H107" s="150"/>
      <c r="I107" s="150"/>
      <c r="O107" s="151">
        <v>1</v>
      </c>
    </row>
    <row r="108" spans="1:104" ht="12.75">
      <c r="A108" s="152">
        <v>50</v>
      </c>
      <c r="B108" s="153" t="s">
        <v>290</v>
      </c>
      <c r="C108" s="154" t="s">
        <v>291</v>
      </c>
      <c r="D108" s="155" t="s">
        <v>68</v>
      </c>
      <c r="E108" s="156">
        <v>1</v>
      </c>
      <c r="F108" s="156">
        <v>0</v>
      </c>
      <c r="G108" s="157">
        <f aca="true" t="shared" si="0" ref="G108:G114">E108*F108</f>
        <v>0</v>
      </c>
      <c r="O108" s="151">
        <v>2</v>
      </c>
      <c r="AA108" s="129">
        <v>12</v>
      </c>
      <c r="AB108" s="129">
        <v>0</v>
      </c>
      <c r="AC108" s="129">
        <v>1</v>
      </c>
      <c r="AZ108" s="129">
        <v>2</v>
      </c>
      <c r="BA108" s="129">
        <f aca="true" t="shared" si="1" ref="BA108:BA114">IF(AZ108=1,G108,0)</f>
        <v>0</v>
      </c>
      <c r="BB108" s="129">
        <f aca="true" t="shared" si="2" ref="BB108:BB114">IF(AZ108=2,G108,0)</f>
        <v>0</v>
      </c>
      <c r="BC108" s="129">
        <f aca="true" t="shared" si="3" ref="BC108:BC114">IF(AZ108=3,G108,0)</f>
        <v>0</v>
      </c>
      <c r="BD108" s="129">
        <f aca="true" t="shared" si="4" ref="BD108:BD114">IF(AZ108=4,G108,0)</f>
        <v>0</v>
      </c>
      <c r="BE108" s="129">
        <f aca="true" t="shared" si="5" ref="BE108:BE114">IF(AZ108=5,G108,0)</f>
        <v>0</v>
      </c>
      <c r="CZ108" s="129">
        <v>0</v>
      </c>
    </row>
    <row r="109" spans="1:104" ht="12.75">
      <c r="A109" s="152">
        <v>51</v>
      </c>
      <c r="B109" s="153" t="s">
        <v>292</v>
      </c>
      <c r="C109" s="154" t="s">
        <v>293</v>
      </c>
      <c r="D109" s="155" t="s">
        <v>68</v>
      </c>
      <c r="E109" s="156">
        <v>1</v>
      </c>
      <c r="F109" s="156">
        <v>0</v>
      </c>
      <c r="G109" s="157">
        <f t="shared" si="0"/>
        <v>0</v>
      </c>
      <c r="O109" s="151">
        <v>2</v>
      </c>
      <c r="AA109" s="129">
        <v>12</v>
      </c>
      <c r="AB109" s="129">
        <v>0</v>
      </c>
      <c r="AC109" s="129">
        <v>2</v>
      </c>
      <c r="AZ109" s="129">
        <v>2</v>
      </c>
      <c r="BA109" s="129">
        <f t="shared" si="1"/>
        <v>0</v>
      </c>
      <c r="BB109" s="129">
        <f t="shared" si="2"/>
        <v>0</v>
      </c>
      <c r="BC109" s="129">
        <f t="shared" si="3"/>
        <v>0</v>
      </c>
      <c r="BD109" s="129">
        <f t="shared" si="4"/>
        <v>0</v>
      </c>
      <c r="BE109" s="129">
        <f t="shared" si="5"/>
        <v>0</v>
      </c>
      <c r="CZ109" s="129">
        <v>0</v>
      </c>
    </row>
    <row r="110" spans="1:104" ht="12.75">
      <c r="A110" s="152">
        <v>52</v>
      </c>
      <c r="B110" s="153" t="s">
        <v>289</v>
      </c>
      <c r="C110" s="154" t="s">
        <v>288</v>
      </c>
      <c r="D110" s="155" t="s">
        <v>68</v>
      </c>
      <c r="E110" s="156">
        <v>1</v>
      </c>
      <c r="F110" s="156">
        <v>0</v>
      </c>
      <c r="G110" s="157">
        <f t="shared" si="0"/>
        <v>0</v>
      </c>
      <c r="O110" s="151">
        <v>2</v>
      </c>
      <c r="AA110" s="129">
        <v>12</v>
      </c>
      <c r="AB110" s="129">
        <v>0</v>
      </c>
      <c r="AC110" s="129">
        <v>3</v>
      </c>
      <c r="AZ110" s="129">
        <v>2</v>
      </c>
      <c r="BA110" s="129">
        <f t="shared" si="1"/>
        <v>0</v>
      </c>
      <c r="BB110" s="129">
        <f t="shared" si="2"/>
        <v>0</v>
      </c>
      <c r="BC110" s="129">
        <f t="shared" si="3"/>
        <v>0</v>
      </c>
      <c r="BD110" s="129">
        <f t="shared" si="4"/>
        <v>0</v>
      </c>
      <c r="BE110" s="129">
        <f t="shared" si="5"/>
        <v>0</v>
      </c>
      <c r="CZ110" s="129">
        <v>0</v>
      </c>
    </row>
    <row r="111" spans="1:104" ht="12.75">
      <c r="A111" s="152">
        <v>53</v>
      </c>
      <c r="B111" s="153" t="s">
        <v>294</v>
      </c>
      <c r="C111" s="154" t="s">
        <v>226</v>
      </c>
      <c r="D111" s="155" t="s">
        <v>68</v>
      </c>
      <c r="E111" s="156">
        <v>2</v>
      </c>
      <c r="F111" s="156">
        <v>0</v>
      </c>
      <c r="G111" s="157">
        <f t="shared" si="0"/>
        <v>0</v>
      </c>
      <c r="O111" s="151">
        <v>2</v>
      </c>
      <c r="AA111" s="129">
        <v>12</v>
      </c>
      <c r="AB111" s="129">
        <v>0</v>
      </c>
      <c r="AC111" s="129">
        <v>58</v>
      </c>
      <c r="AZ111" s="129">
        <v>2</v>
      </c>
      <c r="BA111" s="129">
        <f t="shared" si="1"/>
        <v>0</v>
      </c>
      <c r="BB111" s="129">
        <f t="shared" si="2"/>
        <v>0</v>
      </c>
      <c r="BC111" s="129">
        <f t="shared" si="3"/>
        <v>0</v>
      </c>
      <c r="BD111" s="129">
        <f t="shared" si="4"/>
        <v>0</v>
      </c>
      <c r="BE111" s="129">
        <f t="shared" si="5"/>
        <v>0</v>
      </c>
      <c r="CZ111" s="129">
        <v>0</v>
      </c>
    </row>
    <row r="112" spans="1:104" ht="22.5">
      <c r="A112" s="152">
        <v>54</v>
      </c>
      <c r="B112" s="153" t="s">
        <v>295</v>
      </c>
      <c r="C112" s="154" t="s">
        <v>296</v>
      </c>
      <c r="D112" s="155" t="s">
        <v>68</v>
      </c>
      <c r="E112" s="156">
        <v>1</v>
      </c>
      <c r="F112" s="156">
        <v>0</v>
      </c>
      <c r="G112" s="157">
        <f t="shared" si="0"/>
        <v>0</v>
      </c>
      <c r="O112" s="151">
        <v>2</v>
      </c>
      <c r="AA112" s="129">
        <v>12</v>
      </c>
      <c r="AB112" s="129">
        <v>0</v>
      </c>
      <c r="AC112" s="129">
        <v>59</v>
      </c>
      <c r="AZ112" s="129">
        <v>2</v>
      </c>
      <c r="BA112" s="129">
        <f t="shared" si="1"/>
        <v>0</v>
      </c>
      <c r="BB112" s="129">
        <f t="shared" si="2"/>
        <v>0</v>
      </c>
      <c r="BC112" s="129">
        <f t="shared" si="3"/>
        <v>0</v>
      </c>
      <c r="BD112" s="129">
        <f t="shared" si="4"/>
        <v>0</v>
      </c>
      <c r="BE112" s="129">
        <f t="shared" si="5"/>
        <v>0</v>
      </c>
      <c r="CZ112" s="129">
        <v>0</v>
      </c>
    </row>
    <row r="113" spans="1:104" ht="12.75">
      <c r="A113" s="152">
        <v>55</v>
      </c>
      <c r="B113" s="153" t="s">
        <v>297</v>
      </c>
      <c r="C113" s="154" t="s">
        <v>298</v>
      </c>
      <c r="D113" s="155" t="s">
        <v>68</v>
      </c>
      <c r="E113" s="156">
        <v>3</v>
      </c>
      <c r="F113" s="156">
        <v>0</v>
      </c>
      <c r="G113" s="157">
        <f t="shared" si="0"/>
        <v>0</v>
      </c>
      <c r="O113" s="151">
        <v>2</v>
      </c>
      <c r="AA113" s="129">
        <v>12</v>
      </c>
      <c r="AB113" s="129">
        <v>0</v>
      </c>
      <c r="AC113" s="129">
        <v>57</v>
      </c>
      <c r="AZ113" s="129">
        <v>2</v>
      </c>
      <c r="BA113" s="129">
        <f t="shared" si="1"/>
        <v>0</v>
      </c>
      <c r="BB113" s="129">
        <f t="shared" si="2"/>
        <v>0</v>
      </c>
      <c r="BC113" s="129">
        <f t="shared" si="3"/>
        <v>0</v>
      </c>
      <c r="BD113" s="129">
        <f t="shared" si="4"/>
        <v>0</v>
      </c>
      <c r="BE113" s="129">
        <f t="shared" si="5"/>
        <v>0</v>
      </c>
      <c r="CZ113" s="129">
        <v>0</v>
      </c>
    </row>
    <row r="114" spans="1:104" ht="12.75">
      <c r="A114" s="152">
        <v>56</v>
      </c>
      <c r="B114" s="153" t="s">
        <v>227</v>
      </c>
      <c r="C114" s="154" t="s">
        <v>228</v>
      </c>
      <c r="D114" s="155" t="s">
        <v>55</v>
      </c>
      <c r="E114" s="156"/>
      <c r="F114" s="156">
        <v>0</v>
      </c>
      <c r="G114" s="157">
        <f t="shared" si="0"/>
        <v>0</v>
      </c>
      <c r="O114" s="151">
        <v>2</v>
      </c>
      <c r="AA114" s="129">
        <v>7</v>
      </c>
      <c r="AB114" s="129">
        <v>1002</v>
      </c>
      <c r="AC114" s="129">
        <v>5</v>
      </c>
      <c r="AZ114" s="129">
        <v>2</v>
      </c>
      <c r="BA114" s="129">
        <f t="shared" si="1"/>
        <v>0</v>
      </c>
      <c r="BB114" s="129">
        <f t="shared" si="2"/>
        <v>0</v>
      </c>
      <c r="BC114" s="129">
        <f t="shared" si="3"/>
        <v>0</v>
      </c>
      <c r="BD114" s="129">
        <f t="shared" si="4"/>
        <v>0</v>
      </c>
      <c r="BE114" s="129">
        <f t="shared" si="5"/>
        <v>0</v>
      </c>
      <c r="CZ114" s="129">
        <v>0</v>
      </c>
    </row>
    <row r="115" spans="1:57" ht="12.75">
      <c r="A115" s="164"/>
      <c r="B115" s="165" t="s">
        <v>69</v>
      </c>
      <c r="C115" s="166" t="str">
        <f>CONCATENATE(B107," ",C107)</f>
        <v>767 Konstrukce zámečnické</v>
      </c>
      <c r="D115" s="164"/>
      <c r="E115" s="167"/>
      <c r="F115" s="167"/>
      <c r="G115" s="168">
        <f>SUM(G107:G114)</f>
        <v>0</v>
      </c>
      <c r="O115" s="151">
        <v>4</v>
      </c>
      <c r="BA115" s="169">
        <f>SUM(BA107:BA114)</f>
        <v>0</v>
      </c>
      <c r="BB115" s="169">
        <f>SUM(BB107:BB114)</f>
        <v>0</v>
      </c>
      <c r="BC115" s="169">
        <f>SUM(BC107:BC114)</f>
        <v>0</v>
      </c>
      <c r="BD115" s="169">
        <f>SUM(BD107:BD114)</f>
        <v>0</v>
      </c>
      <c r="BE115" s="169">
        <f>SUM(BE107:BE114)</f>
        <v>0</v>
      </c>
    </row>
    <row r="116" spans="1:15" ht="12.75">
      <c r="A116" s="144" t="s">
        <v>65</v>
      </c>
      <c r="B116" s="145" t="s">
        <v>229</v>
      </c>
      <c r="C116" s="146" t="s">
        <v>230</v>
      </c>
      <c r="D116" s="147"/>
      <c r="E116" s="148"/>
      <c r="F116" s="148"/>
      <c r="G116" s="149"/>
      <c r="H116" s="150"/>
      <c r="I116" s="150"/>
      <c r="O116" s="151">
        <v>1</v>
      </c>
    </row>
    <row r="117" spans="1:104" ht="12.75">
      <c r="A117" s="152">
        <v>57</v>
      </c>
      <c r="B117" s="153" t="s">
        <v>231</v>
      </c>
      <c r="C117" s="154" t="s">
        <v>232</v>
      </c>
      <c r="D117" s="155" t="s">
        <v>170</v>
      </c>
      <c r="E117" s="156">
        <v>54.6</v>
      </c>
      <c r="F117" s="156">
        <v>0</v>
      </c>
      <c r="G117" s="157">
        <f>E117*F117</f>
        <v>0</v>
      </c>
      <c r="O117" s="151">
        <v>2</v>
      </c>
      <c r="AA117" s="129">
        <v>12</v>
      </c>
      <c r="AB117" s="129">
        <v>0</v>
      </c>
      <c r="AC117" s="129">
        <v>61</v>
      </c>
      <c r="AZ117" s="129">
        <v>2</v>
      </c>
      <c r="BA117" s="129">
        <f>IF(AZ117=1,G117,0)</f>
        <v>0</v>
      </c>
      <c r="BB117" s="129">
        <f>IF(AZ117=2,G117,0)</f>
        <v>0</v>
      </c>
      <c r="BC117" s="129">
        <f>IF(AZ117=3,G117,0)</f>
        <v>0</v>
      </c>
      <c r="BD117" s="129">
        <f>IF(AZ117=4,G117,0)</f>
        <v>0</v>
      </c>
      <c r="BE117" s="129">
        <f>IF(AZ117=5,G117,0)</f>
        <v>0</v>
      </c>
      <c r="CZ117" s="129">
        <v>0</v>
      </c>
    </row>
    <row r="118" spans="1:15" ht="12.75">
      <c r="A118" s="158"/>
      <c r="B118" s="159"/>
      <c r="C118" s="197" t="s">
        <v>233</v>
      </c>
      <c r="D118" s="198"/>
      <c r="E118" s="161">
        <v>35.75</v>
      </c>
      <c r="F118" s="162"/>
      <c r="G118" s="163"/>
      <c r="M118" s="160" t="s">
        <v>233</v>
      </c>
      <c r="O118" s="151"/>
    </row>
    <row r="119" spans="1:15" ht="12.75">
      <c r="A119" s="158"/>
      <c r="B119" s="159"/>
      <c r="C119" s="197" t="s">
        <v>234</v>
      </c>
      <c r="D119" s="198"/>
      <c r="E119" s="161">
        <v>18.85</v>
      </c>
      <c r="F119" s="162"/>
      <c r="G119" s="163"/>
      <c r="M119" s="160" t="s">
        <v>234</v>
      </c>
      <c r="O119" s="151"/>
    </row>
    <row r="120" spans="1:104" ht="12.75">
      <c r="A120" s="152">
        <v>58</v>
      </c>
      <c r="B120" s="153" t="s">
        <v>235</v>
      </c>
      <c r="C120" s="154" t="s">
        <v>236</v>
      </c>
      <c r="D120" s="155" t="s">
        <v>105</v>
      </c>
      <c r="E120" s="156">
        <v>9.009</v>
      </c>
      <c r="F120" s="156">
        <v>0</v>
      </c>
      <c r="G120" s="157">
        <f>E120*F120</f>
        <v>0</v>
      </c>
      <c r="O120" s="151">
        <v>2</v>
      </c>
      <c r="AA120" s="129">
        <v>12</v>
      </c>
      <c r="AB120" s="129">
        <v>0</v>
      </c>
      <c r="AC120" s="129">
        <v>62</v>
      </c>
      <c r="AZ120" s="129">
        <v>2</v>
      </c>
      <c r="BA120" s="129">
        <f>IF(AZ120=1,G120,0)</f>
        <v>0</v>
      </c>
      <c r="BB120" s="129">
        <f>IF(AZ120=2,G120,0)</f>
        <v>0</v>
      </c>
      <c r="BC120" s="129">
        <f>IF(AZ120=3,G120,0)</f>
        <v>0</v>
      </c>
      <c r="BD120" s="129">
        <f>IF(AZ120=4,G120,0)</f>
        <v>0</v>
      </c>
      <c r="BE120" s="129">
        <f>IF(AZ120=5,G120,0)</f>
        <v>0</v>
      </c>
      <c r="CZ120" s="129">
        <v>0</v>
      </c>
    </row>
    <row r="121" spans="1:15" ht="12.75">
      <c r="A121" s="158"/>
      <c r="B121" s="159"/>
      <c r="C121" s="197" t="s">
        <v>237</v>
      </c>
      <c r="D121" s="198"/>
      <c r="E121" s="161">
        <v>9.009</v>
      </c>
      <c r="F121" s="162"/>
      <c r="G121" s="163"/>
      <c r="M121" s="160" t="s">
        <v>237</v>
      </c>
      <c r="O121" s="151"/>
    </row>
    <row r="122" spans="1:104" ht="12.75">
      <c r="A122" s="152">
        <v>59</v>
      </c>
      <c r="B122" s="153" t="s">
        <v>238</v>
      </c>
      <c r="C122" s="154" t="s">
        <v>239</v>
      </c>
      <c r="D122" s="155" t="s">
        <v>55</v>
      </c>
      <c r="E122" s="156"/>
      <c r="F122" s="156">
        <v>0</v>
      </c>
      <c r="G122" s="157">
        <f>E122*F122</f>
        <v>0</v>
      </c>
      <c r="O122" s="151">
        <v>2</v>
      </c>
      <c r="AA122" s="129">
        <v>7</v>
      </c>
      <c r="AB122" s="129">
        <v>1002</v>
      </c>
      <c r="AC122" s="129">
        <v>5</v>
      </c>
      <c r="AZ122" s="129">
        <v>2</v>
      </c>
      <c r="BA122" s="129">
        <f>IF(AZ122=1,G122,0)</f>
        <v>0</v>
      </c>
      <c r="BB122" s="129">
        <f>IF(AZ122=2,G122,0)</f>
        <v>0</v>
      </c>
      <c r="BC122" s="129">
        <f>IF(AZ122=3,G122,0)</f>
        <v>0</v>
      </c>
      <c r="BD122" s="129">
        <f>IF(AZ122=4,G122,0)</f>
        <v>0</v>
      </c>
      <c r="BE122" s="129">
        <f>IF(AZ122=5,G122,0)</f>
        <v>0</v>
      </c>
      <c r="CZ122" s="129">
        <v>0</v>
      </c>
    </row>
    <row r="123" spans="1:57" ht="12.75">
      <c r="A123" s="164"/>
      <c r="B123" s="165" t="s">
        <v>69</v>
      </c>
      <c r="C123" s="166" t="str">
        <f>CONCATENATE(B116," ",C116)</f>
        <v>771 Podlahy z dlaždic a obklady</v>
      </c>
      <c r="D123" s="164"/>
      <c r="E123" s="167"/>
      <c r="F123" s="167"/>
      <c r="G123" s="168">
        <f>SUM(G116:G122)</f>
        <v>0</v>
      </c>
      <c r="O123" s="151">
        <v>4</v>
      </c>
      <c r="BA123" s="169">
        <f>SUM(BA116:BA122)</f>
        <v>0</v>
      </c>
      <c r="BB123" s="169">
        <f>SUM(BB116:BB122)</f>
        <v>0</v>
      </c>
      <c r="BC123" s="169">
        <f>SUM(BC116:BC122)</f>
        <v>0</v>
      </c>
      <c r="BD123" s="169">
        <f>SUM(BD116:BD122)</f>
        <v>0</v>
      </c>
      <c r="BE123" s="169">
        <f>SUM(BE116:BE122)</f>
        <v>0</v>
      </c>
    </row>
    <row r="124" spans="1:15" ht="12.75">
      <c r="A124" s="144" t="s">
        <v>65</v>
      </c>
      <c r="B124" s="145" t="s">
        <v>240</v>
      </c>
      <c r="C124" s="146" t="s">
        <v>241</v>
      </c>
      <c r="D124" s="147"/>
      <c r="E124" s="148"/>
      <c r="F124" s="148"/>
      <c r="G124" s="149"/>
      <c r="H124" s="150"/>
      <c r="I124" s="150"/>
      <c r="O124" s="151">
        <v>1</v>
      </c>
    </row>
    <row r="125" spans="1:104" ht="12.75">
      <c r="A125" s="152">
        <v>60</v>
      </c>
      <c r="B125" s="153" t="s">
        <v>242</v>
      </c>
      <c r="C125" s="154" t="s">
        <v>243</v>
      </c>
      <c r="D125" s="155" t="s">
        <v>105</v>
      </c>
      <c r="E125" s="156">
        <v>110.11</v>
      </c>
      <c r="F125" s="156">
        <v>0</v>
      </c>
      <c r="G125" s="157">
        <f>E125*F125</f>
        <v>0</v>
      </c>
      <c r="O125" s="151">
        <v>2</v>
      </c>
      <c r="AA125" s="129">
        <v>12</v>
      </c>
      <c r="AB125" s="129">
        <v>0</v>
      </c>
      <c r="AC125" s="129">
        <v>64</v>
      </c>
      <c r="AZ125" s="129">
        <v>2</v>
      </c>
      <c r="BA125" s="129">
        <f>IF(AZ125=1,G125,0)</f>
        <v>0</v>
      </c>
      <c r="BB125" s="129">
        <f>IF(AZ125=2,G125,0)</f>
        <v>0</v>
      </c>
      <c r="BC125" s="129">
        <f>IF(AZ125=3,G125,0)</f>
        <v>0</v>
      </c>
      <c r="BD125" s="129">
        <f>IF(AZ125=4,G125,0)</f>
        <v>0</v>
      </c>
      <c r="BE125" s="129">
        <f>IF(AZ125=5,G125,0)</f>
        <v>0</v>
      </c>
      <c r="CZ125" s="129">
        <v>0.00968</v>
      </c>
    </row>
    <row r="126" spans="1:104" ht="12.75">
      <c r="A126" s="152">
        <v>61</v>
      </c>
      <c r="B126" s="153" t="s">
        <v>244</v>
      </c>
      <c r="C126" s="154" t="s">
        <v>245</v>
      </c>
      <c r="D126" s="155" t="s">
        <v>55</v>
      </c>
      <c r="E126" s="156"/>
      <c r="F126" s="156">
        <v>0</v>
      </c>
      <c r="G126" s="157">
        <f>E126*F126</f>
        <v>0</v>
      </c>
      <c r="O126" s="151">
        <v>2</v>
      </c>
      <c r="AA126" s="129">
        <v>7</v>
      </c>
      <c r="AB126" s="129">
        <v>1002</v>
      </c>
      <c r="AC126" s="129">
        <v>5</v>
      </c>
      <c r="AZ126" s="129">
        <v>2</v>
      </c>
      <c r="BA126" s="129">
        <f>IF(AZ126=1,G126,0)</f>
        <v>0</v>
      </c>
      <c r="BB126" s="129">
        <f>IF(AZ126=2,G126,0)</f>
        <v>0</v>
      </c>
      <c r="BC126" s="129">
        <f>IF(AZ126=3,G126,0)</f>
        <v>0</v>
      </c>
      <c r="BD126" s="129">
        <f>IF(AZ126=4,G126,0)</f>
        <v>0</v>
      </c>
      <c r="BE126" s="129">
        <f>IF(AZ126=5,G126,0)</f>
        <v>0</v>
      </c>
      <c r="CZ126" s="129">
        <v>0</v>
      </c>
    </row>
    <row r="127" spans="1:57" ht="12.75">
      <c r="A127" s="164"/>
      <c r="B127" s="165" t="s">
        <v>69</v>
      </c>
      <c r="C127" s="166" t="str">
        <f>CONCATENATE(B124," ",C124)</f>
        <v>777 Podlahy ze syntetických hmot</v>
      </c>
      <c r="D127" s="164"/>
      <c r="E127" s="167"/>
      <c r="F127" s="167"/>
      <c r="G127" s="168">
        <f>SUM(G124:G126)</f>
        <v>0</v>
      </c>
      <c r="O127" s="151">
        <v>4</v>
      </c>
      <c r="BA127" s="169">
        <f>SUM(BA124:BA126)</f>
        <v>0</v>
      </c>
      <c r="BB127" s="169">
        <f>SUM(BB124:BB126)</f>
        <v>0</v>
      </c>
      <c r="BC127" s="169">
        <f>SUM(BC124:BC126)</f>
        <v>0</v>
      </c>
      <c r="BD127" s="169">
        <f>SUM(BD124:BD126)</f>
        <v>0</v>
      </c>
      <c r="BE127" s="169">
        <f>SUM(BE124:BE126)</f>
        <v>0</v>
      </c>
    </row>
    <row r="128" spans="1:15" ht="12.75">
      <c r="A128" s="144" t="s">
        <v>65</v>
      </c>
      <c r="B128" s="145" t="s">
        <v>246</v>
      </c>
      <c r="C128" s="146" t="s">
        <v>247</v>
      </c>
      <c r="D128" s="147"/>
      <c r="E128" s="148"/>
      <c r="F128" s="148"/>
      <c r="G128" s="149"/>
      <c r="H128" s="150"/>
      <c r="I128" s="150"/>
      <c r="O128" s="151">
        <v>1</v>
      </c>
    </row>
    <row r="129" spans="1:104" ht="33.75">
      <c r="A129" s="152">
        <v>62</v>
      </c>
      <c r="B129" s="153" t="s">
        <v>248</v>
      </c>
      <c r="C129" s="154" t="s">
        <v>304</v>
      </c>
      <c r="D129" s="155" t="s">
        <v>105</v>
      </c>
      <c r="E129" s="156">
        <v>8.5</v>
      </c>
      <c r="F129" s="156">
        <v>0</v>
      </c>
      <c r="G129" s="157">
        <f>E129*F129</f>
        <v>0</v>
      </c>
      <c r="O129" s="151">
        <v>2</v>
      </c>
      <c r="AA129" s="129">
        <v>2</v>
      </c>
      <c r="AB129" s="129">
        <v>7</v>
      </c>
      <c r="AC129" s="129">
        <v>7</v>
      </c>
      <c r="AZ129" s="129">
        <v>2</v>
      </c>
      <c r="BA129" s="129">
        <f>IF(AZ129=1,G129,0)</f>
        <v>0</v>
      </c>
      <c r="BB129" s="129">
        <f>IF(AZ129=2,G129,0)</f>
        <v>0</v>
      </c>
      <c r="BC129" s="129">
        <f>IF(AZ129=3,G129,0)</f>
        <v>0</v>
      </c>
      <c r="BD129" s="129">
        <f>IF(AZ129=4,G129,0)</f>
        <v>0</v>
      </c>
      <c r="BE129" s="129">
        <f>IF(AZ129=5,G129,0)</f>
        <v>0</v>
      </c>
      <c r="CZ129" s="129">
        <v>0.00061</v>
      </c>
    </row>
    <row r="130" spans="1:15" ht="12.75">
      <c r="A130" s="158"/>
      <c r="B130" s="159"/>
      <c r="C130" s="197" t="s">
        <v>249</v>
      </c>
      <c r="D130" s="198"/>
      <c r="E130" s="161">
        <v>8.5</v>
      </c>
      <c r="F130" s="162"/>
      <c r="G130" s="163"/>
      <c r="M130" s="160" t="s">
        <v>249</v>
      </c>
      <c r="O130" s="151"/>
    </row>
    <row r="131" spans="1:104" ht="22.5">
      <c r="A131" s="152">
        <v>63</v>
      </c>
      <c r="B131" s="153" t="s">
        <v>250</v>
      </c>
      <c r="C131" s="154" t="s">
        <v>251</v>
      </c>
      <c r="D131" s="155" t="s">
        <v>252</v>
      </c>
      <c r="E131" s="156">
        <v>1</v>
      </c>
      <c r="F131" s="156">
        <v>0</v>
      </c>
      <c r="G131" s="157">
        <f>E131*F131</f>
        <v>0</v>
      </c>
      <c r="O131" s="151">
        <v>2</v>
      </c>
      <c r="AA131" s="129">
        <v>12</v>
      </c>
      <c r="AB131" s="129">
        <v>0</v>
      </c>
      <c r="AC131" s="129">
        <v>67</v>
      </c>
      <c r="AZ131" s="129">
        <v>2</v>
      </c>
      <c r="BA131" s="129">
        <f>IF(AZ131=1,G131,0)</f>
        <v>0</v>
      </c>
      <c r="BB131" s="129">
        <f>IF(AZ131=2,G131,0)</f>
        <v>0</v>
      </c>
      <c r="BC131" s="129">
        <f>IF(AZ131=3,G131,0)</f>
        <v>0</v>
      </c>
      <c r="BD131" s="129">
        <f>IF(AZ131=4,G131,0)</f>
        <v>0</v>
      </c>
      <c r="BE131" s="129">
        <f>IF(AZ131=5,G131,0)</f>
        <v>0</v>
      </c>
      <c r="CZ131" s="129">
        <v>0</v>
      </c>
    </row>
    <row r="132" spans="1:57" ht="12.75">
      <c r="A132" s="164"/>
      <c r="B132" s="165" t="s">
        <v>69</v>
      </c>
      <c r="C132" s="166" t="str">
        <f>CONCATENATE(B128," ",C128)</f>
        <v>783 Nátěry</v>
      </c>
      <c r="D132" s="164"/>
      <c r="E132" s="167"/>
      <c r="F132" s="167"/>
      <c r="G132" s="168">
        <f>SUM(G128:G131)</f>
        <v>0</v>
      </c>
      <c r="O132" s="151">
        <v>4</v>
      </c>
      <c r="BA132" s="169">
        <f>SUM(BA128:BA131)</f>
        <v>0</v>
      </c>
      <c r="BB132" s="169">
        <f>SUM(BB128:BB131)</f>
        <v>0</v>
      </c>
      <c r="BC132" s="169">
        <f>SUM(BC128:BC131)</f>
        <v>0</v>
      </c>
      <c r="BD132" s="169">
        <f>SUM(BD128:BD131)</f>
        <v>0</v>
      </c>
      <c r="BE132" s="169">
        <f>SUM(BE128:BE131)</f>
        <v>0</v>
      </c>
    </row>
    <row r="133" spans="1:15" ht="12.75">
      <c r="A133" s="144" t="s">
        <v>65</v>
      </c>
      <c r="B133" s="145" t="s">
        <v>253</v>
      </c>
      <c r="C133" s="146" t="s">
        <v>254</v>
      </c>
      <c r="D133" s="147"/>
      <c r="E133" s="148"/>
      <c r="F133" s="148"/>
      <c r="G133" s="149"/>
      <c r="H133" s="150"/>
      <c r="I133" s="150"/>
      <c r="O133" s="151">
        <v>1</v>
      </c>
    </row>
    <row r="134" spans="1:104" ht="22.5">
      <c r="A134" s="152">
        <v>64</v>
      </c>
      <c r="B134" s="153" t="s">
        <v>255</v>
      </c>
      <c r="C134" s="154" t="s">
        <v>256</v>
      </c>
      <c r="D134" s="155" t="s">
        <v>105</v>
      </c>
      <c r="E134" s="156">
        <v>263</v>
      </c>
      <c r="F134" s="156">
        <v>0</v>
      </c>
      <c r="G134" s="157">
        <f>E134*F134</f>
        <v>0</v>
      </c>
      <c r="O134" s="151">
        <v>2</v>
      </c>
      <c r="AA134" s="129">
        <v>2</v>
      </c>
      <c r="AB134" s="129">
        <v>7</v>
      </c>
      <c r="AC134" s="129">
        <v>7</v>
      </c>
      <c r="AZ134" s="129">
        <v>2</v>
      </c>
      <c r="BA134" s="129">
        <f>IF(AZ134=1,G134,0)</f>
        <v>0</v>
      </c>
      <c r="BB134" s="129">
        <f>IF(AZ134=2,G134,0)</f>
        <v>0</v>
      </c>
      <c r="BC134" s="129">
        <f>IF(AZ134=3,G134,0)</f>
        <v>0</v>
      </c>
      <c r="BD134" s="129">
        <f>IF(AZ134=4,G134,0)</f>
        <v>0</v>
      </c>
      <c r="BE134" s="129">
        <f>IF(AZ134=5,G134,0)</f>
        <v>0</v>
      </c>
      <c r="CZ134" s="129">
        <v>0.00026</v>
      </c>
    </row>
    <row r="135" spans="1:15" ht="12.75">
      <c r="A135" s="158"/>
      <c r="B135" s="159"/>
      <c r="C135" s="197" t="s">
        <v>257</v>
      </c>
      <c r="D135" s="198"/>
      <c r="E135" s="161">
        <v>263</v>
      </c>
      <c r="F135" s="162"/>
      <c r="G135" s="163"/>
      <c r="M135" s="160" t="s">
        <v>257</v>
      </c>
      <c r="O135" s="151"/>
    </row>
    <row r="136" spans="1:57" ht="12.75">
      <c r="A136" s="164"/>
      <c r="B136" s="165" t="s">
        <v>69</v>
      </c>
      <c r="C136" s="166" t="str">
        <f>CONCATENATE(B133," ",C133)</f>
        <v>784 Malby</v>
      </c>
      <c r="D136" s="164"/>
      <c r="E136" s="167"/>
      <c r="F136" s="167"/>
      <c r="G136" s="168">
        <f>SUM(G133:G135)</f>
        <v>0</v>
      </c>
      <c r="O136" s="151">
        <v>4</v>
      </c>
      <c r="BA136" s="169">
        <f>SUM(BA133:BA135)</f>
        <v>0</v>
      </c>
      <c r="BB136" s="169">
        <f>SUM(BB133:BB135)</f>
        <v>0</v>
      </c>
      <c r="BC136" s="169">
        <f>SUM(BC133:BC135)</f>
        <v>0</v>
      </c>
      <c r="BD136" s="169">
        <f>SUM(BD133:BD135)</f>
        <v>0</v>
      </c>
      <c r="BE136" s="169">
        <f>SUM(BE133:BE135)</f>
        <v>0</v>
      </c>
    </row>
    <row r="137" spans="1:15" ht="12.75">
      <c r="A137" s="144" t="s">
        <v>65</v>
      </c>
      <c r="B137" s="145" t="s">
        <v>258</v>
      </c>
      <c r="C137" s="146" t="s">
        <v>259</v>
      </c>
      <c r="D137" s="147"/>
      <c r="E137" s="148"/>
      <c r="F137" s="148"/>
      <c r="G137" s="149"/>
      <c r="H137" s="150"/>
      <c r="I137" s="150"/>
      <c r="O137" s="151">
        <v>1</v>
      </c>
    </row>
    <row r="138" spans="1:104" ht="12.75">
      <c r="A138" s="152">
        <v>65</v>
      </c>
      <c r="B138" s="153" t="s">
        <v>260</v>
      </c>
      <c r="C138" s="154" t="s">
        <v>261</v>
      </c>
      <c r="D138" s="155" t="s">
        <v>262</v>
      </c>
      <c r="E138" s="156">
        <v>1</v>
      </c>
      <c r="F138" s="156">
        <v>0</v>
      </c>
      <c r="G138" s="157">
        <f>E138*F138</f>
        <v>0</v>
      </c>
      <c r="O138" s="151">
        <v>2</v>
      </c>
      <c r="AA138" s="129">
        <v>12</v>
      </c>
      <c r="AB138" s="129">
        <v>0</v>
      </c>
      <c r="AC138" s="129">
        <v>5</v>
      </c>
      <c r="AZ138" s="129">
        <v>4</v>
      </c>
      <c r="BA138" s="129">
        <f>IF(AZ138=1,G138,0)</f>
        <v>0</v>
      </c>
      <c r="BB138" s="129">
        <f>IF(AZ138=2,G138,0)</f>
        <v>0</v>
      </c>
      <c r="BC138" s="129">
        <f>IF(AZ138=3,G138,0)</f>
        <v>0</v>
      </c>
      <c r="BD138" s="129">
        <f>IF(AZ138=4,G138,0)</f>
        <v>0</v>
      </c>
      <c r="BE138" s="129">
        <f>IF(AZ138=5,G138,0)</f>
        <v>0</v>
      </c>
      <c r="CZ138" s="129">
        <v>0</v>
      </c>
    </row>
    <row r="139" spans="1:57" ht="12.75">
      <c r="A139" s="164"/>
      <c r="B139" s="165" t="s">
        <v>69</v>
      </c>
      <c r="C139" s="166" t="str">
        <f>CONCATENATE(B137," ",C137)</f>
        <v>M21 Elektromontáže</v>
      </c>
      <c r="D139" s="164"/>
      <c r="E139" s="167"/>
      <c r="F139" s="167"/>
      <c r="G139" s="168">
        <f>SUM(G137:G138)</f>
        <v>0</v>
      </c>
      <c r="O139" s="151">
        <v>4</v>
      </c>
      <c r="BA139" s="169">
        <f>SUM(BA137:BA138)</f>
        <v>0</v>
      </c>
      <c r="BB139" s="169">
        <f>SUM(BB137:BB138)</f>
        <v>0</v>
      </c>
      <c r="BC139" s="169">
        <f>SUM(BC137:BC138)</f>
        <v>0</v>
      </c>
      <c r="BD139" s="169">
        <f>SUM(BD137:BD138)</f>
        <v>0</v>
      </c>
      <c r="BE139" s="169">
        <f>SUM(BE137:BE138)</f>
        <v>0</v>
      </c>
    </row>
    <row r="140" spans="1:15" ht="12.75">
      <c r="A140" s="144" t="s">
        <v>65</v>
      </c>
      <c r="B140" s="145" t="s">
        <v>263</v>
      </c>
      <c r="C140" s="146" t="s">
        <v>264</v>
      </c>
      <c r="D140" s="147"/>
      <c r="E140" s="148"/>
      <c r="F140" s="148"/>
      <c r="G140" s="149"/>
      <c r="H140" s="150"/>
      <c r="I140" s="150"/>
      <c r="O140" s="151">
        <v>1</v>
      </c>
    </row>
    <row r="141" spans="1:104" ht="12.75">
      <c r="A141" s="152">
        <v>66</v>
      </c>
      <c r="B141" s="153" t="s">
        <v>265</v>
      </c>
      <c r="C141" s="154" t="s">
        <v>266</v>
      </c>
      <c r="D141" s="155" t="s">
        <v>133</v>
      </c>
      <c r="E141" s="156">
        <v>44.83100925</v>
      </c>
      <c r="F141" s="156">
        <v>0</v>
      </c>
      <c r="G141" s="157">
        <f aca="true" t="shared" si="6" ref="G141:G146">E141*F141</f>
        <v>0</v>
      </c>
      <c r="O141" s="151">
        <v>2</v>
      </c>
      <c r="AA141" s="129">
        <v>8</v>
      </c>
      <c r="AB141" s="129">
        <v>0</v>
      </c>
      <c r="AC141" s="129">
        <v>3</v>
      </c>
      <c r="AZ141" s="129">
        <v>1</v>
      </c>
      <c r="BA141" s="129">
        <f aca="true" t="shared" si="7" ref="BA141:BA146">IF(AZ141=1,G141,0)</f>
        <v>0</v>
      </c>
      <c r="BB141" s="129">
        <f aca="true" t="shared" si="8" ref="BB141:BB146">IF(AZ141=2,G141,0)</f>
        <v>0</v>
      </c>
      <c r="BC141" s="129">
        <f aca="true" t="shared" si="9" ref="BC141:BC146">IF(AZ141=3,G141,0)</f>
        <v>0</v>
      </c>
      <c r="BD141" s="129">
        <f aca="true" t="shared" si="10" ref="BD141:BD146">IF(AZ141=4,G141,0)</f>
        <v>0</v>
      </c>
      <c r="BE141" s="129">
        <f aca="true" t="shared" si="11" ref="BE141:BE146">IF(AZ141=5,G141,0)</f>
        <v>0</v>
      </c>
      <c r="CZ141" s="129">
        <v>0</v>
      </c>
    </row>
    <row r="142" spans="1:104" ht="12.75">
      <c r="A142" s="152">
        <v>67</v>
      </c>
      <c r="B142" s="153" t="s">
        <v>267</v>
      </c>
      <c r="C142" s="154" t="s">
        <v>268</v>
      </c>
      <c r="D142" s="155" t="s">
        <v>133</v>
      </c>
      <c r="E142" s="156">
        <v>44.83100925</v>
      </c>
      <c r="F142" s="156">
        <v>0</v>
      </c>
      <c r="G142" s="157">
        <f t="shared" si="6"/>
        <v>0</v>
      </c>
      <c r="O142" s="151">
        <v>2</v>
      </c>
      <c r="AA142" s="129">
        <v>8</v>
      </c>
      <c r="AB142" s="129">
        <v>0</v>
      </c>
      <c r="AC142" s="129">
        <v>3</v>
      </c>
      <c r="AZ142" s="129">
        <v>1</v>
      </c>
      <c r="BA142" s="129">
        <f t="shared" si="7"/>
        <v>0</v>
      </c>
      <c r="BB142" s="129">
        <f t="shared" si="8"/>
        <v>0</v>
      </c>
      <c r="BC142" s="129">
        <f t="shared" si="9"/>
        <v>0</v>
      </c>
      <c r="BD142" s="129">
        <f t="shared" si="10"/>
        <v>0</v>
      </c>
      <c r="BE142" s="129">
        <f t="shared" si="11"/>
        <v>0</v>
      </c>
      <c r="CZ142" s="129">
        <v>0</v>
      </c>
    </row>
    <row r="143" spans="1:104" ht="12.75">
      <c r="A143" s="152">
        <v>68</v>
      </c>
      <c r="B143" s="153" t="s">
        <v>269</v>
      </c>
      <c r="C143" s="154" t="s">
        <v>270</v>
      </c>
      <c r="D143" s="155" t="s">
        <v>133</v>
      </c>
      <c r="E143" s="156">
        <v>627.6341295</v>
      </c>
      <c r="F143" s="156">
        <v>0</v>
      </c>
      <c r="G143" s="157">
        <f t="shared" si="6"/>
        <v>0</v>
      </c>
      <c r="O143" s="151">
        <v>2</v>
      </c>
      <c r="AA143" s="129">
        <v>8</v>
      </c>
      <c r="AB143" s="129">
        <v>0</v>
      </c>
      <c r="AC143" s="129">
        <v>3</v>
      </c>
      <c r="AZ143" s="129">
        <v>1</v>
      </c>
      <c r="BA143" s="129">
        <f t="shared" si="7"/>
        <v>0</v>
      </c>
      <c r="BB143" s="129">
        <f t="shared" si="8"/>
        <v>0</v>
      </c>
      <c r="BC143" s="129">
        <f t="shared" si="9"/>
        <v>0</v>
      </c>
      <c r="BD143" s="129">
        <f t="shared" si="10"/>
        <v>0</v>
      </c>
      <c r="BE143" s="129">
        <f t="shared" si="11"/>
        <v>0</v>
      </c>
      <c r="CZ143" s="129">
        <v>0</v>
      </c>
    </row>
    <row r="144" spans="1:104" ht="12.75">
      <c r="A144" s="152">
        <v>69</v>
      </c>
      <c r="B144" s="153" t="s">
        <v>271</v>
      </c>
      <c r="C144" s="154" t="s">
        <v>272</v>
      </c>
      <c r="D144" s="155" t="s">
        <v>133</v>
      </c>
      <c r="E144" s="156">
        <v>44.83100925</v>
      </c>
      <c r="F144" s="156">
        <v>0</v>
      </c>
      <c r="G144" s="157">
        <f t="shared" si="6"/>
        <v>0</v>
      </c>
      <c r="O144" s="151">
        <v>2</v>
      </c>
      <c r="AA144" s="129">
        <v>8</v>
      </c>
      <c r="AB144" s="129">
        <v>0</v>
      </c>
      <c r="AC144" s="129">
        <v>3</v>
      </c>
      <c r="AZ144" s="129">
        <v>1</v>
      </c>
      <c r="BA144" s="129">
        <f t="shared" si="7"/>
        <v>0</v>
      </c>
      <c r="BB144" s="129">
        <f t="shared" si="8"/>
        <v>0</v>
      </c>
      <c r="BC144" s="129">
        <f t="shared" si="9"/>
        <v>0</v>
      </c>
      <c r="BD144" s="129">
        <f t="shared" si="10"/>
        <v>0</v>
      </c>
      <c r="BE144" s="129">
        <f t="shared" si="11"/>
        <v>0</v>
      </c>
      <c r="CZ144" s="129">
        <v>0</v>
      </c>
    </row>
    <row r="145" spans="1:104" ht="12.75">
      <c r="A145" s="152">
        <v>70</v>
      </c>
      <c r="B145" s="153" t="s">
        <v>273</v>
      </c>
      <c r="C145" s="154" t="s">
        <v>274</v>
      </c>
      <c r="D145" s="155" t="s">
        <v>133</v>
      </c>
      <c r="E145" s="156">
        <v>44.83100925</v>
      </c>
      <c r="F145" s="156">
        <v>0</v>
      </c>
      <c r="G145" s="157">
        <f t="shared" si="6"/>
        <v>0</v>
      </c>
      <c r="O145" s="151">
        <v>2</v>
      </c>
      <c r="AA145" s="129">
        <v>8</v>
      </c>
      <c r="AB145" s="129">
        <v>0</v>
      </c>
      <c r="AC145" s="129">
        <v>3</v>
      </c>
      <c r="AZ145" s="129">
        <v>1</v>
      </c>
      <c r="BA145" s="129">
        <f t="shared" si="7"/>
        <v>0</v>
      </c>
      <c r="BB145" s="129">
        <f t="shared" si="8"/>
        <v>0</v>
      </c>
      <c r="BC145" s="129">
        <f t="shared" si="9"/>
        <v>0</v>
      </c>
      <c r="BD145" s="129">
        <f t="shared" si="10"/>
        <v>0</v>
      </c>
      <c r="BE145" s="129">
        <f t="shared" si="11"/>
        <v>0</v>
      </c>
      <c r="CZ145" s="129">
        <v>0</v>
      </c>
    </row>
    <row r="146" spans="1:104" ht="12.75">
      <c r="A146" s="152">
        <v>71</v>
      </c>
      <c r="B146" s="153" t="s">
        <v>275</v>
      </c>
      <c r="C146" s="154" t="s">
        <v>276</v>
      </c>
      <c r="D146" s="155" t="s">
        <v>133</v>
      </c>
      <c r="E146" s="156">
        <v>44.83100925</v>
      </c>
      <c r="F146" s="156">
        <v>0</v>
      </c>
      <c r="G146" s="157">
        <f t="shared" si="6"/>
        <v>0</v>
      </c>
      <c r="O146" s="151">
        <v>2</v>
      </c>
      <c r="AA146" s="129">
        <v>8</v>
      </c>
      <c r="AB146" s="129">
        <v>0</v>
      </c>
      <c r="AC146" s="129">
        <v>3</v>
      </c>
      <c r="AZ146" s="129">
        <v>1</v>
      </c>
      <c r="BA146" s="129">
        <f t="shared" si="7"/>
        <v>0</v>
      </c>
      <c r="BB146" s="129">
        <f t="shared" si="8"/>
        <v>0</v>
      </c>
      <c r="BC146" s="129">
        <f t="shared" si="9"/>
        <v>0</v>
      </c>
      <c r="BD146" s="129">
        <f t="shared" si="10"/>
        <v>0</v>
      </c>
      <c r="BE146" s="129">
        <f t="shared" si="11"/>
        <v>0</v>
      </c>
      <c r="CZ146" s="129">
        <v>0</v>
      </c>
    </row>
    <row r="147" spans="1:57" ht="12.75">
      <c r="A147" s="164"/>
      <c r="B147" s="165" t="s">
        <v>69</v>
      </c>
      <c r="C147" s="166" t="str">
        <f>CONCATENATE(B140," ",C140)</f>
        <v>D96 Přesuny suti a vybouraných hmot</v>
      </c>
      <c r="D147" s="164"/>
      <c r="E147" s="167"/>
      <c r="F147" s="167"/>
      <c r="G147" s="168">
        <f>SUM(G140:G146)</f>
        <v>0</v>
      </c>
      <c r="O147" s="151">
        <v>4</v>
      </c>
      <c r="BA147" s="169">
        <f>SUM(BA140:BA146)</f>
        <v>0</v>
      </c>
      <c r="BB147" s="169">
        <f>SUM(BB140:BB146)</f>
        <v>0</v>
      </c>
      <c r="BC147" s="169">
        <f>SUM(BC140:BC146)</f>
        <v>0</v>
      </c>
      <c r="BD147" s="169">
        <f>SUM(BD140:BD146)</f>
        <v>0</v>
      </c>
      <c r="BE147" s="169">
        <f>SUM(BE140:BE146)</f>
        <v>0</v>
      </c>
    </row>
    <row r="148" ht="12.75">
      <c r="E148" s="129"/>
    </row>
    <row r="149" ht="12.75">
      <c r="E149" s="129"/>
    </row>
    <row r="150" ht="12.75">
      <c r="E150" s="129"/>
    </row>
    <row r="151" ht="12.75">
      <c r="E151" s="129"/>
    </row>
    <row r="152" ht="12.75">
      <c r="E152" s="129"/>
    </row>
    <row r="153" ht="12.75">
      <c r="E153" s="129"/>
    </row>
    <row r="154" ht="12.75">
      <c r="E154" s="129"/>
    </row>
    <row r="155" ht="12.75">
      <c r="E155" s="129"/>
    </row>
    <row r="156" ht="12.75">
      <c r="E156" s="129"/>
    </row>
    <row r="157" ht="12.75">
      <c r="E157" s="129"/>
    </row>
    <row r="158" ht="12.75">
      <c r="E158" s="129"/>
    </row>
    <row r="159" ht="12.75">
      <c r="E159" s="129"/>
    </row>
    <row r="160" ht="12.75">
      <c r="E160" s="129"/>
    </row>
    <row r="161" ht="12.75">
      <c r="E161" s="129"/>
    </row>
    <row r="162" ht="12.75">
      <c r="E162" s="129"/>
    </row>
    <row r="163" ht="12.75">
      <c r="E163" s="129"/>
    </row>
    <row r="164" ht="12.75">
      <c r="E164" s="129"/>
    </row>
    <row r="165" ht="12.75">
      <c r="E165" s="129"/>
    </row>
    <row r="166" ht="12.75">
      <c r="E166" s="129"/>
    </row>
    <row r="167" ht="12.75">
      <c r="E167" s="129"/>
    </row>
    <row r="168" ht="12.75">
      <c r="E168" s="129"/>
    </row>
    <row r="169" ht="12.75">
      <c r="E169" s="129"/>
    </row>
    <row r="170" ht="12.75">
      <c r="E170" s="129"/>
    </row>
    <row r="171" spans="1:7" ht="12.75">
      <c r="A171" s="170"/>
      <c r="B171" s="170"/>
      <c r="C171" s="170"/>
      <c r="D171" s="170"/>
      <c r="E171" s="170"/>
      <c r="F171" s="170"/>
      <c r="G171" s="170"/>
    </row>
    <row r="172" spans="1:7" ht="12.75">
      <c r="A172" s="170"/>
      <c r="B172" s="170"/>
      <c r="C172" s="170"/>
      <c r="D172" s="170"/>
      <c r="E172" s="170"/>
      <c r="F172" s="170"/>
      <c r="G172" s="170"/>
    </row>
    <row r="173" spans="1:7" ht="12.75">
      <c r="A173" s="170"/>
      <c r="B173" s="170"/>
      <c r="C173" s="170"/>
      <c r="D173" s="170"/>
      <c r="E173" s="170"/>
      <c r="F173" s="170"/>
      <c r="G173" s="170"/>
    </row>
    <row r="174" spans="1:7" ht="12.75">
      <c r="A174" s="170"/>
      <c r="B174" s="170"/>
      <c r="C174" s="170"/>
      <c r="D174" s="170"/>
      <c r="E174" s="170"/>
      <c r="F174" s="170"/>
      <c r="G174" s="170"/>
    </row>
    <row r="175" ht="12.75">
      <c r="E175" s="129"/>
    </row>
    <row r="176" ht="12.75">
      <c r="E176" s="129"/>
    </row>
    <row r="177" ht="12.75">
      <c r="E177" s="129"/>
    </row>
    <row r="178" ht="12.75">
      <c r="E178" s="129"/>
    </row>
    <row r="179" ht="12.75">
      <c r="E179" s="129"/>
    </row>
    <row r="180" ht="12.75">
      <c r="E180" s="129"/>
    </row>
    <row r="181" ht="12.75">
      <c r="E181" s="129"/>
    </row>
    <row r="182" ht="12.75">
      <c r="E182" s="129"/>
    </row>
    <row r="183" ht="12.75">
      <c r="E183" s="129"/>
    </row>
    <row r="184" ht="12.75">
      <c r="E184" s="129"/>
    </row>
    <row r="185" ht="12.75">
      <c r="E185" s="129"/>
    </row>
    <row r="186" ht="12.75">
      <c r="E186" s="129"/>
    </row>
    <row r="187" ht="12.75">
      <c r="E187" s="129"/>
    </row>
    <row r="188" ht="12.75">
      <c r="E188" s="129"/>
    </row>
    <row r="189" ht="12.75">
      <c r="E189" s="129"/>
    </row>
    <row r="190" ht="12.75">
      <c r="E190" s="129"/>
    </row>
    <row r="191" ht="12.75">
      <c r="E191" s="129"/>
    </row>
    <row r="192" ht="12.75">
      <c r="E192" s="129"/>
    </row>
    <row r="193" ht="12.75">
      <c r="E193" s="129"/>
    </row>
    <row r="194" ht="12.75">
      <c r="E194" s="129"/>
    </row>
    <row r="195" ht="12.75">
      <c r="E195" s="129"/>
    </row>
    <row r="196" ht="12.75">
      <c r="E196" s="129"/>
    </row>
    <row r="197" ht="12.75">
      <c r="E197" s="129"/>
    </row>
    <row r="198" ht="12.75">
      <c r="E198" s="129"/>
    </row>
    <row r="199" ht="12.75">
      <c r="E199" s="129"/>
    </row>
    <row r="200" ht="12.75">
      <c r="E200" s="129"/>
    </row>
    <row r="201" ht="12.75">
      <c r="E201" s="129"/>
    </row>
    <row r="202" ht="12.75">
      <c r="E202" s="129"/>
    </row>
    <row r="203" ht="12.75">
      <c r="E203" s="129"/>
    </row>
    <row r="204" ht="12.75">
      <c r="E204" s="129"/>
    </row>
    <row r="205" ht="12.75">
      <c r="E205" s="129"/>
    </row>
    <row r="206" spans="1:2" ht="12.75">
      <c r="A206" s="171"/>
      <c r="B206" s="171"/>
    </row>
    <row r="207" spans="1:7" ht="12.75">
      <c r="A207" s="170"/>
      <c r="B207" s="170"/>
      <c r="C207" s="172"/>
      <c r="D207" s="172"/>
      <c r="E207" s="173"/>
      <c r="F207" s="172"/>
      <c r="G207" s="174"/>
    </row>
    <row r="208" spans="1:7" ht="12.75">
      <c r="A208" s="175"/>
      <c r="B208" s="175"/>
      <c r="C208" s="170"/>
      <c r="D208" s="170"/>
      <c r="E208" s="176"/>
      <c r="F208" s="170"/>
      <c r="G208" s="170"/>
    </row>
    <row r="209" spans="1:7" ht="12.75">
      <c r="A209" s="170"/>
      <c r="B209" s="170"/>
      <c r="C209" s="170"/>
      <c r="D209" s="170"/>
      <c r="E209" s="176"/>
      <c r="F209" s="170"/>
      <c r="G209" s="170"/>
    </row>
    <row r="210" spans="1:7" ht="12.75">
      <c r="A210" s="170"/>
      <c r="B210" s="170"/>
      <c r="C210" s="170"/>
      <c r="D210" s="170"/>
      <c r="E210" s="176"/>
      <c r="F210" s="170"/>
      <c r="G210" s="170"/>
    </row>
    <row r="211" spans="1:7" ht="12.75">
      <c r="A211" s="170"/>
      <c r="B211" s="170"/>
      <c r="C211" s="170"/>
      <c r="D211" s="170"/>
      <c r="E211" s="176"/>
      <c r="F211" s="170"/>
      <c r="G211" s="170"/>
    </row>
    <row r="212" spans="1:7" ht="12.75">
      <c r="A212" s="170"/>
      <c r="B212" s="170"/>
      <c r="C212" s="170"/>
      <c r="D212" s="170"/>
      <c r="E212" s="176"/>
      <c r="F212" s="170"/>
      <c r="G212" s="170"/>
    </row>
    <row r="213" spans="1:7" ht="12.75">
      <c r="A213" s="170"/>
      <c r="B213" s="170"/>
      <c r="C213" s="170"/>
      <c r="D213" s="170"/>
      <c r="E213" s="176"/>
      <c r="F213" s="170"/>
      <c r="G213" s="170"/>
    </row>
    <row r="214" spans="1:7" ht="12.75">
      <c r="A214" s="170"/>
      <c r="B214" s="170"/>
      <c r="C214" s="170"/>
      <c r="D214" s="170"/>
      <c r="E214" s="176"/>
      <c r="F214" s="170"/>
      <c r="G214" s="170"/>
    </row>
    <row r="215" spans="1:7" ht="12.75">
      <c r="A215" s="170"/>
      <c r="B215" s="170"/>
      <c r="C215" s="170"/>
      <c r="D215" s="170"/>
      <c r="E215" s="176"/>
      <c r="F215" s="170"/>
      <c r="G215" s="170"/>
    </row>
    <row r="216" spans="1:7" ht="12.75">
      <c r="A216" s="170"/>
      <c r="B216" s="170"/>
      <c r="C216" s="170"/>
      <c r="D216" s="170"/>
      <c r="E216" s="176"/>
      <c r="F216" s="170"/>
      <c r="G216" s="170"/>
    </row>
    <row r="217" spans="1:7" ht="12.75">
      <c r="A217" s="170"/>
      <c r="B217" s="170"/>
      <c r="C217" s="170"/>
      <c r="D217" s="170"/>
      <c r="E217" s="176"/>
      <c r="F217" s="170"/>
      <c r="G217" s="170"/>
    </row>
    <row r="218" spans="1:7" ht="12.75">
      <c r="A218" s="170"/>
      <c r="B218" s="170"/>
      <c r="C218" s="170"/>
      <c r="D218" s="170"/>
      <c r="E218" s="176"/>
      <c r="F218" s="170"/>
      <c r="G218" s="170"/>
    </row>
    <row r="219" spans="1:7" ht="12.75">
      <c r="A219" s="170"/>
      <c r="B219" s="170"/>
      <c r="C219" s="170"/>
      <c r="D219" s="170"/>
      <c r="E219" s="176"/>
      <c r="F219" s="170"/>
      <c r="G219" s="170"/>
    </row>
    <row r="220" spans="1:7" ht="12.75">
      <c r="A220" s="170"/>
      <c r="B220" s="170"/>
      <c r="C220" s="170"/>
      <c r="D220" s="170"/>
      <c r="E220" s="176"/>
      <c r="F220" s="170"/>
      <c r="G220" s="170"/>
    </row>
  </sheetData>
  <sheetProtection/>
  <mergeCells count="40">
    <mergeCell ref="C38:D38"/>
    <mergeCell ref="C41:D41"/>
    <mergeCell ref="C17:D17"/>
    <mergeCell ref="C20:D20"/>
    <mergeCell ref="A1:G1"/>
    <mergeCell ref="A3:B3"/>
    <mergeCell ref="A4:B4"/>
    <mergeCell ref="E4:G4"/>
    <mergeCell ref="C24:D24"/>
    <mergeCell ref="C25:D25"/>
    <mergeCell ref="C30:D30"/>
    <mergeCell ref="C32:D32"/>
    <mergeCell ref="C34:D34"/>
    <mergeCell ref="C36:D36"/>
    <mergeCell ref="C78:D78"/>
    <mergeCell ref="C79:D79"/>
    <mergeCell ref="C59:D59"/>
    <mergeCell ref="C43:D43"/>
    <mergeCell ref="C44:D44"/>
    <mergeCell ref="C49:D49"/>
    <mergeCell ref="C50:D50"/>
    <mergeCell ref="C64:D64"/>
    <mergeCell ref="C66:D66"/>
    <mergeCell ref="C68:D68"/>
    <mergeCell ref="C70:D70"/>
    <mergeCell ref="C72:D72"/>
    <mergeCell ref="C76:D76"/>
    <mergeCell ref="C93:D93"/>
    <mergeCell ref="C95:D95"/>
    <mergeCell ref="C80:D80"/>
    <mergeCell ref="C81:D81"/>
    <mergeCell ref="C82:D82"/>
    <mergeCell ref="C84:D84"/>
    <mergeCell ref="C135:D135"/>
    <mergeCell ref="C130:D130"/>
    <mergeCell ref="C118:D118"/>
    <mergeCell ref="C119:D119"/>
    <mergeCell ref="C121:D121"/>
    <mergeCell ref="C100:D100"/>
    <mergeCell ref="C103:D103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Jiřina</cp:lastModifiedBy>
  <dcterms:created xsi:type="dcterms:W3CDTF">2014-09-03T06:14:02Z</dcterms:created>
  <dcterms:modified xsi:type="dcterms:W3CDTF">2014-09-03T08:18:54Z</dcterms:modified>
  <cp:category/>
  <cp:version/>
  <cp:contentType/>
  <cp:contentStatus/>
</cp:coreProperties>
</file>