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ocuments\___Kyncl\_3124_Rekonstrukce biometrické laboratoře v obj. B (N3050)_Interiér\"/>
    </mc:Choice>
  </mc:AlternateContent>
  <xr:revisionPtr revIDLastSave="0" documentId="8_{30936341-38C6-4B89-9002-1EBCCEE2141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1 0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Pol'!$A$1:$Y$134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G42" i="1"/>
  <c r="F42" i="1"/>
  <c r="G41" i="1"/>
  <c r="F41" i="1"/>
  <c r="G39" i="1"/>
  <c r="F39" i="1"/>
  <c r="G127" i="12"/>
  <c r="BA117" i="12"/>
  <c r="BA116" i="12"/>
  <c r="BA115" i="12"/>
  <c r="BA114" i="12"/>
  <c r="BA113" i="12"/>
  <c r="BA112" i="12"/>
  <c r="BA111" i="12"/>
  <c r="BA110" i="12"/>
  <c r="BA109" i="12"/>
  <c r="BA108" i="12"/>
  <c r="BA105" i="12"/>
  <c r="BA101" i="12"/>
  <c r="BA91" i="12"/>
  <c r="BA90" i="12"/>
  <c r="BA87" i="12"/>
  <c r="BA60" i="12"/>
  <c r="BA59" i="12"/>
  <c r="BA58" i="12"/>
  <c r="BA57" i="12"/>
  <c r="BA48" i="12"/>
  <c r="BA43" i="12"/>
  <c r="BA33" i="12"/>
  <c r="BA32" i="12"/>
  <c r="BA31" i="12"/>
  <c r="BA28" i="12"/>
  <c r="BA27" i="12"/>
  <c r="BA24" i="12"/>
  <c r="BA19" i="12"/>
  <c r="BA15" i="12"/>
  <c r="Q8" i="12"/>
  <c r="G12" i="12"/>
  <c r="G8" i="12" s="1"/>
  <c r="I12" i="12"/>
  <c r="I8" i="12" s="1"/>
  <c r="K12" i="12"/>
  <c r="K8" i="12" s="1"/>
  <c r="M12" i="12"/>
  <c r="O12" i="12"/>
  <c r="O8" i="12" s="1"/>
  <c r="Q12" i="12"/>
  <c r="V12" i="12"/>
  <c r="V8" i="12" s="1"/>
  <c r="G23" i="12"/>
  <c r="AF127" i="12" s="1"/>
  <c r="I23" i="12"/>
  <c r="K23" i="12"/>
  <c r="M23" i="12"/>
  <c r="O23" i="12"/>
  <c r="Q23" i="12"/>
  <c r="V23" i="12"/>
  <c r="G39" i="12"/>
  <c r="M39" i="12" s="1"/>
  <c r="I39" i="12"/>
  <c r="K39" i="12"/>
  <c r="O39" i="12"/>
  <c r="Q39" i="12"/>
  <c r="V39" i="12"/>
  <c r="G84" i="12"/>
  <c r="M84" i="12" s="1"/>
  <c r="I84" i="12"/>
  <c r="K84" i="12"/>
  <c r="O84" i="12"/>
  <c r="Q84" i="12"/>
  <c r="V84" i="12"/>
  <c r="G104" i="12"/>
  <c r="M104" i="12" s="1"/>
  <c r="I104" i="12"/>
  <c r="K104" i="12"/>
  <c r="O104" i="12"/>
  <c r="Q104" i="12"/>
  <c r="V104" i="12"/>
  <c r="AE127" i="12"/>
  <c r="I20" i="1"/>
  <c r="I19" i="1"/>
  <c r="I18" i="1"/>
  <c r="I17" i="1"/>
  <c r="I16" i="1"/>
  <c r="I21" i="1" s="1"/>
  <c r="I54" i="1"/>
  <c r="J53" i="1" s="1"/>
  <c r="J54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G26" i="1" l="1"/>
  <c r="A26" i="1"/>
  <c r="A23" i="1"/>
  <c r="G28" i="1"/>
  <c r="M8" i="12"/>
  <c r="J42" i="1"/>
  <c r="J39" i="1"/>
  <c r="J43" i="1" s="1"/>
  <c r="J41" i="1"/>
  <c r="H4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DF0B7C67-9B2B-4D8B-9152-F7978FDD97B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82A3022-7E4F-4416-8569-DD2428DB090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<sst xmlns="http://schemas.openxmlformats.org/spreadsheetml/2006/main" count="418" uniqueCount="206">
  <si>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</si>
  <si>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</si>
  <si>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</si>
  <si>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</si>
  <si>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</si>
  <si>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</si>
  <si>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</si>
  <si>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</si>
  <si>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</si>
  <si>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</si>
  <si>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</si>
  <si>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</si>
  <si>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</si>
  <si>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</si>
  <si>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</si>
  <si>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</si>
  <si>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</si>
  <si>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</si>
  <si>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</si>
  <si>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</si>
  <si>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</si>
  <si>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</si>
  <si>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</si>
  <si>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</si>
  <si>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</si>
  <si>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</si>
  <si>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</si>
  <si>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</si>
  <si>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</si>
  <si>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</si>
  <si>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</si>
  <si>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</si>
  <si>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</si>
  <si>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</si>
  <si>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</si>
  <si>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</si>
  <si>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</si>
  <si>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</si>
  <si>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</si>
  <si>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</si>
  <si>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</si>
  <si>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</si>
  <si>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</si>
  <si>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001</t>
  </si>
  <si>
    <t>Rekonstrukce biometrické laboratoře v obj. B (N3050)_Interiér</t>
  </si>
  <si>
    <t>Objekt:</t>
  </si>
  <si>
    <t>Rozpočet:</t>
  </si>
  <si>
    <t>3124</t>
  </si>
  <si>
    <t>Mendelova univerzita v Brně</t>
  </si>
  <si>
    <t>Zemědělská 1665/1</t>
  </si>
  <si>
    <t>Brno-Černá Pole</t>
  </si>
  <si>
    <t>61300</t>
  </si>
  <si>
    <t>62156489</t>
  </si>
  <si>
    <t>CZ62156489</t>
  </si>
  <si>
    <t>Stavba</t>
  </si>
  <si>
    <t>Stavební objekt</t>
  </si>
  <si>
    <t>Celkem za stavbu</t>
  </si>
  <si>
    <t>CZK</t>
  </si>
  <si>
    <t>#POPS</t>
  </si>
  <si>
    <t>Popis stavby: 3124 - Rekonstrukce biometrické laboratoře v obj. B (N3050)_Interiér</t>
  </si>
  <si>
    <t>#POPO</t>
  </si>
  <si>
    <t>Popis objektu: 001 - Rekonstrukce biometrické laboratoře v obj. B (N3050)_Interiér</t>
  </si>
  <si>
    <t>#POPR</t>
  </si>
  <si>
    <t>Popis rozpočtu: 001 - Rekonstrukce biometrické laboratoře v obj. B (N3050)_Interiér</t>
  </si>
  <si>
    <t>Rekapitulace dílů</t>
  </si>
  <si>
    <t>Typ dílu</t>
  </si>
  <si>
    <t>797</t>
  </si>
  <si>
    <t>Vnitřní vybavení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</si>
  <si>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</si>
  <si>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</si>
  <si>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</si>
  <si>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</si>
  <si>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</si>
  <si>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</si>
  <si>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</si>
  <si>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</si>
  <si>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</si>
  <si>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</si>
  <si>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</si>
  <si>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</si>
  <si>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</si>
  <si>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</si>
  <si>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</si>
  <si>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</si>
  <si>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</si>
  <si>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</si>
  <si>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</si>
  <si>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</si>
  <si>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</si>
  <si>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</si>
  <si>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</si>
  <si>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</si>
  <si>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</si>
  <si>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</si>
  <si>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</si>
  <si>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</si>
  <si>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</si>
  <si>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</si>
  <si>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</si>
  <si>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Poznámka</t>
  </si>
  <si>
    <t>POP</t>
  </si>
  <si>
    <t/>
  </si>
  <si>
    <t>!!!...Všechny rozměry je nutno doměřit na stavbě...!!!</t>
  </si>
  <si>
    <t>N001</t>
  </si>
  <si>
    <t>D+M konferenční stůl 1260x600x750 mm</t>
  </si>
  <si>
    <t xml:space="preserve">ks    </t>
  </si>
  <si>
    <t>Vlastní</t>
  </si>
  <si>
    <t>Indiv</t>
  </si>
  <si>
    <t>Práce</t>
  </si>
  <si>
    <t>Červená</t>
  </si>
  <si>
    <t>POL1_</t>
  </si>
  <si>
    <t xml:space="preserve"> </t>
  </si>
  <si>
    <t>Pracovní deska z laminované DTD tl. 18mm - technické řešení hran musí být provedeno v kvalitním nalepením ABS hrany tloušťky 0,5mm na dílec pomocí PUR lepidla</t>
  </si>
  <si>
    <t>(pro zvýšení voděodolnosti a pro účely snadné údržby a dlouhé životnosti) - barva bílá.</t>
  </si>
  <si>
    <t xml:space="preserve">přesná specifikace dle výpisu nábytkových prvků_výkres I.03 : </t>
  </si>
  <si>
    <t>VV</t>
  </si>
  <si>
    <t>8,00</t>
  </si>
  <si>
    <t>N002</t>
  </si>
  <si>
    <t>D+M Konferenční stohovatelná židle s plastovým sedákem a opěrkou. Maximální šířka židle je 470mm</t>
  </si>
  <si>
    <t>RÁM: Čtyřnohý stohovatelný rám trubkového průřezu. Kluzáky bez ostrých hran s filcem pro tvrdou podlahu. Povrchová úprava</t>
  </si>
  <si>
    <t>rámu odolná prášková barva černá.</t>
  </si>
  <si>
    <t>SEDÁK: Celoplastový bez čalounění, materiál polyamid. Přední hrana sedáku s dostatečným zaoblením, aby nedocházelo k</t>
  </si>
  <si>
    <t>nežádoucímu tlaku na spodní část nohou sedícího. Plastový kryt spodní strany sedáku zaručuje bezpečné stohování židlí bez</t>
  </si>
  <si>
    <t>poškození sedáku.</t>
  </si>
  <si>
    <t>OPĚRADLO: Celoplastové bez čalounění. Boční části opěradla jsou upevněny na rám a střední část k sedáku. Ergonomický tvar</t>
  </si>
  <si>
    <t>zaručuje dostatečnou podporu v bederní oblasti zad a volnost pohybu při záklonu. Zádová opěra bez ostrých rohů a s</t>
  </si>
  <si>
    <t>dostatečných prohybem ve svislém směru, aby nedocházelo k nežádoucímu tlaku na záda v žádné poloze sedícího. Materiál</t>
  </si>
  <si>
    <t>polyamid.</t>
  </si>
  <si>
    <t>PLASTOVÉ DÍLY: Probarvené, černé. To zajišťuje stálost barev i při hlubokých škrábancích a rýhách.</t>
  </si>
  <si>
    <t>16,00</t>
  </si>
  <si>
    <t>N003</t>
  </si>
  <si>
    <t>D+M kuchyňka (Úložná skříň s dřezem a baterií šířka 1350 mm, hloubka 620 mm, celková výška 2500 mm)</t>
  </si>
  <si>
    <t>Dveře jsou na niklovaných závěsech s otevíratelností 110°a s tlumičem dorazu.</t>
  </si>
  <si>
    <t>Horní část - 1350x400mm, výška 1000mm - dva moduly otevíravých skříňek se 2 policemi. Bez madel s přesahem čelní desky na spodní straně korpusu. Dveře jsou na niklovaných závěsech s otevíratelností 110°a s tlumičem dorazu. Horní skříňka kotvena do stěny na rektifikovatelných závěsech. Zafrézovaný</t>
  </si>
  <si>
    <t>LED pásek pro nasvícení pracovní plochy.</t>
  </si>
  <si>
    <t>Zafrézovaný LED pásek pro nasvícení pracovní plochy.</t>
  </si>
  <si>
    <t>Technické řešení hran musí být provedeno v kvalitním bezespárovém provedení navařením hrany tloušťky 1 mm - na dílec pomocí technologie: LASER, HOT - AIR, NIR a nebo PLASMA (pro</t>
  </si>
  <si>
    <t>Povrchové provedení - synchronizovaný povrch z lamina se strukturou dřeva - dezén dřeva dub (bude upřesněno s investorem, nebo architektem).</t>
  </si>
  <si>
    <t>DÁVKOVAČ MÝDLA</t>
  </si>
  <si>
    <t>Manuální dávkovač tekutého mýdla - 800ml. Vybaven průzorem pro kontrolu množství mýdla.</t>
  </si>
  <si>
    <t>Mýdlo doplňováno z kanystru. Uzamykatelný na klíček. Provedení hlazená nerez.</t>
  </si>
  <si>
    <t>Rozměry - výška 292mm, šířka 122mm, hloubka 100mm.</t>
  </si>
  <si>
    <t>ZÁSOBNÍK PAPÍROVÝCH RUČNÍKŮ</t>
  </si>
  <si>
    <t>Zásobník papírových ručníků provedení hlazená nerez.</t>
  </si>
  <si>
    <t>Rozměry - výška 265m, šířka 275 mm, hloubka 120 mm.</t>
  </si>
  <si>
    <t>KOŠ NA POUŽITÉ PAPÍROVÉ RUČNÍKY</t>
  </si>
  <si>
    <t>Provedení plast.</t>
  </si>
  <si>
    <t>KOTVENÍ:</t>
  </si>
  <si>
    <t>Kotvení proti převrhnutí do zděné stěny na hmoždiny.</t>
  </si>
  <si>
    <t>KOORDINACE:</t>
  </si>
  <si>
    <t>Připojení odpadu od dřezu a baterie na připravené koncové body ve stěně.</t>
  </si>
  <si>
    <t>Připojení LED osvětlení na přívod silnproudu.</t>
  </si>
  <si>
    <t>Materiálově sjednoceno a slicováno s věšákovou stěnou (N4)</t>
  </si>
  <si>
    <t>a vše výškově zarovnáno s obložkou vstupních dveří.</t>
  </si>
  <si>
    <t>1,00</t>
  </si>
  <si>
    <t>N004</t>
  </si>
  <si>
    <t>D+M věšáková stěna</t>
  </si>
  <si>
    <t>Žlutá</t>
  </si>
  <si>
    <t>Věšáková stěna o rozměrech 2500x1290mm.</t>
  </si>
  <si>
    <t>Kotvena do stěny opatřena 2 řadami háčků pro oděvy. Horní řada 6x trojháček, spodní řada 6x dvojháček.</t>
  </si>
  <si>
    <t>Skryté kotvení.</t>
  </si>
  <si>
    <t>Skryté kotvení do zděné stěny na hmoždiny.</t>
  </si>
  <si>
    <t>Koordinovat výšku, materiál a slicování s navazující kuchyňkou (N3). Výškově zarovnáno s obložkou vstupních dveří.</t>
  </si>
  <si>
    <t>N005</t>
  </si>
  <si>
    <t>D+M ovládací pult AV</t>
  </si>
  <si>
    <t>Bude rozdělen do dvou částí.</t>
  </si>
  <si>
    <t>Pravá část opatřena z čela výklopným otevíráním bude obsahovat propojovací kabely a zásuvky. V této části bude na horní desce instalováno</t>
  </si>
  <si>
    <t>přípojné místo (prostupka) a malý ovládací pult na stojánku. tyto prvky je potřeba koordinovat s projektem AV.</t>
  </si>
  <si>
    <t>Otevírání bez madla pomocí zkosené hrany, zapuštěná část ve stejném povrchu jako čílka. Panty pro sklopné čelo s tlumičem dorazu.</t>
  </si>
  <si>
    <t>Levá část bude úložný prostor ve formě zásuvky. Otevírání bez madla pomocí zkosené hrany, zapuštěná část ve stejném povrchu jako čílka.</t>
  </si>
  <si>
    <t>Pojezdy pro zásuvky jsou kovové samozavírací s dlouhou životností s aretací proti uplnému vysunutí a tlumičem dorazu.</t>
  </si>
  <si>
    <t>Konstrukce je tvořena z laminovaných DTD tl. 18mm. Technické řešení hran musí být provedeno v kvalitním bezespárovém provedení</t>
  </si>
  <si>
    <t>navařením hrany tloušťky 1 mm - na dílec pomocí technologie: LASER, HOT - AIR, NIR a nebo PLASMA (pro zvýšení voděodolnosti a</t>
  </si>
  <si>
    <t>minimalizaci spáry pro účely snadné údržby a dlouhé životnosti) za použití hrany opatřené předem nanesenou polymerovou funkční vrstvou,</t>
  </si>
  <si>
    <t>barevně shodnou s dezénem čel desek. Povrchové provedení - synchronizovaný povrch z lamina se strukturou dřeva - dezén dřeva dub</t>
  </si>
  <si>
    <t>(bude upřesněno s investorem, nebo architektem). Skříňka bude kotvena do stěny na rektifikovatelných závěsech.</t>
  </si>
  <si>
    <t>Koordinovat s projektem AV techniky.</t>
  </si>
  <si>
    <t>SUM</t>
  </si>
  <si>
    <t>SKP</t>
  </si>
  <si>
    <t>12</t>
  </si>
  <si>
    <t>Budovy nebytové</t>
  </si>
  <si>
    <t>12.6</t>
  </si>
  <si>
    <t xml:space="preserve">Budovy pro společenské a kulturní účely, výzkum, vzdělávání a zdravotnictví </t>
  </si>
  <si>
    <t>12.63</t>
  </si>
  <si>
    <t>Školy, univerzity a budovy pro výzkum</t>
  </si>
  <si>
    <t>12.63.11</t>
  </si>
  <si>
    <t>Budovy škol a univerzit</t>
  </si>
  <si>
    <t>Konferenční stůl o rozměrech 1200x600mm výška 750mm.</t>
  </si>
  <si>
    <t>Nosná konstrukce ocelová svařovaná (profil 30x30mm) s povrchovou úpravou práškovou vypalovací barvou - světle šedá.</t>
  </si>
  <si>
    <t>Na nohách výšková rektifikace.</t>
  </si>
  <si>
    <t>Pracovní deska z vysokotlakého laminátu (HPL) ve světle šedé barvě a s sv. šedou řezovou hranou.</t>
  </si>
  <si>
    <t>V desce vyřezány otvory pro dřez, baterii a shoz použitých papírových utěrek.</t>
  </si>
  <si>
    <t>Nerezový dřez ( včetně sifonu a napojení do odpadu ) bude kotven zespodu na otvor v HPL desce.</t>
  </si>
  <si>
    <t>Kuchyňská baterie s povrchem hlazený nerez (vysoký standard) s maximálním průtokem vody 6 litrů/min., včetně napojení na přípojné body teplé a studené užitkové vody.</t>
  </si>
  <si>
    <t>Levý modul bude obsahovat plastový koš na papírové utěrky.</t>
  </si>
  <si>
    <t>Otevírání bez madla pomocí zkosené hrany, zapuštěná část ve stejném povrchu jako čílka.</t>
  </si>
  <si>
    <t>Horní část - 1350x400mm, výška 1000mm - dva moduly otevíravých skříňek se 2 policemi.</t>
  </si>
  <si>
    <t>Bez madel s přesahem čelní desky na spodní straně korpusu.</t>
  </si>
  <si>
    <t>Horní skříňka kotvena do stěny na rektifikovatelných závěsech.</t>
  </si>
  <si>
    <t>Základní konstrukce je tvořena z laminovaných DTD tl. 18mm, záda skříňky jednostranně lakovaná dřevovláknitá deska.</t>
  </si>
  <si>
    <t>zvýšení voděodolnosti a minimalizaci spáry pro účely snadné údržby a dlouhé životnosti) za použití hrany opatřené předem nanesenou polymerovou funkční vrstvou, barevně shodnou s dezénem čel desek.</t>
  </si>
  <si>
    <t>Konstrukce je tvořena z laminovaných DTD tl. 18mm.</t>
  </si>
  <si>
    <t>Technické řešení hran musí být provedeno v kvalitním bezespárovém provedení navařením hrany tloušťky 1 mm - na dílec pomocí technologie: LASER, HOT - AIR, NIR a nebo PLASMA (pro zvýšení voděodolnosti a minimalizaci spáry pro účely snadné údržby a dlouhé životnosti) za použití hrany opatřené předem nanesenou polymerovou funkční vrstvou, barevně shodnou s dezénem čel desek.</t>
  </si>
  <si>
    <t>Háčky provedeny z kovu s povrchovou úpravou broušený nikl.</t>
  </si>
  <si>
    <t>Zavěšený nábytkový prvek sloužící k postavení notebooku a jeho propojení s ostatními prvky AV techniky.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</si>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</sst>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7" xfId="0" applyNumberFormat="1" applyFont="1" applyFill="1" applyBorder="1" applyAlignment="1">
      <alignment vertical="center"/>
    </xf>
    <xf numFmtId="4" fontId="7" fillId="5" borderId="28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0" fillId="0" borderId="31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5" fillId="0" borderId="31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3" fontId="5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7" xfId="0" applyFont="1" applyFill="1" applyBorder="1" applyAlignment="1">
      <alignment horizontal="center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49" fontId="3" fillId="0" borderId="30" xfId="0" applyNumberFormat="1" applyFont="1" applyBorder="1" applyAlignment="1">
      <alignment vertical="center"/>
    </xf>
    <xf numFmtId="49" fontId="3" fillId="0" borderId="30" xfId="0" applyNumberFormat="1" applyFont="1" applyBorder="1" applyAlignment="1">
      <alignment vertical="center" wrapText="1"/>
    </xf>
    <xf numFmtId="49" fontId="3" fillId="0" borderId="31" xfId="0" applyNumberFormat="1" applyFont="1" applyBorder="1" applyAlignment="1">
      <alignment vertical="center" wrapText="1"/>
    </xf>
    <xf numFmtId="0" fontId="3" fillId="3" borderId="33" xfId="0" applyFont="1" applyFill="1" applyBorder="1" applyAlignment="1">
      <alignment vertical="center"/>
    </xf>
    <xf numFmtId="0" fontId="3" fillId="3" borderId="33" xfId="0" applyFont="1" applyFill="1" applyBorder="1" applyAlignment="1">
      <alignment vertical="center" wrapText="1"/>
    </xf>
    <xf numFmtId="0" fontId="3" fillId="3" borderId="34" xfId="0" applyFont="1" applyFill="1" applyBorder="1" applyAlignment="1">
      <alignment vertical="center" wrapText="1"/>
    </xf>
    <xf numFmtId="164" fontId="3" fillId="0" borderId="32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2" xfId="0" applyNumberFormat="1" applyFont="1" applyBorder="1" applyAlignment="1">
      <alignment horizontal="center" vertical="center"/>
    </xf>
    <xf numFmtId="4" fontId="3" fillId="0" borderId="32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12" xfId="0" applyFont="1" applyFill="1" applyBorder="1" applyAlignment="1">
      <alignment horizontal="center" vertical="top" shrinkToFit="1"/>
    </xf>
    <xf numFmtId="165" fontId="5" fillId="3" borderId="12" xfId="0" applyNumberFormat="1" applyFont="1" applyFill="1" applyBorder="1" applyAlignment="1">
      <alignment vertical="top" shrinkToFit="1"/>
    </xf>
    <xf numFmtId="4" fontId="5" fillId="3" borderId="12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37" xfId="0" applyFont="1" applyBorder="1" applyAlignment="1">
      <alignment vertical="top"/>
    </xf>
    <xf numFmtId="49" fontId="16" fillId="0" borderId="38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5" fontId="16" fillId="0" borderId="38" xfId="0" applyNumberFormat="1" applyFont="1" applyBorder="1" applyAlignment="1">
      <alignment vertical="top" shrinkToFit="1"/>
    </xf>
    <xf numFmtId="4" fontId="16" fillId="4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3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Ucoa35erpR5hLKFYnv+ADwaGY/J58tzdxBbzLI1CUIentnR/ltD6ITwF9++iOnmRgXR1Ry9VnUaXzgpcjhbRWg==" saltValue="6U6zYWHlM+HC+RTeVQ71w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47</v>
      </c>
      <c r="E2" s="114" t="s">
        <v>44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 x14ac:dyDescent="0.2">
      <c r="A4" s="108">
        <v>12681</v>
      </c>
      <c r="B4" s="122" t="s">
        <v>46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48</v>
      </c>
      <c r="E5" s="91"/>
      <c r="F5" s="91"/>
      <c r="G5" s="91"/>
      <c r="H5" s="18" t="s">
        <v>40</v>
      </c>
      <c r="I5" s="130" t="s">
        <v>52</v>
      </c>
      <c r="J5" s="8"/>
    </row>
    <row r="6" spans="1:15" ht="15.75" customHeight="1" x14ac:dyDescent="0.2">
      <c r="A6" s="2"/>
      <c r="B6" s="28"/>
      <c r="C6" s="55"/>
      <c r="D6" s="110" t="s">
        <v>49</v>
      </c>
      <c r="E6" s="92"/>
      <c r="F6" s="92"/>
      <c r="G6" s="92"/>
      <c r="H6" s="18" t="s">
        <v>34</v>
      </c>
      <c r="I6" s="130" t="s">
        <v>53</v>
      </c>
      <c r="J6" s="8"/>
    </row>
    <row r="7" spans="1:15" ht="15.75" customHeight="1" x14ac:dyDescent="0.2">
      <c r="A7" s="2"/>
      <c r="B7" s="29"/>
      <c r="C7" s="56"/>
      <c r="D7" s="109" t="s">
        <v>51</v>
      </c>
      <c r="E7" s="129" t="s">
        <v>50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SUMIF(F53:F53,A16,I53:I53)+SUMIF(F53:F53,"PSU",I53:I53)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SUMIF(F53:F53,A17,I53:I53)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SUMIF(F53:F53,A18,I53:I53)</f>
        <v>0</v>
      </c>
      <c r="J18" s="85"/>
    </row>
    <row r="19" spans="1:10" ht="23.25" customHeight="1" x14ac:dyDescent="0.2">
      <c r="A19" s="198" t="s">
        <v>68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SUMIF(F53:F53,A19,I53:I53)</f>
        <v>0</v>
      </c>
      <c r="J19" s="85"/>
    </row>
    <row r="20" spans="1:10" ht="23.25" customHeight="1" x14ac:dyDescent="0.2">
      <c r="A20" s="198" t="s">
        <v>69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SUMIF(F53:F53,A20,I53:I53)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23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35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54</v>
      </c>
      <c r="C39" s="149"/>
      <c r="D39" s="149"/>
      <c r="E39" s="149"/>
      <c r="F39" s="150">
        <f>'001 001 Pol'!AE127</f>
        <v>0</v>
      </c>
      <c r="G39" s="151">
        <f>'001 001 Pol'!AF127</f>
        <v>0</v>
      </c>
      <c r="H39" s="152">
        <f>(F39*SazbaDPH1/100)+(G39*SazbaDPH2/100)</f>
        <v>0</v>
      </c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8">
        <v>2</v>
      </c>
      <c r="B40" s="154"/>
      <c r="C40" s="155" t="s">
        <v>55</v>
      </c>
      <c r="D40" s="155"/>
      <c r="E40" s="155"/>
      <c r="F40" s="156"/>
      <c r="G40" s="157"/>
      <c r="H40" s="157">
        <f>(F40*SazbaDPH1/100)+(G40*SazbaDPH2/100)</f>
        <v>0</v>
      </c>
      <c r="I40" s="157"/>
      <c r="J40" s="158"/>
    </row>
    <row r="41" spans="1:10" ht="25.5" hidden="1" customHeight="1" x14ac:dyDescent="0.2">
      <c r="A41" s="138">
        <v>2</v>
      </c>
      <c r="B41" s="154" t="s">
        <v>43</v>
      </c>
      <c r="C41" s="155" t="s">
        <v>44</v>
      </c>
      <c r="D41" s="155"/>
      <c r="E41" s="155"/>
      <c r="F41" s="156">
        <f>'001 001 Pol'!AE127</f>
        <v>0</v>
      </c>
      <c r="G41" s="157">
        <f>'001 001 Pol'!AF127</f>
        <v>0</v>
      </c>
      <c r="H41" s="157">
        <f>(F41*SazbaDPH1/100)+(G41*SazbaDPH2/100)</f>
        <v>0</v>
      </c>
      <c r="I41" s="157">
        <f>F41+G41+H41</f>
        <v>0</v>
      </c>
      <c r="J41" s="158" t="str">
        <f>IF(CenaCelkemVypocet=0,"",I41/CenaCelkemVypocet*100)</f>
        <v/>
      </c>
    </row>
    <row r="42" spans="1:10" ht="25.5" hidden="1" customHeight="1" x14ac:dyDescent="0.2">
      <c r="A42" s="138">
        <v>3</v>
      </c>
      <c r="B42" s="159" t="s">
        <v>43</v>
      </c>
      <c r="C42" s="149" t="s">
        <v>44</v>
      </c>
      <c r="D42" s="149"/>
      <c r="E42" s="149"/>
      <c r="F42" s="160">
        <f>'001 001 Pol'!AE127</f>
        <v>0</v>
      </c>
      <c r="G42" s="152">
        <f>'001 001 Pol'!AF127</f>
        <v>0</v>
      </c>
      <c r="H42" s="152">
        <f>(F42*SazbaDPH1/100)+(G42*SazbaDPH2/100)</f>
        <v>0</v>
      </c>
      <c r="I42" s="152">
        <f>F42+G42+H42</f>
        <v>0</v>
      </c>
      <c r="J42" s="153" t="str">
        <f>IF(CenaCelkemVypocet=0,"",I42/CenaCelkemVypocet*100)</f>
        <v/>
      </c>
    </row>
    <row r="43" spans="1:10" ht="25.5" hidden="1" customHeight="1" x14ac:dyDescent="0.2">
      <c r="A43" s="138"/>
      <c r="B43" s="161" t="s">
        <v>56</v>
      </c>
      <c r="C43" s="162"/>
      <c r="D43" s="162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5">
        <f>SUMIF(A39:A42,"=1",I39:I42)</f>
        <v>0</v>
      </c>
      <c r="J43" s="166">
        <f>SUMIF(A39:A42,"=1",J39:J42)</f>
        <v>0</v>
      </c>
    </row>
    <row r="45" spans="1:10" x14ac:dyDescent="0.2">
      <c r="A45" t="s">
        <v>58</v>
      </c>
      <c r="B45" t="s">
        <v>59</v>
      </c>
    </row>
    <row r="46" spans="1:10" x14ac:dyDescent="0.2">
      <c r="A46" t="s">
        <v>60</v>
      </c>
      <c r="B46" t="s">
        <v>61</v>
      </c>
    </row>
    <row r="47" spans="1:10" x14ac:dyDescent="0.2">
      <c r="A47" t="s">
        <v>62</v>
      </c>
      <c r="B47" t="s">
        <v>63</v>
      </c>
    </row>
    <row r="50" spans="1:10" ht="15.75" x14ac:dyDescent="0.25">
      <c r="B50" s="177" t="s">
        <v>64</v>
      </c>
    </row>
    <row r="52" spans="1:10" ht="25.5" customHeight="1" x14ac:dyDescent="0.2">
      <c r="A52" s="179"/>
      <c r="B52" s="182" t="s">
        <v>17</v>
      </c>
      <c r="C52" s="182" t="s">
        <v>5</v>
      </c>
      <c r="D52" s="183"/>
      <c r="E52" s="183"/>
      <c r="F52" s="184" t="s">
        <v>65</v>
      </c>
      <c r="G52" s="184"/>
      <c r="H52" s="184"/>
      <c r="I52" s="184" t="s">
        <v>29</v>
      </c>
      <c r="J52" s="184" t="s">
        <v>0</v>
      </c>
    </row>
    <row r="53" spans="1:10" ht="36.75" customHeight="1" x14ac:dyDescent="0.2">
      <c r="A53" s="180"/>
      <c r="B53" s="185" t="s">
        <v>66</v>
      </c>
      <c r="C53" s="186" t="s">
        <v>67</v>
      </c>
      <c r="D53" s="187"/>
      <c r="E53" s="187"/>
      <c r="F53" s="194" t="s">
        <v>25</v>
      </c>
      <c r="G53" s="195"/>
      <c r="H53" s="195"/>
      <c r="I53" s="195">
        <f>'001 001 Pol'!G8</f>
        <v>0</v>
      </c>
      <c r="J53" s="191" t="str">
        <f>IF(I54=0,"",I53/I54*100)</f>
        <v/>
      </c>
    </row>
    <row r="54" spans="1:10" ht="25.5" customHeight="1" x14ac:dyDescent="0.2">
      <c r="A54" s="181"/>
      <c r="B54" s="188" t="s">
        <v>1</v>
      </c>
      <c r="C54" s="189"/>
      <c r="D54" s="190"/>
      <c r="E54" s="190"/>
      <c r="F54" s="196"/>
      <c r="G54" s="197"/>
      <c r="H54" s="197"/>
      <c r="I54" s="197">
        <f>I53</f>
        <v>0</v>
      </c>
      <c r="J54" s="192" t="str">
        <f>J53</f>
        <v/>
      </c>
    </row>
    <row r="55" spans="1:10" x14ac:dyDescent="0.2">
      <c r="F55" s="137"/>
      <c r="G55" s="137"/>
      <c r="H55" s="137"/>
      <c r="I55" s="137"/>
      <c r="J55" s="193"/>
    </row>
    <row r="56" spans="1:10" x14ac:dyDescent="0.2">
      <c r="F56" s="137"/>
      <c r="G56" s="137"/>
      <c r="H56" s="137"/>
      <c r="I56" s="137"/>
      <c r="J56" s="193"/>
    </row>
    <row r="57" spans="1:10" x14ac:dyDescent="0.2">
      <c r="F57" s="137"/>
      <c r="G57" s="137"/>
      <c r="H57" s="137"/>
      <c r="I57" s="137"/>
      <c r="J57" s="193"/>
    </row>
  </sheetData>
  <sheetProtection algorithmName="SHA-512" hashValue="BznoSYR6gFmLK+I4QNl/Op+yjOJAi5MdOMT3r5Ju0ls95uFBFDZqsRqAzwMawRzrTeqLQiJdE1dzGcHc0kNZvw==" saltValue="PKBETbzNn4quAmIF+WBAD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3:E53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pYXYVDJIKJHrwwf7gCxxUf6n/m+r6lBAE/0px+JjJfOJSMyZLk+vbydkn517H3dWnsyReG0/wiSUbMJnNmosCA==" saltValue="v+uFT/ZVT6gbtUGogA4g2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1C34E-545E-4B50-AC71-A6745119F0F2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70</v>
      </c>
      <c r="B1" s="199"/>
      <c r="C1" s="199"/>
      <c r="D1" s="199"/>
      <c r="E1" s="199"/>
      <c r="F1" s="199"/>
      <c r="G1" s="199"/>
      <c r="AG1" t="s">
        <v>71</v>
      </c>
    </row>
    <row r="2" spans="1:60" ht="24.95" customHeight="1" x14ac:dyDescent="0.2">
      <c r="A2" s="200" t="s">
        <v>7</v>
      </c>
      <c r="B2" s="49" t="s">
        <v>47</v>
      </c>
      <c r="C2" s="203" t="s">
        <v>44</v>
      </c>
      <c r="D2" s="201"/>
      <c r="E2" s="201"/>
      <c r="F2" s="201"/>
      <c r="G2" s="202"/>
      <c r="AG2" t="s">
        <v>72</v>
      </c>
    </row>
    <row r="3" spans="1:60" ht="24.95" customHeight="1" x14ac:dyDescent="0.2">
      <c r="A3" s="200" t="s">
        <v>8</v>
      </c>
      <c r="B3" s="49" t="s">
        <v>43</v>
      </c>
      <c r="C3" s="203" t="s">
        <v>44</v>
      </c>
      <c r="D3" s="201"/>
      <c r="E3" s="201"/>
      <c r="F3" s="201"/>
      <c r="G3" s="202"/>
      <c r="AC3" s="178" t="s">
        <v>72</v>
      </c>
      <c r="AG3" t="s">
        <v>73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74</v>
      </c>
    </row>
    <row r="5" spans="1:60" x14ac:dyDescent="0.2">
      <c r="D5" s="10"/>
    </row>
    <row r="6" spans="1:60" ht="38.25" x14ac:dyDescent="0.2">
      <c r="A6" s="210" t="s">
        <v>75</v>
      </c>
      <c r="B6" s="212" t="s">
        <v>76</v>
      </c>
      <c r="C6" s="212" t="s">
        <v>77</v>
      </c>
      <c r="D6" s="211" t="s">
        <v>78</v>
      </c>
      <c r="E6" s="210" t="s">
        <v>79</v>
      </c>
      <c r="F6" s="209" t="s">
        <v>80</v>
      </c>
      <c r="G6" s="210" t="s">
        <v>29</v>
      </c>
      <c r="H6" s="213" t="s">
        <v>30</v>
      </c>
      <c r="I6" s="213" t="s">
        <v>81</v>
      </c>
      <c r="J6" s="213" t="s">
        <v>31</v>
      </c>
      <c r="K6" s="213" t="s">
        <v>82</v>
      </c>
      <c r="L6" s="213" t="s">
        <v>83</v>
      </c>
      <c r="M6" s="213" t="s">
        <v>84</v>
      </c>
      <c r="N6" s="213" t="s">
        <v>85</v>
      </c>
      <c r="O6" s="213" t="s">
        <v>86</v>
      </c>
      <c r="P6" s="213" t="s">
        <v>87</v>
      </c>
      <c r="Q6" s="213" t="s">
        <v>88</v>
      </c>
      <c r="R6" s="213" t="s">
        <v>89</v>
      </c>
      <c r="S6" s="213" t="s">
        <v>90</v>
      </c>
      <c r="T6" s="213" t="s">
        <v>91</v>
      </c>
      <c r="U6" s="213" t="s">
        <v>92</v>
      </c>
      <c r="V6" s="213" t="s">
        <v>93</v>
      </c>
      <c r="W6" s="213" t="s">
        <v>94</v>
      </c>
      <c r="X6" s="213" t="s">
        <v>95</v>
      </c>
      <c r="Y6" s="213" t="s">
        <v>96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17" t="s">
        <v>97</v>
      </c>
      <c r="B8" s="218" t="s">
        <v>66</v>
      </c>
      <c r="C8" s="245" t="s">
        <v>67</v>
      </c>
      <c r="D8" s="231"/>
      <c r="E8" s="232"/>
      <c r="F8" s="233"/>
      <c r="G8" s="233">
        <f>SUMIF(AG9:AG125,"&lt;&gt;NOR",G9:G125)</f>
        <v>0</v>
      </c>
      <c r="H8" s="233"/>
      <c r="I8" s="233">
        <f>SUM(I9:I125)</f>
        <v>0</v>
      </c>
      <c r="J8" s="233"/>
      <c r="K8" s="233">
        <f>SUM(K9:K125)</f>
        <v>0</v>
      </c>
      <c r="L8" s="233"/>
      <c r="M8" s="233">
        <f>SUM(M9:M125)</f>
        <v>0</v>
      </c>
      <c r="N8" s="232"/>
      <c r="O8" s="232">
        <f>SUM(O9:O125)</f>
        <v>0</v>
      </c>
      <c r="P8" s="232"/>
      <c r="Q8" s="232">
        <f>SUM(Q9:Q125)</f>
        <v>0</v>
      </c>
      <c r="R8" s="233"/>
      <c r="S8" s="233"/>
      <c r="T8" s="234"/>
      <c r="U8" s="230"/>
      <c r="V8" s="230">
        <f>SUM(V9:V125)</f>
        <v>0</v>
      </c>
      <c r="W8" s="230"/>
      <c r="X8" s="230"/>
      <c r="Y8" s="230"/>
      <c r="AG8" t="s">
        <v>98</v>
      </c>
    </row>
    <row r="9" spans="1:60" outlineLevel="1" x14ac:dyDescent="0.2">
      <c r="A9" s="221"/>
      <c r="B9" s="222"/>
      <c r="C9" s="246" t="s">
        <v>99</v>
      </c>
      <c r="D9" s="235"/>
      <c r="E9" s="235"/>
      <c r="F9" s="235"/>
      <c r="G9" s="235"/>
      <c r="H9" s="224"/>
      <c r="I9" s="224"/>
      <c r="J9" s="224"/>
      <c r="K9" s="224"/>
      <c r="L9" s="224"/>
      <c r="M9" s="224"/>
      <c r="N9" s="223"/>
      <c r="O9" s="223"/>
      <c r="P9" s="223"/>
      <c r="Q9" s="223"/>
      <c r="R9" s="224"/>
      <c r="S9" s="224"/>
      <c r="T9" s="224"/>
      <c r="U9" s="224"/>
      <c r="V9" s="224"/>
      <c r="W9" s="224"/>
      <c r="X9" s="224"/>
      <c r="Y9" s="224"/>
      <c r="Z9" s="214"/>
      <c r="AA9" s="214"/>
      <c r="AB9" s="214"/>
      <c r="AC9" s="214"/>
      <c r="AD9" s="214"/>
      <c r="AE9" s="214"/>
      <c r="AF9" s="214"/>
      <c r="AG9" s="214" t="s">
        <v>100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47" t="s">
        <v>101</v>
      </c>
      <c r="D10" s="225"/>
      <c r="E10" s="226"/>
      <c r="F10" s="227"/>
      <c r="G10" s="227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100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48" t="s">
        <v>102</v>
      </c>
      <c r="D11" s="236"/>
      <c r="E11" s="236"/>
      <c r="F11" s="236"/>
      <c r="G11" s="236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100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7">
        <v>1</v>
      </c>
      <c r="B12" s="238" t="s">
        <v>103</v>
      </c>
      <c r="C12" s="249" t="s">
        <v>104</v>
      </c>
      <c r="D12" s="239" t="s">
        <v>105</v>
      </c>
      <c r="E12" s="240">
        <v>8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0">
        <v>0</v>
      </c>
      <c r="O12" s="240">
        <f>ROUND(E12*N12,2)</f>
        <v>0</v>
      </c>
      <c r="P12" s="240">
        <v>0</v>
      </c>
      <c r="Q12" s="240">
        <f>ROUND(E12*P12,2)</f>
        <v>0</v>
      </c>
      <c r="R12" s="242"/>
      <c r="S12" s="242" t="s">
        <v>106</v>
      </c>
      <c r="T12" s="243" t="s">
        <v>107</v>
      </c>
      <c r="U12" s="224">
        <v>0</v>
      </c>
      <c r="V12" s="224">
        <f>ROUND(E12*U12,2)</f>
        <v>0</v>
      </c>
      <c r="W12" s="224"/>
      <c r="X12" s="224" t="s">
        <v>108</v>
      </c>
      <c r="Y12" s="224" t="s">
        <v>109</v>
      </c>
      <c r="Z12" s="214"/>
      <c r="AA12" s="214"/>
      <c r="AB12" s="214"/>
      <c r="AC12" s="214"/>
      <c r="AD12" s="214"/>
      <c r="AE12" s="214"/>
      <c r="AF12" s="214"/>
      <c r="AG12" s="214" t="s">
        <v>110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21"/>
      <c r="B13" s="222"/>
      <c r="C13" s="246" t="s">
        <v>187</v>
      </c>
      <c r="D13" s="235"/>
      <c r="E13" s="235"/>
      <c r="F13" s="235"/>
      <c r="G13" s="235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100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3" x14ac:dyDescent="0.2">
      <c r="A14" s="221"/>
      <c r="B14" s="222"/>
      <c r="C14" s="247" t="s">
        <v>111</v>
      </c>
      <c r="D14" s="225"/>
      <c r="E14" s="226"/>
      <c r="F14" s="227"/>
      <c r="G14" s="227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100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3" x14ac:dyDescent="0.2">
      <c r="A15" s="221"/>
      <c r="B15" s="222"/>
      <c r="C15" s="248" t="s">
        <v>188</v>
      </c>
      <c r="D15" s="236"/>
      <c r="E15" s="236"/>
      <c r="F15" s="236"/>
      <c r="G15" s="236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100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44" t="str">
        <f>C15</f>
        <v>Nosná konstrukce ocelová svařovaná (profil 30x30mm) s povrchovou úpravou práškovou vypalovací barvou - světle šedá.</v>
      </c>
      <c r="BB15" s="214"/>
      <c r="BC15" s="214"/>
      <c r="BD15" s="214"/>
      <c r="BE15" s="214"/>
      <c r="BF15" s="214"/>
      <c r="BG15" s="214"/>
      <c r="BH15" s="214"/>
    </row>
    <row r="16" spans="1:60" outlineLevel="3" x14ac:dyDescent="0.2">
      <c r="A16" s="221"/>
      <c r="B16" s="222"/>
      <c r="C16" s="247" t="s">
        <v>101</v>
      </c>
      <c r="D16" s="225"/>
      <c r="E16" s="226"/>
      <c r="F16" s="227"/>
      <c r="G16" s="227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100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3" x14ac:dyDescent="0.2">
      <c r="A17" s="221"/>
      <c r="B17" s="222"/>
      <c r="C17" s="248" t="s">
        <v>189</v>
      </c>
      <c r="D17" s="236"/>
      <c r="E17" s="236"/>
      <c r="F17" s="236"/>
      <c r="G17" s="236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100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3" x14ac:dyDescent="0.2">
      <c r="A18" s="221"/>
      <c r="B18" s="222"/>
      <c r="C18" s="247" t="s">
        <v>101</v>
      </c>
      <c r="D18" s="225"/>
      <c r="E18" s="226"/>
      <c r="F18" s="227"/>
      <c r="G18" s="227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100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3" x14ac:dyDescent="0.2">
      <c r="A19" s="221"/>
      <c r="B19" s="222"/>
      <c r="C19" s="248" t="s">
        <v>112</v>
      </c>
      <c r="D19" s="236"/>
      <c r="E19" s="236"/>
      <c r="F19" s="236"/>
      <c r="G19" s="236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100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44" t="str">
        <f>C19</f>
        <v>Pracovní deska z laminované DTD tl. 18mm - technické řešení hran musí být provedeno v kvalitním nalepením ABS hrany tloušťky 0,5mm na dílec pomocí PUR lepidla</v>
      </c>
      <c r="BB19" s="214"/>
      <c r="BC19" s="214"/>
      <c r="BD19" s="214"/>
      <c r="BE19" s="214"/>
      <c r="BF19" s="214"/>
      <c r="BG19" s="214"/>
      <c r="BH19" s="214"/>
    </row>
    <row r="20" spans="1:60" outlineLevel="3" x14ac:dyDescent="0.2">
      <c r="A20" s="221"/>
      <c r="B20" s="222"/>
      <c r="C20" s="248" t="s">
        <v>113</v>
      </c>
      <c r="D20" s="236"/>
      <c r="E20" s="236"/>
      <c r="F20" s="236"/>
      <c r="G20" s="236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100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21"/>
      <c r="B21" s="222"/>
      <c r="C21" s="250" t="s">
        <v>114</v>
      </c>
      <c r="D21" s="228"/>
      <c r="E21" s="229"/>
      <c r="F21" s="224"/>
      <c r="G21" s="224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115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3" x14ac:dyDescent="0.2">
      <c r="A22" s="221"/>
      <c r="B22" s="222"/>
      <c r="C22" s="250" t="s">
        <v>116</v>
      </c>
      <c r="D22" s="228"/>
      <c r="E22" s="229">
        <v>8</v>
      </c>
      <c r="F22" s="224"/>
      <c r="G22" s="224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115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37">
        <v>2</v>
      </c>
      <c r="B23" s="238" t="s">
        <v>117</v>
      </c>
      <c r="C23" s="249" t="s">
        <v>118</v>
      </c>
      <c r="D23" s="239" t="s">
        <v>105</v>
      </c>
      <c r="E23" s="240">
        <v>16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21</v>
      </c>
      <c r="M23" s="242">
        <f>G23*(1+L23/100)</f>
        <v>0</v>
      </c>
      <c r="N23" s="240">
        <v>0</v>
      </c>
      <c r="O23" s="240">
        <f>ROUND(E23*N23,2)</f>
        <v>0</v>
      </c>
      <c r="P23" s="240">
        <v>0</v>
      </c>
      <c r="Q23" s="240">
        <f>ROUND(E23*P23,2)</f>
        <v>0</v>
      </c>
      <c r="R23" s="242"/>
      <c r="S23" s="242" t="s">
        <v>106</v>
      </c>
      <c r="T23" s="243" t="s">
        <v>107</v>
      </c>
      <c r="U23" s="224">
        <v>0</v>
      </c>
      <c r="V23" s="224">
        <f>ROUND(E23*U23,2)</f>
        <v>0</v>
      </c>
      <c r="W23" s="224"/>
      <c r="X23" s="224" t="s">
        <v>108</v>
      </c>
      <c r="Y23" s="224" t="s">
        <v>109</v>
      </c>
      <c r="Z23" s="214"/>
      <c r="AA23" s="214"/>
      <c r="AB23" s="214"/>
      <c r="AC23" s="214"/>
      <c r="AD23" s="214"/>
      <c r="AE23" s="214"/>
      <c r="AF23" s="214"/>
      <c r="AG23" s="214" t="s">
        <v>110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">
      <c r="A24" s="221"/>
      <c r="B24" s="222"/>
      <c r="C24" s="246" t="s">
        <v>119</v>
      </c>
      <c r="D24" s="235"/>
      <c r="E24" s="235"/>
      <c r="F24" s="235"/>
      <c r="G24" s="235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100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44" t="str">
        <f>C24</f>
        <v>RÁM: Čtyřnohý stohovatelný rám trubkového průřezu. Kluzáky bez ostrých hran s filcem pro tvrdou podlahu. Povrchová úprava</v>
      </c>
      <c r="BB24" s="214"/>
      <c r="BC24" s="214"/>
      <c r="BD24" s="214"/>
      <c r="BE24" s="214"/>
      <c r="BF24" s="214"/>
      <c r="BG24" s="214"/>
      <c r="BH24" s="214"/>
    </row>
    <row r="25" spans="1:60" outlineLevel="3" x14ac:dyDescent="0.2">
      <c r="A25" s="221"/>
      <c r="B25" s="222"/>
      <c r="C25" s="248" t="s">
        <v>120</v>
      </c>
      <c r="D25" s="236"/>
      <c r="E25" s="236"/>
      <c r="F25" s="236"/>
      <c r="G25" s="236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4"/>
      <c r="AA25" s="214"/>
      <c r="AB25" s="214"/>
      <c r="AC25" s="214"/>
      <c r="AD25" s="214"/>
      <c r="AE25" s="214"/>
      <c r="AF25" s="214"/>
      <c r="AG25" s="214" t="s">
        <v>100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3" x14ac:dyDescent="0.2">
      <c r="A26" s="221"/>
      <c r="B26" s="222"/>
      <c r="C26" s="247" t="s">
        <v>101</v>
      </c>
      <c r="D26" s="225"/>
      <c r="E26" s="226"/>
      <c r="F26" s="227"/>
      <c r="G26" s="227"/>
      <c r="H26" s="224"/>
      <c r="I26" s="224"/>
      <c r="J26" s="224"/>
      <c r="K26" s="224"/>
      <c r="L26" s="224"/>
      <c r="M26" s="224"/>
      <c r="N26" s="223"/>
      <c r="O26" s="223"/>
      <c r="P26" s="223"/>
      <c r="Q26" s="223"/>
      <c r="R26" s="224"/>
      <c r="S26" s="224"/>
      <c r="T26" s="224"/>
      <c r="U26" s="224"/>
      <c r="V26" s="224"/>
      <c r="W26" s="224"/>
      <c r="X26" s="224"/>
      <c r="Y26" s="224"/>
      <c r="Z26" s="214"/>
      <c r="AA26" s="214"/>
      <c r="AB26" s="214"/>
      <c r="AC26" s="214"/>
      <c r="AD26" s="214"/>
      <c r="AE26" s="214"/>
      <c r="AF26" s="214"/>
      <c r="AG26" s="214" t="s">
        <v>100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3" x14ac:dyDescent="0.2">
      <c r="A27" s="221"/>
      <c r="B27" s="222"/>
      <c r="C27" s="248" t="s">
        <v>121</v>
      </c>
      <c r="D27" s="236"/>
      <c r="E27" s="236"/>
      <c r="F27" s="236"/>
      <c r="G27" s="236"/>
      <c r="H27" s="224"/>
      <c r="I27" s="224"/>
      <c r="J27" s="224"/>
      <c r="K27" s="224"/>
      <c r="L27" s="224"/>
      <c r="M27" s="224"/>
      <c r="N27" s="223"/>
      <c r="O27" s="223"/>
      <c r="P27" s="223"/>
      <c r="Q27" s="223"/>
      <c r="R27" s="224"/>
      <c r="S27" s="224"/>
      <c r="T27" s="224"/>
      <c r="U27" s="224"/>
      <c r="V27" s="224"/>
      <c r="W27" s="224"/>
      <c r="X27" s="224"/>
      <c r="Y27" s="224"/>
      <c r="Z27" s="214"/>
      <c r="AA27" s="214"/>
      <c r="AB27" s="214"/>
      <c r="AC27" s="214"/>
      <c r="AD27" s="214"/>
      <c r="AE27" s="214"/>
      <c r="AF27" s="214"/>
      <c r="AG27" s="214" t="s">
        <v>100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44" t="str">
        <f>C27</f>
        <v>SEDÁK: Celoplastový bez čalounění, materiál polyamid. Přední hrana sedáku s dostatečným zaoblením, aby nedocházelo k</v>
      </c>
      <c r="BB27" s="214"/>
      <c r="BC27" s="214"/>
      <c r="BD27" s="214"/>
      <c r="BE27" s="214"/>
      <c r="BF27" s="214"/>
      <c r="BG27" s="214"/>
      <c r="BH27" s="214"/>
    </row>
    <row r="28" spans="1:60" outlineLevel="3" x14ac:dyDescent="0.2">
      <c r="A28" s="221"/>
      <c r="B28" s="222"/>
      <c r="C28" s="248" t="s">
        <v>122</v>
      </c>
      <c r="D28" s="236"/>
      <c r="E28" s="236"/>
      <c r="F28" s="236"/>
      <c r="G28" s="236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100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44" t="str">
        <f>C28</f>
        <v>nežádoucímu tlaku na spodní část nohou sedícího. Plastový kryt spodní strany sedáku zaručuje bezpečné stohování židlí bez</v>
      </c>
      <c r="BB28" s="214"/>
      <c r="BC28" s="214"/>
      <c r="BD28" s="214"/>
      <c r="BE28" s="214"/>
      <c r="BF28" s="214"/>
      <c r="BG28" s="214"/>
      <c r="BH28" s="214"/>
    </row>
    <row r="29" spans="1:60" outlineLevel="3" x14ac:dyDescent="0.2">
      <c r="A29" s="221"/>
      <c r="B29" s="222"/>
      <c r="C29" s="248" t="s">
        <v>123</v>
      </c>
      <c r="D29" s="236"/>
      <c r="E29" s="236"/>
      <c r="F29" s="236"/>
      <c r="G29" s="236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4"/>
      <c r="AA29" s="214"/>
      <c r="AB29" s="214"/>
      <c r="AC29" s="214"/>
      <c r="AD29" s="214"/>
      <c r="AE29" s="214"/>
      <c r="AF29" s="214"/>
      <c r="AG29" s="214" t="s">
        <v>100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3" x14ac:dyDescent="0.2">
      <c r="A30" s="221"/>
      <c r="B30" s="222"/>
      <c r="C30" s="247" t="s">
        <v>101</v>
      </c>
      <c r="D30" s="225"/>
      <c r="E30" s="226"/>
      <c r="F30" s="227"/>
      <c r="G30" s="227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100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3" x14ac:dyDescent="0.2">
      <c r="A31" s="221"/>
      <c r="B31" s="222"/>
      <c r="C31" s="248" t="s">
        <v>124</v>
      </c>
      <c r="D31" s="236"/>
      <c r="E31" s="236"/>
      <c r="F31" s="236"/>
      <c r="G31" s="236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4"/>
      <c r="AA31" s="214"/>
      <c r="AB31" s="214"/>
      <c r="AC31" s="214"/>
      <c r="AD31" s="214"/>
      <c r="AE31" s="214"/>
      <c r="AF31" s="214"/>
      <c r="AG31" s="214" t="s">
        <v>100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44" t="str">
        <f>C31</f>
        <v>OPĚRADLO: Celoplastové bez čalounění. Boční části opěradla jsou upevněny na rám a střední část k sedáku. Ergonomický tvar</v>
      </c>
      <c r="BB31" s="214"/>
      <c r="BC31" s="214"/>
      <c r="BD31" s="214"/>
      <c r="BE31" s="214"/>
      <c r="BF31" s="214"/>
      <c r="BG31" s="214"/>
      <c r="BH31" s="214"/>
    </row>
    <row r="32" spans="1:60" outlineLevel="3" x14ac:dyDescent="0.2">
      <c r="A32" s="221"/>
      <c r="B32" s="222"/>
      <c r="C32" s="248" t="s">
        <v>125</v>
      </c>
      <c r="D32" s="236"/>
      <c r="E32" s="236"/>
      <c r="F32" s="236"/>
      <c r="G32" s="236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24"/>
      <c r="Z32" s="214"/>
      <c r="AA32" s="214"/>
      <c r="AB32" s="214"/>
      <c r="AC32" s="214"/>
      <c r="AD32" s="214"/>
      <c r="AE32" s="214"/>
      <c r="AF32" s="214"/>
      <c r="AG32" s="214" t="s">
        <v>100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44" t="str">
        <f>C32</f>
        <v>zaručuje dostatečnou podporu v bederní oblasti zad a volnost pohybu při záklonu. Zádová opěra bez ostrých rohů a s</v>
      </c>
      <c r="BB32" s="214"/>
      <c r="BC32" s="214"/>
      <c r="BD32" s="214"/>
      <c r="BE32" s="214"/>
      <c r="BF32" s="214"/>
      <c r="BG32" s="214"/>
      <c r="BH32" s="214"/>
    </row>
    <row r="33" spans="1:60" outlineLevel="3" x14ac:dyDescent="0.2">
      <c r="A33" s="221"/>
      <c r="B33" s="222"/>
      <c r="C33" s="248" t="s">
        <v>126</v>
      </c>
      <c r="D33" s="236"/>
      <c r="E33" s="236"/>
      <c r="F33" s="236"/>
      <c r="G33" s="236"/>
      <c r="H33" s="224"/>
      <c r="I33" s="224"/>
      <c r="J33" s="224"/>
      <c r="K33" s="224"/>
      <c r="L33" s="224"/>
      <c r="M33" s="224"/>
      <c r="N33" s="223"/>
      <c r="O33" s="223"/>
      <c r="P33" s="223"/>
      <c r="Q33" s="223"/>
      <c r="R33" s="224"/>
      <c r="S33" s="224"/>
      <c r="T33" s="224"/>
      <c r="U33" s="224"/>
      <c r="V33" s="224"/>
      <c r="W33" s="224"/>
      <c r="X33" s="224"/>
      <c r="Y33" s="224"/>
      <c r="Z33" s="214"/>
      <c r="AA33" s="214"/>
      <c r="AB33" s="214"/>
      <c r="AC33" s="214"/>
      <c r="AD33" s="214"/>
      <c r="AE33" s="214"/>
      <c r="AF33" s="214"/>
      <c r="AG33" s="214" t="s">
        <v>100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44" t="str">
        <f>C33</f>
        <v>dostatečných prohybem ve svislém směru, aby nedocházelo k nežádoucímu tlaku na záda v žádné poloze sedícího. Materiál</v>
      </c>
      <c r="BB33" s="214"/>
      <c r="BC33" s="214"/>
      <c r="BD33" s="214"/>
      <c r="BE33" s="214"/>
      <c r="BF33" s="214"/>
      <c r="BG33" s="214"/>
      <c r="BH33" s="214"/>
    </row>
    <row r="34" spans="1:60" outlineLevel="3" x14ac:dyDescent="0.2">
      <c r="A34" s="221"/>
      <c r="B34" s="222"/>
      <c r="C34" s="248" t="s">
        <v>127</v>
      </c>
      <c r="D34" s="236"/>
      <c r="E34" s="236"/>
      <c r="F34" s="236"/>
      <c r="G34" s="236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100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3" x14ac:dyDescent="0.2">
      <c r="A35" s="221"/>
      <c r="B35" s="222"/>
      <c r="C35" s="247" t="s">
        <v>101</v>
      </c>
      <c r="D35" s="225"/>
      <c r="E35" s="226"/>
      <c r="F35" s="227"/>
      <c r="G35" s="227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4"/>
      <c r="AA35" s="214"/>
      <c r="AB35" s="214"/>
      <c r="AC35" s="214"/>
      <c r="AD35" s="214"/>
      <c r="AE35" s="214"/>
      <c r="AF35" s="214"/>
      <c r="AG35" s="214" t="s">
        <v>100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3" x14ac:dyDescent="0.2">
      <c r="A36" s="221"/>
      <c r="B36" s="222"/>
      <c r="C36" s="248" t="s">
        <v>128</v>
      </c>
      <c r="D36" s="236"/>
      <c r="E36" s="236"/>
      <c r="F36" s="236"/>
      <c r="G36" s="236"/>
      <c r="H36" s="224"/>
      <c r="I36" s="224"/>
      <c r="J36" s="224"/>
      <c r="K36" s="224"/>
      <c r="L36" s="224"/>
      <c r="M36" s="224"/>
      <c r="N36" s="223"/>
      <c r="O36" s="223"/>
      <c r="P36" s="223"/>
      <c r="Q36" s="223"/>
      <c r="R36" s="224"/>
      <c r="S36" s="224"/>
      <c r="T36" s="224"/>
      <c r="U36" s="224"/>
      <c r="V36" s="224"/>
      <c r="W36" s="224"/>
      <c r="X36" s="224"/>
      <c r="Y36" s="224"/>
      <c r="Z36" s="214"/>
      <c r="AA36" s="214"/>
      <c r="AB36" s="214"/>
      <c r="AC36" s="214"/>
      <c r="AD36" s="214"/>
      <c r="AE36" s="214"/>
      <c r="AF36" s="214"/>
      <c r="AG36" s="214" t="s">
        <v>100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2" x14ac:dyDescent="0.2">
      <c r="A37" s="221"/>
      <c r="B37" s="222"/>
      <c r="C37" s="250" t="s">
        <v>114</v>
      </c>
      <c r="D37" s="228"/>
      <c r="E37" s="229"/>
      <c r="F37" s="224"/>
      <c r="G37" s="224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4"/>
      <c r="AA37" s="214"/>
      <c r="AB37" s="214"/>
      <c r="AC37" s="214"/>
      <c r="AD37" s="214"/>
      <c r="AE37" s="214"/>
      <c r="AF37" s="214"/>
      <c r="AG37" s="214" t="s">
        <v>115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3" x14ac:dyDescent="0.2">
      <c r="A38" s="221"/>
      <c r="B38" s="222"/>
      <c r="C38" s="250" t="s">
        <v>129</v>
      </c>
      <c r="D38" s="228"/>
      <c r="E38" s="229">
        <v>16</v>
      </c>
      <c r="F38" s="224"/>
      <c r="G38" s="224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115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37">
        <v>3</v>
      </c>
      <c r="B39" s="238" t="s">
        <v>130</v>
      </c>
      <c r="C39" s="249" t="s">
        <v>131</v>
      </c>
      <c r="D39" s="239" t="s">
        <v>105</v>
      </c>
      <c r="E39" s="240">
        <v>1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21</v>
      </c>
      <c r="M39" s="242">
        <f>G39*(1+L39/100)</f>
        <v>0</v>
      </c>
      <c r="N39" s="240">
        <v>0</v>
      </c>
      <c r="O39" s="240">
        <f>ROUND(E39*N39,2)</f>
        <v>0</v>
      </c>
      <c r="P39" s="240">
        <v>0</v>
      </c>
      <c r="Q39" s="240">
        <f>ROUND(E39*P39,2)</f>
        <v>0</v>
      </c>
      <c r="R39" s="242"/>
      <c r="S39" s="242" t="s">
        <v>106</v>
      </c>
      <c r="T39" s="243" t="s">
        <v>107</v>
      </c>
      <c r="U39" s="224">
        <v>0</v>
      </c>
      <c r="V39" s="224">
        <f>ROUND(E39*U39,2)</f>
        <v>0</v>
      </c>
      <c r="W39" s="224"/>
      <c r="X39" s="224" t="s">
        <v>108</v>
      </c>
      <c r="Y39" s="224" t="s">
        <v>109</v>
      </c>
      <c r="Z39" s="214"/>
      <c r="AA39" s="214"/>
      <c r="AB39" s="214"/>
      <c r="AC39" s="214"/>
      <c r="AD39" s="214"/>
      <c r="AE39" s="214"/>
      <c r="AF39" s="214"/>
      <c r="AG39" s="214" t="s">
        <v>110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2" x14ac:dyDescent="0.2">
      <c r="A40" s="221"/>
      <c r="B40" s="222"/>
      <c r="C40" s="246" t="s">
        <v>190</v>
      </c>
      <c r="D40" s="235"/>
      <c r="E40" s="235"/>
      <c r="F40" s="235"/>
      <c r="G40" s="235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100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3" x14ac:dyDescent="0.2">
      <c r="A41" s="221"/>
      <c r="B41" s="222"/>
      <c r="C41" s="248" t="s">
        <v>191</v>
      </c>
      <c r="D41" s="236"/>
      <c r="E41" s="236"/>
      <c r="F41" s="236"/>
      <c r="G41" s="236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100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3" x14ac:dyDescent="0.2">
      <c r="A42" s="221"/>
      <c r="B42" s="222"/>
      <c r="C42" s="248" t="s">
        <v>192</v>
      </c>
      <c r="D42" s="236"/>
      <c r="E42" s="236"/>
      <c r="F42" s="236"/>
      <c r="G42" s="236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4"/>
      <c r="AA42" s="214"/>
      <c r="AB42" s="214"/>
      <c r="AC42" s="214"/>
      <c r="AD42" s="214"/>
      <c r="AE42" s="214"/>
      <c r="AF42" s="214"/>
      <c r="AG42" s="214" t="s">
        <v>100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3" x14ac:dyDescent="0.2">
      <c r="A43" s="221"/>
      <c r="B43" s="222"/>
      <c r="C43" s="248" t="s">
        <v>193</v>
      </c>
      <c r="D43" s="236"/>
      <c r="E43" s="236"/>
      <c r="F43" s="236"/>
      <c r="G43" s="236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4"/>
      <c r="AA43" s="214"/>
      <c r="AB43" s="214"/>
      <c r="AC43" s="214"/>
      <c r="AD43" s="214"/>
      <c r="AE43" s="214"/>
      <c r="AF43" s="214"/>
      <c r="AG43" s="214" t="s">
        <v>100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44" t="str">
        <f>C43</f>
        <v>Kuchyňská baterie s povrchem hlazený nerez (vysoký standard) s maximálním průtokem vody 6 litrů/min., včetně napojení na přípojné body teplé a studené užitkové vody.</v>
      </c>
      <c r="BB43" s="214"/>
      <c r="BC43" s="214"/>
      <c r="BD43" s="214"/>
      <c r="BE43" s="214"/>
      <c r="BF43" s="214"/>
      <c r="BG43" s="214"/>
      <c r="BH43" s="214"/>
    </row>
    <row r="44" spans="1:60" outlineLevel="3" x14ac:dyDescent="0.2">
      <c r="A44" s="221"/>
      <c r="B44" s="222"/>
      <c r="C44" s="248" t="s">
        <v>194</v>
      </c>
      <c r="D44" s="236"/>
      <c r="E44" s="236"/>
      <c r="F44" s="236"/>
      <c r="G44" s="236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24"/>
      <c r="Z44" s="214"/>
      <c r="AA44" s="214"/>
      <c r="AB44" s="214"/>
      <c r="AC44" s="214"/>
      <c r="AD44" s="214"/>
      <c r="AE44" s="214"/>
      <c r="AF44" s="214"/>
      <c r="AG44" s="214" t="s">
        <v>100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3" x14ac:dyDescent="0.2">
      <c r="A45" s="221"/>
      <c r="B45" s="222"/>
      <c r="C45" s="248" t="s">
        <v>195</v>
      </c>
      <c r="D45" s="236"/>
      <c r="E45" s="236"/>
      <c r="F45" s="236"/>
      <c r="G45" s="236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4"/>
      <c r="AA45" s="214"/>
      <c r="AB45" s="214"/>
      <c r="AC45" s="214"/>
      <c r="AD45" s="214"/>
      <c r="AE45" s="214"/>
      <c r="AF45" s="214"/>
      <c r="AG45" s="214" t="s">
        <v>100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3" x14ac:dyDescent="0.2">
      <c r="A46" s="221"/>
      <c r="B46" s="222"/>
      <c r="C46" s="248" t="s">
        <v>132</v>
      </c>
      <c r="D46" s="236"/>
      <c r="E46" s="236"/>
      <c r="F46" s="236"/>
      <c r="G46" s="236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4"/>
      <c r="AA46" s="214"/>
      <c r="AB46" s="214"/>
      <c r="AC46" s="214"/>
      <c r="AD46" s="214"/>
      <c r="AE46" s="214"/>
      <c r="AF46" s="214"/>
      <c r="AG46" s="214" t="s">
        <v>100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3" x14ac:dyDescent="0.2">
      <c r="A47" s="221"/>
      <c r="B47" s="222"/>
      <c r="C47" s="247" t="s">
        <v>101</v>
      </c>
      <c r="D47" s="225"/>
      <c r="E47" s="226"/>
      <c r="F47" s="227"/>
      <c r="G47" s="227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24"/>
      <c r="Z47" s="214"/>
      <c r="AA47" s="214"/>
      <c r="AB47" s="214"/>
      <c r="AC47" s="214"/>
      <c r="AD47" s="214"/>
      <c r="AE47" s="214"/>
      <c r="AF47" s="214"/>
      <c r="AG47" s="214" t="s">
        <v>100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33.75" outlineLevel="3" x14ac:dyDescent="0.2">
      <c r="A48" s="221"/>
      <c r="B48" s="222"/>
      <c r="C48" s="248" t="s">
        <v>133</v>
      </c>
      <c r="D48" s="236"/>
      <c r="E48" s="236"/>
      <c r="F48" s="236"/>
      <c r="G48" s="236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24"/>
      <c r="Z48" s="214"/>
      <c r="AA48" s="214"/>
      <c r="AB48" s="214"/>
      <c r="AC48" s="214"/>
      <c r="AD48" s="214"/>
      <c r="AE48" s="214"/>
      <c r="AF48" s="214"/>
      <c r="AG48" s="214" t="s">
        <v>100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44" t="str">
        <f>C48</f>
        <v>Horní část - 1350x400mm, výška 1000mm - dva moduly otevíravých skříňek se 2 policemi. Bez madel s přesahem čelní desky na spodní straně korpusu. Dveře jsou na niklovaných závěsech s otevíratelností 110°a s tlumičem dorazu. Horní skříňka kotvena do stěny na rektifikovatelných závěsech. Zafrézovaný</v>
      </c>
      <c r="BB48" s="214"/>
      <c r="BC48" s="214"/>
      <c r="BD48" s="214"/>
      <c r="BE48" s="214"/>
      <c r="BF48" s="214"/>
      <c r="BG48" s="214"/>
      <c r="BH48" s="214"/>
    </row>
    <row r="49" spans="1:60" outlineLevel="3" x14ac:dyDescent="0.2">
      <c r="A49" s="221"/>
      <c r="B49" s="222"/>
      <c r="C49" s="248" t="s">
        <v>134</v>
      </c>
      <c r="D49" s="236"/>
      <c r="E49" s="236"/>
      <c r="F49" s="236"/>
      <c r="G49" s="236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4"/>
      <c r="AA49" s="214"/>
      <c r="AB49" s="214"/>
      <c r="AC49" s="214"/>
      <c r="AD49" s="214"/>
      <c r="AE49" s="214"/>
      <c r="AF49" s="214"/>
      <c r="AG49" s="214" t="s">
        <v>100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3" x14ac:dyDescent="0.2">
      <c r="A50" s="221"/>
      <c r="B50" s="222"/>
      <c r="C50" s="247" t="s">
        <v>101</v>
      </c>
      <c r="D50" s="225"/>
      <c r="E50" s="226"/>
      <c r="F50" s="227"/>
      <c r="G50" s="227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4"/>
      <c r="AA50" s="214"/>
      <c r="AB50" s="214"/>
      <c r="AC50" s="214"/>
      <c r="AD50" s="214"/>
      <c r="AE50" s="214"/>
      <c r="AF50" s="214"/>
      <c r="AG50" s="214" t="s">
        <v>100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3" x14ac:dyDescent="0.2">
      <c r="A51" s="221"/>
      <c r="B51" s="222"/>
      <c r="C51" s="248" t="s">
        <v>196</v>
      </c>
      <c r="D51" s="236"/>
      <c r="E51" s="236"/>
      <c r="F51" s="236"/>
      <c r="G51" s="236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4"/>
      <c r="AA51" s="214"/>
      <c r="AB51" s="214"/>
      <c r="AC51" s="214"/>
      <c r="AD51" s="214"/>
      <c r="AE51" s="214"/>
      <c r="AF51" s="214"/>
      <c r="AG51" s="214" t="s">
        <v>100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3" x14ac:dyDescent="0.2">
      <c r="A52" s="221"/>
      <c r="B52" s="222"/>
      <c r="C52" s="248" t="s">
        <v>197</v>
      </c>
      <c r="D52" s="236"/>
      <c r="E52" s="236"/>
      <c r="F52" s="236"/>
      <c r="G52" s="236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24"/>
      <c r="Z52" s="214"/>
      <c r="AA52" s="214"/>
      <c r="AB52" s="214"/>
      <c r="AC52" s="214"/>
      <c r="AD52" s="214"/>
      <c r="AE52" s="214"/>
      <c r="AF52" s="214"/>
      <c r="AG52" s="214" t="s">
        <v>100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3" x14ac:dyDescent="0.2">
      <c r="A53" s="221"/>
      <c r="B53" s="222"/>
      <c r="C53" s="248" t="s">
        <v>132</v>
      </c>
      <c r="D53" s="236"/>
      <c r="E53" s="236"/>
      <c r="F53" s="236"/>
      <c r="G53" s="236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4"/>
      <c r="AA53" s="214"/>
      <c r="AB53" s="214"/>
      <c r="AC53" s="214"/>
      <c r="AD53" s="214"/>
      <c r="AE53" s="214"/>
      <c r="AF53" s="214"/>
      <c r="AG53" s="214" t="s">
        <v>100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3" x14ac:dyDescent="0.2">
      <c r="A54" s="221"/>
      <c r="B54" s="222"/>
      <c r="C54" s="248" t="s">
        <v>198</v>
      </c>
      <c r="D54" s="236"/>
      <c r="E54" s="236"/>
      <c r="F54" s="236"/>
      <c r="G54" s="236"/>
      <c r="H54" s="224"/>
      <c r="I54" s="224"/>
      <c r="J54" s="224"/>
      <c r="K54" s="224"/>
      <c r="L54" s="224"/>
      <c r="M54" s="224"/>
      <c r="N54" s="223"/>
      <c r="O54" s="223"/>
      <c r="P54" s="223"/>
      <c r="Q54" s="223"/>
      <c r="R54" s="224"/>
      <c r="S54" s="224"/>
      <c r="T54" s="224"/>
      <c r="U54" s="224"/>
      <c r="V54" s="224"/>
      <c r="W54" s="224"/>
      <c r="X54" s="224"/>
      <c r="Y54" s="224"/>
      <c r="Z54" s="214"/>
      <c r="AA54" s="214"/>
      <c r="AB54" s="214"/>
      <c r="AC54" s="214"/>
      <c r="AD54" s="214"/>
      <c r="AE54" s="214"/>
      <c r="AF54" s="214"/>
      <c r="AG54" s="214" t="s">
        <v>100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3" x14ac:dyDescent="0.2">
      <c r="A55" s="221"/>
      <c r="B55" s="222"/>
      <c r="C55" s="248" t="s">
        <v>135</v>
      </c>
      <c r="D55" s="236"/>
      <c r="E55" s="236"/>
      <c r="F55" s="236"/>
      <c r="G55" s="236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100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3" x14ac:dyDescent="0.2">
      <c r="A56" s="221"/>
      <c r="B56" s="222"/>
      <c r="C56" s="247" t="s">
        <v>101</v>
      </c>
      <c r="D56" s="225"/>
      <c r="E56" s="226"/>
      <c r="F56" s="227"/>
      <c r="G56" s="227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4"/>
      <c r="AA56" s="214"/>
      <c r="AB56" s="214"/>
      <c r="AC56" s="214"/>
      <c r="AD56" s="214"/>
      <c r="AE56" s="214"/>
      <c r="AF56" s="214"/>
      <c r="AG56" s="214" t="s">
        <v>100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3" x14ac:dyDescent="0.2">
      <c r="A57" s="221"/>
      <c r="B57" s="222"/>
      <c r="C57" s="248" t="s">
        <v>199</v>
      </c>
      <c r="D57" s="236"/>
      <c r="E57" s="236"/>
      <c r="F57" s="236"/>
      <c r="G57" s="236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4"/>
      <c r="AA57" s="214"/>
      <c r="AB57" s="214"/>
      <c r="AC57" s="214"/>
      <c r="AD57" s="214"/>
      <c r="AE57" s="214"/>
      <c r="AF57" s="214"/>
      <c r="AG57" s="214" t="s">
        <v>100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44" t="str">
        <f>C57</f>
        <v>Základní konstrukce je tvořena z laminovaných DTD tl. 18mm, záda skříňky jednostranně lakovaná dřevovláknitá deska.</v>
      </c>
      <c r="BB57" s="214"/>
      <c r="BC57" s="214"/>
      <c r="BD57" s="214"/>
      <c r="BE57" s="214"/>
      <c r="BF57" s="214"/>
      <c r="BG57" s="214"/>
      <c r="BH57" s="214"/>
    </row>
    <row r="58" spans="1:60" ht="22.5" outlineLevel="3" x14ac:dyDescent="0.2">
      <c r="A58" s="221"/>
      <c r="B58" s="222"/>
      <c r="C58" s="248" t="s">
        <v>136</v>
      </c>
      <c r="D58" s="236"/>
      <c r="E58" s="236"/>
      <c r="F58" s="236"/>
      <c r="G58" s="236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24"/>
      <c r="Z58" s="214"/>
      <c r="AA58" s="214"/>
      <c r="AB58" s="214"/>
      <c r="AC58" s="214"/>
      <c r="AD58" s="214"/>
      <c r="AE58" s="214"/>
      <c r="AF58" s="214"/>
      <c r="AG58" s="214" t="s">
        <v>100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44" t="str">
        <f>C58</f>
        <v>Technické řešení hran musí být provedeno v kvalitním bezespárovém provedení navařením hrany tloušťky 1 mm - na dílec pomocí technologie: LASER, HOT - AIR, NIR a nebo PLASMA (pro</v>
      </c>
      <c r="BB58" s="214"/>
      <c r="BC58" s="214"/>
      <c r="BD58" s="214"/>
      <c r="BE58" s="214"/>
      <c r="BF58" s="214"/>
      <c r="BG58" s="214"/>
      <c r="BH58" s="214"/>
    </row>
    <row r="59" spans="1:60" ht="22.5" outlineLevel="3" x14ac:dyDescent="0.2">
      <c r="A59" s="221"/>
      <c r="B59" s="222"/>
      <c r="C59" s="248" t="s">
        <v>200</v>
      </c>
      <c r="D59" s="236"/>
      <c r="E59" s="236"/>
      <c r="F59" s="236"/>
      <c r="G59" s="236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4"/>
      <c r="AA59" s="214"/>
      <c r="AB59" s="214"/>
      <c r="AC59" s="214"/>
      <c r="AD59" s="214"/>
      <c r="AE59" s="214"/>
      <c r="AF59" s="214"/>
      <c r="AG59" s="214" t="s">
        <v>100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44" t="str">
        <f>C59</f>
        <v>zvýšení voděodolnosti a minimalizaci spáry pro účely snadné údržby a dlouhé životnosti) za použití hrany opatřené předem nanesenou polymerovou funkční vrstvou, barevně shodnou s dezénem čel desek.</v>
      </c>
      <c r="BB59" s="214"/>
      <c r="BC59" s="214"/>
      <c r="BD59" s="214"/>
      <c r="BE59" s="214"/>
      <c r="BF59" s="214"/>
      <c r="BG59" s="214"/>
      <c r="BH59" s="214"/>
    </row>
    <row r="60" spans="1:60" ht="22.5" outlineLevel="3" x14ac:dyDescent="0.2">
      <c r="A60" s="221"/>
      <c r="B60" s="222"/>
      <c r="C60" s="248" t="s">
        <v>137</v>
      </c>
      <c r="D60" s="236"/>
      <c r="E60" s="236"/>
      <c r="F60" s="236"/>
      <c r="G60" s="236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24"/>
      <c r="Z60" s="214"/>
      <c r="AA60" s="214"/>
      <c r="AB60" s="214"/>
      <c r="AC60" s="214"/>
      <c r="AD60" s="214"/>
      <c r="AE60" s="214"/>
      <c r="AF60" s="214"/>
      <c r="AG60" s="214" t="s">
        <v>100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44" t="str">
        <f>C60</f>
        <v>Povrchové provedení - synchronizovaný povrch z lamina se strukturou dřeva - dezén dřeva dub (bude upřesněno s investorem, nebo architektem).</v>
      </c>
      <c r="BB60" s="214"/>
      <c r="BC60" s="214"/>
      <c r="BD60" s="214"/>
      <c r="BE60" s="214"/>
      <c r="BF60" s="214"/>
      <c r="BG60" s="214"/>
      <c r="BH60" s="214"/>
    </row>
    <row r="61" spans="1:60" outlineLevel="3" x14ac:dyDescent="0.2">
      <c r="A61" s="221"/>
      <c r="B61" s="222"/>
      <c r="C61" s="247" t="s">
        <v>101</v>
      </c>
      <c r="D61" s="225"/>
      <c r="E61" s="226"/>
      <c r="F61" s="227"/>
      <c r="G61" s="227"/>
      <c r="H61" s="224"/>
      <c r="I61" s="224"/>
      <c r="J61" s="224"/>
      <c r="K61" s="224"/>
      <c r="L61" s="224"/>
      <c r="M61" s="224"/>
      <c r="N61" s="223"/>
      <c r="O61" s="223"/>
      <c r="P61" s="223"/>
      <c r="Q61" s="223"/>
      <c r="R61" s="224"/>
      <c r="S61" s="224"/>
      <c r="T61" s="224"/>
      <c r="U61" s="224"/>
      <c r="V61" s="224"/>
      <c r="W61" s="224"/>
      <c r="X61" s="224"/>
      <c r="Y61" s="224"/>
      <c r="Z61" s="214"/>
      <c r="AA61" s="214"/>
      <c r="AB61" s="214"/>
      <c r="AC61" s="214"/>
      <c r="AD61" s="214"/>
      <c r="AE61" s="214"/>
      <c r="AF61" s="214"/>
      <c r="AG61" s="214" t="s">
        <v>100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3" x14ac:dyDescent="0.2">
      <c r="A62" s="221"/>
      <c r="B62" s="222"/>
      <c r="C62" s="248" t="s">
        <v>138</v>
      </c>
      <c r="D62" s="236"/>
      <c r="E62" s="236"/>
      <c r="F62" s="236"/>
      <c r="G62" s="236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4"/>
      <c r="AA62" s="214"/>
      <c r="AB62" s="214"/>
      <c r="AC62" s="214"/>
      <c r="AD62" s="214"/>
      <c r="AE62" s="214"/>
      <c r="AF62" s="214"/>
      <c r="AG62" s="214" t="s">
        <v>100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3" x14ac:dyDescent="0.2">
      <c r="A63" s="221"/>
      <c r="B63" s="222"/>
      <c r="C63" s="248" t="s">
        <v>139</v>
      </c>
      <c r="D63" s="236"/>
      <c r="E63" s="236"/>
      <c r="F63" s="236"/>
      <c r="G63" s="236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4"/>
      <c r="AA63" s="214"/>
      <c r="AB63" s="214"/>
      <c r="AC63" s="214"/>
      <c r="AD63" s="214"/>
      <c r="AE63" s="214"/>
      <c r="AF63" s="214"/>
      <c r="AG63" s="214" t="s">
        <v>100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3" x14ac:dyDescent="0.2">
      <c r="A64" s="221"/>
      <c r="B64" s="222"/>
      <c r="C64" s="248" t="s">
        <v>140</v>
      </c>
      <c r="D64" s="236"/>
      <c r="E64" s="236"/>
      <c r="F64" s="236"/>
      <c r="G64" s="236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4"/>
      <c r="AA64" s="214"/>
      <c r="AB64" s="214"/>
      <c r="AC64" s="214"/>
      <c r="AD64" s="214"/>
      <c r="AE64" s="214"/>
      <c r="AF64" s="214"/>
      <c r="AG64" s="214" t="s">
        <v>100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3" x14ac:dyDescent="0.2">
      <c r="A65" s="221"/>
      <c r="B65" s="222"/>
      <c r="C65" s="248" t="s">
        <v>141</v>
      </c>
      <c r="D65" s="236"/>
      <c r="E65" s="236"/>
      <c r="F65" s="236"/>
      <c r="G65" s="236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4"/>
      <c r="AA65" s="214"/>
      <c r="AB65" s="214"/>
      <c r="AC65" s="214"/>
      <c r="AD65" s="214"/>
      <c r="AE65" s="214"/>
      <c r="AF65" s="214"/>
      <c r="AG65" s="214" t="s">
        <v>100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3" x14ac:dyDescent="0.2">
      <c r="A66" s="221"/>
      <c r="B66" s="222"/>
      <c r="C66" s="247" t="s">
        <v>101</v>
      </c>
      <c r="D66" s="225"/>
      <c r="E66" s="226"/>
      <c r="F66" s="227"/>
      <c r="G66" s="227"/>
      <c r="H66" s="224"/>
      <c r="I66" s="224"/>
      <c r="J66" s="224"/>
      <c r="K66" s="224"/>
      <c r="L66" s="224"/>
      <c r="M66" s="224"/>
      <c r="N66" s="223"/>
      <c r="O66" s="223"/>
      <c r="P66" s="223"/>
      <c r="Q66" s="223"/>
      <c r="R66" s="224"/>
      <c r="S66" s="224"/>
      <c r="T66" s="224"/>
      <c r="U66" s="224"/>
      <c r="V66" s="224"/>
      <c r="W66" s="224"/>
      <c r="X66" s="224"/>
      <c r="Y66" s="224"/>
      <c r="Z66" s="214"/>
      <c r="AA66" s="214"/>
      <c r="AB66" s="214"/>
      <c r="AC66" s="214"/>
      <c r="AD66" s="214"/>
      <c r="AE66" s="214"/>
      <c r="AF66" s="214"/>
      <c r="AG66" s="214" t="s">
        <v>100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3" x14ac:dyDescent="0.2">
      <c r="A67" s="221"/>
      <c r="B67" s="222"/>
      <c r="C67" s="248" t="s">
        <v>142</v>
      </c>
      <c r="D67" s="236"/>
      <c r="E67" s="236"/>
      <c r="F67" s="236"/>
      <c r="G67" s="236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4"/>
      <c r="AA67" s="214"/>
      <c r="AB67" s="214"/>
      <c r="AC67" s="214"/>
      <c r="AD67" s="214"/>
      <c r="AE67" s="214"/>
      <c r="AF67" s="214"/>
      <c r="AG67" s="214" t="s">
        <v>100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3" x14ac:dyDescent="0.2">
      <c r="A68" s="221"/>
      <c r="B68" s="222"/>
      <c r="C68" s="248" t="s">
        <v>143</v>
      </c>
      <c r="D68" s="236"/>
      <c r="E68" s="236"/>
      <c r="F68" s="236"/>
      <c r="G68" s="236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24"/>
      <c r="Z68" s="214"/>
      <c r="AA68" s="214"/>
      <c r="AB68" s="214"/>
      <c r="AC68" s="214"/>
      <c r="AD68" s="214"/>
      <c r="AE68" s="214"/>
      <c r="AF68" s="214"/>
      <c r="AG68" s="214" t="s">
        <v>100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3" x14ac:dyDescent="0.2">
      <c r="A69" s="221"/>
      <c r="B69" s="222"/>
      <c r="C69" s="248" t="s">
        <v>144</v>
      </c>
      <c r="D69" s="236"/>
      <c r="E69" s="236"/>
      <c r="F69" s="236"/>
      <c r="G69" s="236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24"/>
      <c r="Z69" s="214"/>
      <c r="AA69" s="214"/>
      <c r="AB69" s="214"/>
      <c r="AC69" s="214"/>
      <c r="AD69" s="214"/>
      <c r="AE69" s="214"/>
      <c r="AF69" s="214"/>
      <c r="AG69" s="214" t="s">
        <v>100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3" x14ac:dyDescent="0.2">
      <c r="A70" s="221"/>
      <c r="B70" s="222"/>
      <c r="C70" s="247" t="s">
        <v>101</v>
      </c>
      <c r="D70" s="225"/>
      <c r="E70" s="226"/>
      <c r="F70" s="227"/>
      <c r="G70" s="227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4"/>
      <c r="AA70" s="214"/>
      <c r="AB70" s="214"/>
      <c r="AC70" s="214"/>
      <c r="AD70" s="214"/>
      <c r="AE70" s="214"/>
      <c r="AF70" s="214"/>
      <c r="AG70" s="214" t="s">
        <v>100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3" x14ac:dyDescent="0.2">
      <c r="A71" s="221"/>
      <c r="B71" s="222"/>
      <c r="C71" s="248" t="s">
        <v>145</v>
      </c>
      <c r="D71" s="236"/>
      <c r="E71" s="236"/>
      <c r="F71" s="236"/>
      <c r="G71" s="236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24"/>
      <c r="Z71" s="214"/>
      <c r="AA71" s="214"/>
      <c r="AB71" s="214"/>
      <c r="AC71" s="214"/>
      <c r="AD71" s="214"/>
      <c r="AE71" s="214"/>
      <c r="AF71" s="214"/>
      <c r="AG71" s="214" t="s">
        <v>100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3" x14ac:dyDescent="0.2">
      <c r="A72" s="221"/>
      <c r="B72" s="222"/>
      <c r="C72" s="248" t="s">
        <v>146</v>
      </c>
      <c r="D72" s="236"/>
      <c r="E72" s="236"/>
      <c r="F72" s="236"/>
      <c r="G72" s="236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24"/>
      <c r="Z72" s="214"/>
      <c r="AA72" s="214"/>
      <c r="AB72" s="214"/>
      <c r="AC72" s="214"/>
      <c r="AD72" s="214"/>
      <c r="AE72" s="214"/>
      <c r="AF72" s="214"/>
      <c r="AG72" s="214" t="s">
        <v>100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3" x14ac:dyDescent="0.2">
      <c r="A73" s="221"/>
      <c r="B73" s="222"/>
      <c r="C73" s="247" t="s">
        <v>101</v>
      </c>
      <c r="D73" s="225"/>
      <c r="E73" s="226"/>
      <c r="F73" s="227"/>
      <c r="G73" s="227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4"/>
      <c r="AA73" s="214"/>
      <c r="AB73" s="214"/>
      <c r="AC73" s="214"/>
      <c r="AD73" s="214"/>
      <c r="AE73" s="214"/>
      <c r="AF73" s="214"/>
      <c r="AG73" s="214" t="s">
        <v>100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3" x14ac:dyDescent="0.2">
      <c r="A74" s="221"/>
      <c r="B74" s="222"/>
      <c r="C74" s="248" t="s">
        <v>147</v>
      </c>
      <c r="D74" s="236"/>
      <c r="E74" s="236"/>
      <c r="F74" s="236"/>
      <c r="G74" s="236"/>
      <c r="H74" s="224"/>
      <c r="I74" s="224"/>
      <c r="J74" s="224"/>
      <c r="K74" s="224"/>
      <c r="L74" s="224"/>
      <c r="M74" s="224"/>
      <c r="N74" s="223"/>
      <c r="O74" s="223"/>
      <c r="P74" s="223"/>
      <c r="Q74" s="223"/>
      <c r="R74" s="224"/>
      <c r="S74" s="224"/>
      <c r="T74" s="224"/>
      <c r="U74" s="224"/>
      <c r="V74" s="224"/>
      <c r="W74" s="224"/>
      <c r="X74" s="224"/>
      <c r="Y74" s="224"/>
      <c r="Z74" s="214"/>
      <c r="AA74" s="214"/>
      <c r="AB74" s="214"/>
      <c r="AC74" s="214"/>
      <c r="AD74" s="214"/>
      <c r="AE74" s="214"/>
      <c r="AF74" s="214"/>
      <c r="AG74" s="214" t="s">
        <v>100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3" x14ac:dyDescent="0.2">
      <c r="A75" s="221"/>
      <c r="B75" s="222"/>
      <c r="C75" s="248" t="s">
        <v>148</v>
      </c>
      <c r="D75" s="236"/>
      <c r="E75" s="236"/>
      <c r="F75" s="236"/>
      <c r="G75" s="236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4"/>
      <c r="AA75" s="214"/>
      <c r="AB75" s="214"/>
      <c r="AC75" s="214"/>
      <c r="AD75" s="214"/>
      <c r="AE75" s="214"/>
      <c r="AF75" s="214"/>
      <c r="AG75" s="214" t="s">
        <v>100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3" x14ac:dyDescent="0.2">
      <c r="A76" s="221"/>
      <c r="B76" s="222"/>
      <c r="C76" s="247" t="s">
        <v>101</v>
      </c>
      <c r="D76" s="225"/>
      <c r="E76" s="226"/>
      <c r="F76" s="227"/>
      <c r="G76" s="227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4"/>
      <c r="AA76" s="214"/>
      <c r="AB76" s="214"/>
      <c r="AC76" s="214"/>
      <c r="AD76" s="214"/>
      <c r="AE76" s="214"/>
      <c r="AF76" s="214"/>
      <c r="AG76" s="214" t="s">
        <v>100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3" x14ac:dyDescent="0.2">
      <c r="A77" s="221"/>
      <c r="B77" s="222"/>
      <c r="C77" s="248" t="s">
        <v>149</v>
      </c>
      <c r="D77" s="236"/>
      <c r="E77" s="236"/>
      <c r="F77" s="236"/>
      <c r="G77" s="236"/>
      <c r="H77" s="224"/>
      <c r="I77" s="224"/>
      <c r="J77" s="224"/>
      <c r="K77" s="224"/>
      <c r="L77" s="224"/>
      <c r="M77" s="224"/>
      <c r="N77" s="223"/>
      <c r="O77" s="223"/>
      <c r="P77" s="223"/>
      <c r="Q77" s="223"/>
      <c r="R77" s="224"/>
      <c r="S77" s="224"/>
      <c r="T77" s="224"/>
      <c r="U77" s="224"/>
      <c r="V77" s="224"/>
      <c r="W77" s="224"/>
      <c r="X77" s="224"/>
      <c r="Y77" s="224"/>
      <c r="Z77" s="214"/>
      <c r="AA77" s="214"/>
      <c r="AB77" s="214"/>
      <c r="AC77" s="214"/>
      <c r="AD77" s="214"/>
      <c r="AE77" s="214"/>
      <c r="AF77" s="214"/>
      <c r="AG77" s="214" t="s">
        <v>100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3" x14ac:dyDescent="0.2">
      <c r="A78" s="221"/>
      <c r="B78" s="222"/>
      <c r="C78" s="248" t="s">
        <v>150</v>
      </c>
      <c r="D78" s="236"/>
      <c r="E78" s="236"/>
      <c r="F78" s="236"/>
      <c r="G78" s="236"/>
      <c r="H78" s="224"/>
      <c r="I78" s="224"/>
      <c r="J78" s="224"/>
      <c r="K78" s="224"/>
      <c r="L78" s="224"/>
      <c r="M78" s="224"/>
      <c r="N78" s="223"/>
      <c r="O78" s="223"/>
      <c r="P78" s="223"/>
      <c r="Q78" s="223"/>
      <c r="R78" s="224"/>
      <c r="S78" s="224"/>
      <c r="T78" s="224"/>
      <c r="U78" s="224"/>
      <c r="V78" s="224"/>
      <c r="W78" s="224"/>
      <c r="X78" s="224"/>
      <c r="Y78" s="224"/>
      <c r="Z78" s="214"/>
      <c r="AA78" s="214"/>
      <c r="AB78" s="214"/>
      <c r="AC78" s="214"/>
      <c r="AD78" s="214"/>
      <c r="AE78" s="214"/>
      <c r="AF78" s="214"/>
      <c r="AG78" s="214" t="s">
        <v>100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3" x14ac:dyDescent="0.2">
      <c r="A79" s="221"/>
      <c r="B79" s="222"/>
      <c r="C79" s="248" t="s">
        <v>151</v>
      </c>
      <c r="D79" s="236"/>
      <c r="E79" s="236"/>
      <c r="F79" s="236"/>
      <c r="G79" s="236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24"/>
      <c r="Z79" s="214"/>
      <c r="AA79" s="214"/>
      <c r="AB79" s="214"/>
      <c r="AC79" s="214"/>
      <c r="AD79" s="214"/>
      <c r="AE79" s="214"/>
      <c r="AF79" s="214"/>
      <c r="AG79" s="214" t="s">
        <v>100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3" x14ac:dyDescent="0.2">
      <c r="A80" s="221"/>
      <c r="B80" s="222"/>
      <c r="C80" s="248" t="s">
        <v>152</v>
      </c>
      <c r="D80" s="236"/>
      <c r="E80" s="236"/>
      <c r="F80" s="236"/>
      <c r="G80" s="236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4"/>
      <c r="AA80" s="214"/>
      <c r="AB80" s="214"/>
      <c r="AC80" s="214"/>
      <c r="AD80" s="214"/>
      <c r="AE80" s="214"/>
      <c r="AF80" s="214"/>
      <c r="AG80" s="214" t="s">
        <v>100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3" x14ac:dyDescent="0.2">
      <c r="A81" s="221"/>
      <c r="B81" s="222"/>
      <c r="C81" s="248" t="s">
        <v>153</v>
      </c>
      <c r="D81" s="236"/>
      <c r="E81" s="236"/>
      <c r="F81" s="236"/>
      <c r="G81" s="236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24"/>
      <c r="Z81" s="214"/>
      <c r="AA81" s="214"/>
      <c r="AB81" s="214"/>
      <c r="AC81" s="214"/>
      <c r="AD81" s="214"/>
      <c r="AE81" s="214"/>
      <c r="AF81" s="214"/>
      <c r="AG81" s="214" t="s">
        <v>100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2" x14ac:dyDescent="0.2">
      <c r="A82" s="221"/>
      <c r="B82" s="222"/>
      <c r="C82" s="250" t="s">
        <v>114</v>
      </c>
      <c r="D82" s="228"/>
      <c r="E82" s="229"/>
      <c r="F82" s="224"/>
      <c r="G82" s="224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24"/>
      <c r="Z82" s="214"/>
      <c r="AA82" s="214"/>
      <c r="AB82" s="214"/>
      <c r="AC82" s="214"/>
      <c r="AD82" s="214"/>
      <c r="AE82" s="214"/>
      <c r="AF82" s="214"/>
      <c r="AG82" s="214" t="s">
        <v>115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3" x14ac:dyDescent="0.2">
      <c r="A83" s="221"/>
      <c r="B83" s="222"/>
      <c r="C83" s="250" t="s">
        <v>154</v>
      </c>
      <c r="D83" s="228"/>
      <c r="E83" s="229">
        <v>1</v>
      </c>
      <c r="F83" s="224"/>
      <c r="G83" s="224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4"/>
      <c r="AA83" s="214"/>
      <c r="AB83" s="214"/>
      <c r="AC83" s="214"/>
      <c r="AD83" s="214"/>
      <c r="AE83" s="214"/>
      <c r="AF83" s="214"/>
      <c r="AG83" s="214" t="s">
        <v>115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37">
        <v>4</v>
      </c>
      <c r="B84" s="238" t="s">
        <v>155</v>
      </c>
      <c r="C84" s="249" t="s">
        <v>156</v>
      </c>
      <c r="D84" s="239" t="s">
        <v>105</v>
      </c>
      <c r="E84" s="240">
        <v>1</v>
      </c>
      <c r="F84" s="241"/>
      <c r="G84" s="242">
        <f>ROUND(E84*F84,2)</f>
        <v>0</v>
      </c>
      <c r="H84" s="241"/>
      <c r="I84" s="242">
        <f>ROUND(E84*H84,2)</f>
        <v>0</v>
      </c>
      <c r="J84" s="241"/>
      <c r="K84" s="242">
        <f>ROUND(E84*J84,2)</f>
        <v>0</v>
      </c>
      <c r="L84" s="242">
        <v>21</v>
      </c>
      <c r="M84" s="242">
        <f>G84*(1+L84/100)</f>
        <v>0</v>
      </c>
      <c r="N84" s="240">
        <v>0</v>
      </c>
      <c r="O84" s="240">
        <f>ROUND(E84*N84,2)</f>
        <v>0</v>
      </c>
      <c r="P84" s="240">
        <v>0</v>
      </c>
      <c r="Q84" s="240">
        <f>ROUND(E84*P84,2)</f>
        <v>0</v>
      </c>
      <c r="R84" s="242"/>
      <c r="S84" s="242" t="s">
        <v>106</v>
      </c>
      <c r="T84" s="243" t="s">
        <v>107</v>
      </c>
      <c r="U84" s="224">
        <v>0</v>
      </c>
      <c r="V84" s="224">
        <f>ROUND(E84*U84,2)</f>
        <v>0</v>
      </c>
      <c r="W84" s="224"/>
      <c r="X84" s="224" t="s">
        <v>108</v>
      </c>
      <c r="Y84" s="224" t="s">
        <v>157</v>
      </c>
      <c r="Z84" s="214"/>
      <c r="AA84" s="214"/>
      <c r="AB84" s="214"/>
      <c r="AC84" s="214"/>
      <c r="AD84" s="214"/>
      <c r="AE84" s="214"/>
      <c r="AF84" s="214"/>
      <c r="AG84" s="214" t="s">
        <v>110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2" x14ac:dyDescent="0.2">
      <c r="A85" s="221"/>
      <c r="B85" s="222"/>
      <c r="C85" s="246" t="s">
        <v>158</v>
      </c>
      <c r="D85" s="235"/>
      <c r="E85" s="235"/>
      <c r="F85" s="235"/>
      <c r="G85" s="235"/>
      <c r="H85" s="224"/>
      <c r="I85" s="224"/>
      <c r="J85" s="224"/>
      <c r="K85" s="224"/>
      <c r="L85" s="224"/>
      <c r="M85" s="224"/>
      <c r="N85" s="223"/>
      <c r="O85" s="223"/>
      <c r="P85" s="223"/>
      <c r="Q85" s="223"/>
      <c r="R85" s="224"/>
      <c r="S85" s="224"/>
      <c r="T85" s="224"/>
      <c r="U85" s="224"/>
      <c r="V85" s="224"/>
      <c r="W85" s="224"/>
      <c r="X85" s="224"/>
      <c r="Y85" s="224"/>
      <c r="Z85" s="214"/>
      <c r="AA85" s="214"/>
      <c r="AB85" s="214"/>
      <c r="AC85" s="214"/>
      <c r="AD85" s="214"/>
      <c r="AE85" s="214"/>
      <c r="AF85" s="214"/>
      <c r="AG85" s="214" t="s">
        <v>100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3" x14ac:dyDescent="0.2">
      <c r="A86" s="221"/>
      <c r="B86" s="222"/>
      <c r="C86" s="247" t="s">
        <v>101</v>
      </c>
      <c r="D86" s="225"/>
      <c r="E86" s="226"/>
      <c r="F86" s="227"/>
      <c r="G86" s="227"/>
      <c r="H86" s="224"/>
      <c r="I86" s="224"/>
      <c r="J86" s="224"/>
      <c r="K86" s="224"/>
      <c r="L86" s="224"/>
      <c r="M86" s="224"/>
      <c r="N86" s="223"/>
      <c r="O86" s="223"/>
      <c r="P86" s="223"/>
      <c r="Q86" s="223"/>
      <c r="R86" s="224"/>
      <c r="S86" s="224"/>
      <c r="T86" s="224"/>
      <c r="U86" s="224"/>
      <c r="V86" s="224"/>
      <c r="W86" s="224"/>
      <c r="X86" s="224"/>
      <c r="Y86" s="224"/>
      <c r="Z86" s="214"/>
      <c r="AA86" s="214"/>
      <c r="AB86" s="214"/>
      <c r="AC86" s="214"/>
      <c r="AD86" s="214"/>
      <c r="AE86" s="214"/>
      <c r="AF86" s="214"/>
      <c r="AG86" s="214" t="s">
        <v>100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3" x14ac:dyDescent="0.2">
      <c r="A87" s="221"/>
      <c r="B87" s="222"/>
      <c r="C87" s="248" t="s">
        <v>159</v>
      </c>
      <c r="D87" s="236"/>
      <c r="E87" s="236"/>
      <c r="F87" s="236"/>
      <c r="G87" s="236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4"/>
      <c r="AA87" s="214"/>
      <c r="AB87" s="214"/>
      <c r="AC87" s="214"/>
      <c r="AD87" s="214"/>
      <c r="AE87" s="214"/>
      <c r="AF87" s="214"/>
      <c r="AG87" s="214" t="s">
        <v>100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44" t="str">
        <f>C87</f>
        <v>Kotvena do stěny opatřena 2 řadami háčků pro oděvy. Horní řada 6x trojháček, spodní řada 6x dvojháček.</v>
      </c>
      <c r="BB87" s="214"/>
      <c r="BC87" s="214"/>
      <c r="BD87" s="214"/>
      <c r="BE87" s="214"/>
      <c r="BF87" s="214"/>
      <c r="BG87" s="214"/>
      <c r="BH87" s="214"/>
    </row>
    <row r="88" spans="1:60" outlineLevel="3" x14ac:dyDescent="0.2">
      <c r="A88" s="221"/>
      <c r="B88" s="222"/>
      <c r="C88" s="247" t="s">
        <v>101</v>
      </c>
      <c r="D88" s="225"/>
      <c r="E88" s="226"/>
      <c r="F88" s="227"/>
      <c r="G88" s="227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4"/>
      <c r="AA88" s="214"/>
      <c r="AB88" s="214"/>
      <c r="AC88" s="214"/>
      <c r="AD88" s="214"/>
      <c r="AE88" s="214"/>
      <c r="AF88" s="214"/>
      <c r="AG88" s="214" t="s">
        <v>100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3" x14ac:dyDescent="0.2">
      <c r="A89" s="221"/>
      <c r="B89" s="222"/>
      <c r="C89" s="248" t="s">
        <v>201</v>
      </c>
      <c r="D89" s="236"/>
      <c r="E89" s="236"/>
      <c r="F89" s="236"/>
      <c r="G89" s="236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4"/>
      <c r="AA89" s="214"/>
      <c r="AB89" s="214"/>
      <c r="AC89" s="214"/>
      <c r="AD89" s="214"/>
      <c r="AE89" s="214"/>
      <c r="AF89" s="214"/>
      <c r="AG89" s="214" t="s">
        <v>100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33.75" outlineLevel="3" x14ac:dyDescent="0.2">
      <c r="A90" s="221"/>
      <c r="B90" s="222"/>
      <c r="C90" s="248" t="s">
        <v>202</v>
      </c>
      <c r="D90" s="236"/>
      <c r="E90" s="236"/>
      <c r="F90" s="236"/>
      <c r="G90" s="236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4"/>
      <c r="AA90" s="214"/>
      <c r="AB90" s="214"/>
      <c r="AC90" s="214"/>
      <c r="AD90" s="214"/>
      <c r="AE90" s="214"/>
      <c r="AF90" s="214"/>
      <c r="AG90" s="214" t="s">
        <v>100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44" t="str">
        <f>C90</f>
        <v>Technické řešení hran musí být provedeno v kvalitním bezespárovém provedení navařením hrany tloušťky 1 mm - na dílec pomocí technologie: LASER, HOT - AIR, NIR a nebo PLASMA (pro zvýšení voděodolnosti a minimalizaci spáry pro účely snadné údržby a dlouhé životnosti) za použití hrany opatřené předem nanesenou polymerovou funkční vrstvou, barevně shodnou s dezénem čel desek.</v>
      </c>
      <c r="BB90" s="214"/>
      <c r="BC90" s="214"/>
      <c r="BD90" s="214"/>
      <c r="BE90" s="214"/>
      <c r="BF90" s="214"/>
      <c r="BG90" s="214"/>
      <c r="BH90" s="214"/>
    </row>
    <row r="91" spans="1:60" ht="22.5" outlineLevel="3" x14ac:dyDescent="0.2">
      <c r="A91" s="221"/>
      <c r="B91" s="222"/>
      <c r="C91" s="248" t="s">
        <v>137</v>
      </c>
      <c r="D91" s="236"/>
      <c r="E91" s="236"/>
      <c r="F91" s="236"/>
      <c r="G91" s="236"/>
      <c r="H91" s="224"/>
      <c r="I91" s="224"/>
      <c r="J91" s="224"/>
      <c r="K91" s="224"/>
      <c r="L91" s="224"/>
      <c r="M91" s="224"/>
      <c r="N91" s="223"/>
      <c r="O91" s="223"/>
      <c r="P91" s="223"/>
      <c r="Q91" s="223"/>
      <c r="R91" s="224"/>
      <c r="S91" s="224"/>
      <c r="T91" s="224"/>
      <c r="U91" s="224"/>
      <c r="V91" s="224"/>
      <c r="W91" s="224"/>
      <c r="X91" s="224"/>
      <c r="Y91" s="224"/>
      <c r="Z91" s="214"/>
      <c r="AA91" s="214"/>
      <c r="AB91" s="214"/>
      <c r="AC91" s="214"/>
      <c r="AD91" s="214"/>
      <c r="AE91" s="214"/>
      <c r="AF91" s="214"/>
      <c r="AG91" s="214" t="s">
        <v>100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44" t="str">
        <f>C91</f>
        <v>Povrchové provedení - synchronizovaný povrch z lamina se strukturou dřeva - dezén dřeva dub (bude upřesněno s investorem, nebo architektem).</v>
      </c>
      <c r="BB91" s="214"/>
      <c r="BC91" s="214"/>
      <c r="BD91" s="214"/>
      <c r="BE91" s="214"/>
      <c r="BF91" s="214"/>
      <c r="BG91" s="214"/>
      <c r="BH91" s="214"/>
    </row>
    <row r="92" spans="1:60" outlineLevel="3" x14ac:dyDescent="0.2">
      <c r="A92" s="221"/>
      <c r="B92" s="222"/>
      <c r="C92" s="248" t="s">
        <v>203</v>
      </c>
      <c r="D92" s="236"/>
      <c r="E92" s="236"/>
      <c r="F92" s="236"/>
      <c r="G92" s="236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4"/>
      <c r="AA92" s="214"/>
      <c r="AB92" s="214"/>
      <c r="AC92" s="214"/>
      <c r="AD92" s="214"/>
      <c r="AE92" s="214"/>
      <c r="AF92" s="214"/>
      <c r="AG92" s="214" t="s">
        <v>100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3" x14ac:dyDescent="0.2">
      <c r="A93" s="221"/>
      <c r="B93" s="222"/>
      <c r="C93" s="248" t="s">
        <v>160</v>
      </c>
      <c r="D93" s="236"/>
      <c r="E93" s="236"/>
      <c r="F93" s="236"/>
      <c r="G93" s="236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4"/>
      <c r="AA93" s="214"/>
      <c r="AB93" s="214"/>
      <c r="AC93" s="214"/>
      <c r="AD93" s="214"/>
      <c r="AE93" s="214"/>
      <c r="AF93" s="214"/>
      <c r="AG93" s="214" t="s">
        <v>100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3" x14ac:dyDescent="0.2">
      <c r="A94" s="221"/>
      <c r="B94" s="222"/>
      <c r="C94" s="247" t="s">
        <v>101</v>
      </c>
      <c r="D94" s="225"/>
      <c r="E94" s="226"/>
      <c r="F94" s="227"/>
      <c r="G94" s="227"/>
      <c r="H94" s="224"/>
      <c r="I94" s="224"/>
      <c r="J94" s="224"/>
      <c r="K94" s="224"/>
      <c r="L94" s="224"/>
      <c r="M94" s="224"/>
      <c r="N94" s="223"/>
      <c r="O94" s="223"/>
      <c r="P94" s="223"/>
      <c r="Q94" s="223"/>
      <c r="R94" s="224"/>
      <c r="S94" s="224"/>
      <c r="T94" s="224"/>
      <c r="U94" s="224"/>
      <c r="V94" s="224"/>
      <c r="W94" s="224"/>
      <c r="X94" s="224"/>
      <c r="Y94" s="224"/>
      <c r="Z94" s="214"/>
      <c r="AA94" s="214"/>
      <c r="AB94" s="214"/>
      <c r="AC94" s="214"/>
      <c r="AD94" s="214"/>
      <c r="AE94" s="214"/>
      <c r="AF94" s="214"/>
      <c r="AG94" s="214" t="s">
        <v>100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3" x14ac:dyDescent="0.2">
      <c r="A95" s="221"/>
      <c r="B95" s="222"/>
      <c r="C95" s="248" t="s">
        <v>147</v>
      </c>
      <c r="D95" s="236"/>
      <c r="E95" s="236"/>
      <c r="F95" s="236"/>
      <c r="G95" s="236"/>
      <c r="H95" s="224"/>
      <c r="I95" s="224"/>
      <c r="J95" s="224"/>
      <c r="K95" s="224"/>
      <c r="L95" s="224"/>
      <c r="M95" s="224"/>
      <c r="N95" s="223"/>
      <c r="O95" s="223"/>
      <c r="P95" s="223"/>
      <c r="Q95" s="223"/>
      <c r="R95" s="224"/>
      <c r="S95" s="224"/>
      <c r="T95" s="224"/>
      <c r="U95" s="224"/>
      <c r="V95" s="224"/>
      <c r="W95" s="224"/>
      <c r="X95" s="224"/>
      <c r="Y95" s="224"/>
      <c r="Z95" s="214"/>
      <c r="AA95" s="214"/>
      <c r="AB95" s="214"/>
      <c r="AC95" s="214"/>
      <c r="AD95" s="214"/>
      <c r="AE95" s="214"/>
      <c r="AF95" s="214"/>
      <c r="AG95" s="214" t="s">
        <v>100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3" x14ac:dyDescent="0.2">
      <c r="A96" s="221"/>
      <c r="B96" s="222"/>
      <c r="C96" s="247" t="s">
        <v>101</v>
      </c>
      <c r="D96" s="225"/>
      <c r="E96" s="226"/>
      <c r="F96" s="227"/>
      <c r="G96" s="227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4"/>
      <c r="AA96" s="214"/>
      <c r="AB96" s="214"/>
      <c r="AC96" s="214"/>
      <c r="AD96" s="214"/>
      <c r="AE96" s="214"/>
      <c r="AF96" s="214"/>
      <c r="AG96" s="214" t="s">
        <v>100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3" x14ac:dyDescent="0.2">
      <c r="A97" s="221"/>
      <c r="B97" s="222"/>
      <c r="C97" s="248" t="s">
        <v>161</v>
      </c>
      <c r="D97" s="236"/>
      <c r="E97" s="236"/>
      <c r="F97" s="236"/>
      <c r="G97" s="236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24"/>
      <c r="Z97" s="214"/>
      <c r="AA97" s="214"/>
      <c r="AB97" s="214"/>
      <c r="AC97" s="214"/>
      <c r="AD97" s="214"/>
      <c r="AE97" s="214"/>
      <c r="AF97" s="214"/>
      <c r="AG97" s="214" t="s">
        <v>100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3" x14ac:dyDescent="0.2">
      <c r="A98" s="221"/>
      <c r="B98" s="222"/>
      <c r="C98" s="247" t="s">
        <v>101</v>
      </c>
      <c r="D98" s="225"/>
      <c r="E98" s="226"/>
      <c r="F98" s="227"/>
      <c r="G98" s="227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4"/>
      <c r="AA98" s="214"/>
      <c r="AB98" s="214"/>
      <c r="AC98" s="214"/>
      <c r="AD98" s="214"/>
      <c r="AE98" s="214"/>
      <c r="AF98" s="214"/>
      <c r="AG98" s="214" t="s">
        <v>100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3" x14ac:dyDescent="0.2">
      <c r="A99" s="221"/>
      <c r="B99" s="222"/>
      <c r="C99" s="248" t="s">
        <v>149</v>
      </c>
      <c r="D99" s="236"/>
      <c r="E99" s="236"/>
      <c r="F99" s="236"/>
      <c r="G99" s="236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4"/>
      <c r="AA99" s="214"/>
      <c r="AB99" s="214"/>
      <c r="AC99" s="214"/>
      <c r="AD99" s="214"/>
      <c r="AE99" s="214"/>
      <c r="AF99" s="214"/>
      <c r="AG99" s="214" t="s">
        <v>100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3" x14ac:dyDescent="0.2">
      <c r="A100" s="221"/>
      <c r="B100" s="222"/>
      <c r="C100" s="247" t="s">
        <v>101</v>
      </c>
      <c r="D100" s="225"/>
      <c r="E100" s="226"/>
      <c r="F100" s="227"/>
      <c r="G100" s="227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24"/>
      <c r="Z100" s="214"/>
      <c r="AA100" s="214"/>
      <c r="AB100" s="214"/>
      <c r="AC100" s="214"/>
      <c r="AD100" s="214"/>
      <c r="AE100" s="214"/>
      <c r="AF100" s="214"/>
      <c r="AG100" s="214" t="s">
        <v>100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3" x14ac:dyDescent="0.2">
      <c r="A101" s="221"/>
      <c r="B101" s="222"/>
      <c r="C101" s="248" t="s">
        <v>162</v>
      </c>
      <c r="D101" s="236"/>
      <c r="E101" s="236"/>
      <c r="F101" s="236"/>
      <c r="G101" s="236"/>
      <c r="H101" s="224"/>
      <c r="I101" s="224"/>
      <c r="J101" s="224"/>
      <c r="K101" s="224"/>
      <c r="L101" s="224"/>
      <c r="M101" s="224"/>
      <c r="N101" s="223"/>
      <c r="O101" s="223"/>
      <c r="P101" s="223"/>
      <c r="Q101" s="223"/>
      <c r="R101" s="224"/>
      <c r="S101" s="224"/>
      <c r="T101" s="224"/>
      <c r="U101" s="224"/>
      <c r="V101" s="224"/>
      <c r="W101" s="224"/>
      <c r="X101" s="224"/>
      <c r="Y101" s="224"/>
      <c r="Z101" s="214"/>
      <c r="AA101" s="214"/>
      <c r="AB101" s="214"/>
      <c r="AC101" s="214"/>
      <c r="AD101" s="214"/>
      <c r="AE101" s="214"/>
      <c r="AF101" s="214"/>
      <c r="AG101" s="214" t="s">
        <v>100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44" t="str">
        <f>C101</f>
        <v>Koordinovat výšku, materiál a slicování s navazující kuchyňkou (N3). Výškově zarovnáno s obložkou vstupních dveří.</v>
      </c>
      <c r="BB101" s="214"/>
      <c r="BC101" s="214"/>
      <c r="BD101" s="214"/>
      <c r="BE101" s="214"/>
      <c r="BF101" s="214"/>
      <c r="BG101" s="214"/>
      <c r="BH101" s="214"/>
    </row>
    <row r="102" spans="1:60" outlineLevel="2" x14ac:dyDescent="0.2">
      <c r="A102" s="221"/>
      <c r="B102" s="222"/>
      <c r="C102" s="250" t="s">
        <v>114</v>
      </c>
      <c r="D102" s="228"/>
      <c r="E102" s="229"/>
      <c r="F102" s="224"/>
      <c r="G102" s="224"/>
      <c r="H102" s="224"/>
      <c r="I102" s="224"/>
      <c r="J102" s="224"/>
      <c r="K102" s="224"/>
      <c r="L102" s="224"/>
      <c r="M102" s="224"/>
      <c r="N102" s="223"/>
      <c r="O102" s="223"/>
      <c r="P102" s="223"/>
      <c r="Q102" s="223"/>
      <c r="R102" s="224"/>
      <c r="S102" s="224"/>
      <c r="T102" s="224"/>
      <c r="U102" s="224"/>
      <c r="V102" s="224"/>
      <c r="W102" s="224"/>
      <c r="X102" s="224"/>
      <c r="Y102" s="224"/>
      <c r="Z102" s="214"/>
      <c r="AA102" s="214"/>
      <c r="AB102" s="214"/>
      <c r="AC102" s="214"/>
      <c r="AD102" s="214"/>
      <c r="AE102" s="214"/>
      <c r="AF102" s="214"/>
      <c r="AG102" s="214" t="s">
        <v>115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3" x14ac:dyDescent="0.2">
      <c r="A103" s="221"/>
      <c r="B103" s="222"/>
      <c r="C103" s="250" t="s">
        <v>154</v>
      </c>
      <c r="D103" s="228"/>
      <c r="E103" s="229">
        <v>1</v>
      </c>
      <c r="F103" s="224"/>
      <c r="G103" s="224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24"/>
      <c r="Z103" s="214"/>
      <c r="AA103" s="214"/>
      <c r="AB103" s="214"/>
      <c r="AC103" s="214"/>
      <c r="AD103" s="214"/>
      <c r="AE103" s="214"/>
      <c r="AF103" s="214"/>
      <c r="AG103" s="214" t="s">
        <v>115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7">
        <v>5</v>
      </c>
      <c r="B104" s="238" t="s">
        <v>163</v>
      </c>
      <c r="C104" s="249" t="s">
        <v>164</v>
      </c>
      <c r="D104" s="239" t="s">
        <v>105</v>
      </c>
      <c r="E104" s="240">
        <v>1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21</v>
      </c>
      <c r="M104" s="242">
        <f>G104*(1+L104/100)</f>
        <v>0</v>
      </c>
      <c r="N104" s="240">
        <v>0</v>
      </c>
      <c r="O104" s="240">
        <f>ROUND(E104*N104,2)</f>
        <v>0</v>
      </c>
      <c r="P104" s="240">
        <v>0</v>
      </c>
      <c r="Q104" s="240">
        <f>ROUND(E104*P104,2)</f>
        <v>0</v>
      </c>
      <c r="R104" s="242"/>
      <c r="S104" s="242" t="s">
        <v>106</v>
      </c>
      <c r="T104" s="243" t="s">
        <v>107</v>
      </c>
      <c r="U104" s="224">
        <v>0</v>
      </c>
      <c r="V104" s="224">
        <f>ROUND(E104*U104,2)</f>
        <v>0</v>
      </c>
      <c r="W104" s="224"/>
      <c r="X104" s="224" t="s">
        <v>108</v>
      </c>
      <c r="Y104" s="224" t="s">
        <v>109</v>
      </c>
      <c r="Z104" s="214"/>
      <c r="AA104" s="214"/>
      <c r="AB104" s="214"/>
      <c r="AC104" s="214"/>
      <c r="AD104" s="214"/>
      <c r="AE104" s="214"/>
      <c r="AF104" s="214"/>
      <c r="AG104" s="214" t="s">
        <v>110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2" x14ac:dyDescent="0.2">
      <c r="A105" s="221"/>
      <c r="B105" s="222"/>
      <c r="C105" s="246" t="s">
        <v>204</v>
      </c>
      <c r="D105" s="235"/>
      <c r="E105" s="235"/>
      <c r="F105" s="235"/>
      <c r="G105" s="235"/>
      <c r="H105" s="224"/>
      <c r="I105" s="224"/>
      <c r="J105" s="224"/>
      <c r="K105" s="224"/>
      <c r="L105" s="224"/>
      <c r="M105" s="224"/>
      <c r="N105" s="223"/>
      <c r="O105" s="223"/>
      <c r="P105" s="223"/>
      <c r="Q105" s="223"/>
      <c r="R105" s="224"/>
      <c r="S105" s="224"/>
      <c r="T105" s="224"/>
      <c r="U105" s="224"/>
      <c r="V105" s="224"/>
      <c r="W105" s="224"/>
      <c r="X105" s="224"/>
      <c r="Y105" s="224"/>
      <c r="Z105" s="214"/>
      <c r="AA105" s="214"/>
      <c r="AB105" s="214"/>
      <c r="AC105" s="214"/>
      <c r="AD105" s="214"/>
      <c r="AE105" s="214"/>
      <c r="AF105" s="214"/>
      <c r="AG105" s="214" t="s">
        <v>100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44" t="str">
        <f>C105</f>
        <v>Zavěšený nábytkový prvek sloužící k postavení notebooku a jeho propojení s ostatními prvky AV techniky.</v>
      </c>
      <c r="BB105" s="214"/>
      <c r="BC105" s="214"/>
      <c r="BD105" s="214"/>
      <c r="BE105" s="214"/>
      <c r="BF105" s="214"/>
      <c r="BG105" s="214"/>
      <c r="BH105" s="214"/>
    </row>
    <row r="106" spans="1:60" outlineLevel="3" x14ac:dyDescent="0.2">
      <c r="A106" s="221"/>
      <c r="B106" s="222"/>
      <c r="C106" s="248" t="s">
        <v>165</v>
      </c>
      <c r="D106" s="236"/>
      <c r="E106" s="236"/>
      <c r="F106" s="236"/>
      <c r="G106" s="236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24"/>
      <c r="Z106" s="214"/>
      <c r="AA106" s="214"/>
      <c r="AB106" s="214"/>
      <c r="AC106" s="214"/>
      <c r="AD106" s="214"/>
      <c r="AE106" s="214"/>
      <c r="AF106" s="214"/>
      <c r="AG106" s="214" t="s">
        <v>100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3" x14ac:dyDescent="0.2">
      <c r="A107" s="221"/>
      <c r="B107" s="222"/>
      <c r="C107" s="247" t="s">
        <v>101</v>
      </c>
      <c r="D107" s="225"/>
      <c r="E107" s="226"/>
      <c r="F107" s="227"/>
      <c r="G107" s="227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24"/>
      <c r="Z107" s="214"/>
      <c r="AA107" s="214"/>
      <c r="AB107" s="214"/>
      <c r="AC107" s="214"/>
      <c r="AD107" s="214"/>
      <c r="AE107" s="214"/>
      <c r="AF107" s="214"/>
      <c r="AG107" s="214" t="s">
        <v>100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ht="22.5" outlineLevel="3" x14ac:dyDescent="0.2">
      <c r="A108" s="221"/>
      <c r="B108" s="222"/>
      <c r="C108" s="248" t="s">
        <v>166</v>
      </c>
      <c r="D108" s="236"/>
      <c r="E108" s="236"/>
      <c r="F108" s="236"/>
      <c r="G108" s="236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24"/>
      <c r="Z108" s="214"/>
      <c r="AA108" s="214"/>
      <c r="AB108" s="214"/>
      <c r="AC108" s="214"/>
      <c r="AD108" s="214"/>
      <c r="AE108" s="214"/>
      <c r="AF108" s="214"/>
      <c r="AG108" s="214" t="s">
        <v>100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44" t="str">
        <f>C108</f>
        <v>Pravá část opatřena z čela výklopným otevíráním bude obsahovat propojovací kabely a zásuvky. V této části bude na horní desce instalováno</v>
      </c>
      <c r="BB108" s="214"/>
      <c r="BC108" s="214"/>
      <c r="BD108" s="214"/>
      <c r="BE108" s="214"/>
      <c r="BF108" s="214"/>
      <c r="BG108" s="214"/>
      <c r="BH108" s="214"/>
    </row>
    <row r="109" spans="1:60" outlineLevel="3" x14ac:dyDescent="0.2">
      <c r="A109" s="221"/>
      <c r="B109" s="222"/>
      <c r="C109" s="248" t="s">
        <v>167</v>
      </c>
      <c r="D109" s="236"/>
      <c r="E109" s="236"/>
      <c r="F109" s="236"/>
      <c r="G109" s="236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4"/>
      <c r="AA109" s="214"/>
      <c r="AB109" s="214"/>
      <c r="AC109" s="214"/>
      <c r="AD109" s="214"/>
      <c r="AE109" s="214"/>
      <c r="AF109" s="214"/>
      <c r="AG109" s="214" t="s">
        <v>100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44" t="str">
        <f>C109</f>
        <v>přípojné místo (prostupka) a malý ovládací pult na stojánku. tyto prvky je potřeba koordinovat s projektem AV.</v>
      </c>
      <c r="BB109" s="214"/>
      <c r="BC109" s="214"/>
      <c r="BD109" s="214"/>
      <c r="BE109" s="214"/>
      <c r="BF109" s="214"/>
      <c r="BG109" s="214"/>
      <c r="BH109" s="214"/>
    </row>
    <row r="110" spans="1:60" outlineLevel="3" x14ac:dyDescent="0.2">
      <c r="A110" s="221"/>
      <c r="B110" s="222"/>
      <c r="C110" s="248" t="s">
        <v>168</v>
      </c>
      <c r="D110" s="236"/>
      <c r="E110" s="236"/>
      <c r="F110" s="236"/>
      <c r="G110" s="236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24"/>
      <c r="Z110" s="214"/>
      <c r="AA110" s="214"/>
      <c r="AB110" s="214"/>
      <c r="AC110" s="214"/>
      <c r="AD110" s="214"/>
      <c r="AE110" s="214"/>
      <c r="AF110" s="214"/>
      <c r="AG110" s="214" t="s">
        <v>100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44" t="str">
        <f>C110</f>
        <v>Otevírání bez madla pomocí zkosené hrany, zapuštěná část ve stejném povrchu jako čílka. Panty pro sklopné čelo s tlumičem dorazu.</v>
      </c>
      <c r="BB110" s="214"/>
      <c r="BC110" s="214"/>
      <c r="BD110" s="214"/>
      <c r="BE110" s="214"/>
      <c r="BF110" s="214"/>
      <c r="BG110" s="214"/>
      <c r="BH110" s="214"/>
    </row>
    <row r="111" spans="1:60" ht="22.5" outlineLevel="3" x14ac:dyDescent="0.2">
      <c r="A111" s="221"/>
      <c r="B111" s="222"/>
      <c r="C111" s="248" t="s">
        <v>169</v>
      </c>
      <c r="D111" s="236"/>
      <c r="E111" s="236"/>
      <c r="F111" s="236"/>
      <c r="G111" s="236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24"/>
      <c r="Z111" s="214"/>
      <c r="AA111" s="214"/>
      <c r="AB111" s="214"/>
      <c r="AC111" s="214"/>
      <c r="AD111" s="214"/>
      <c r="AE111" s="214"/>
      <c r="AF111" s="214"/>
      <c r="AG111" s="214" t="s">
        <v>100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44" t="str">
        <f>C111</f>
        <v>Levá část bude úložný prostor ve formě zásuvky. Otevírání bez madla pomocí zkosené hrany, zapuštěná část ve stejném povrchu jako čílka.</v>
      </c>
      <c r="BB111" s="214"/>
      <c r="BC111" s="214"/>
      <c r="BD111" s="214"/>
      <c r="BE111" s="214"/>
      <c r="BF111" s="214"/>
      <c r="BG111" s="214"/>
      <c r="BH111" s="214"/>
    </row>
    <row r="112" spans="1:60" outlineLevel="3" x14ac:dyDescent="0.2">
      <c r="A112" s="221"/>
      <c r="B112" s="222"/>
      <c r="C112" s="248" t="s">
        <v>170</v>
      </c>
      <c r="D112" s="236"/>
      <c r="E112" s="236"/>
      <c r="F112" s="236"/>
      <c r="G112" s="236"/>
      <c r="H112" s="224"/>
      <c r="I112" s="224"/>
      <c r="J112" s="224"/>
      <c r="K112" s="224"/>
      <c r="L112" s="224"/>
      <c r="M112" s="224"/>
      <c r="N112" s="223"/>
      <c r="O112" s="223"/>
      <c r="P112" s="223"/>
      <c r="Q112" s="223"/>
      <c r="R112" s="224"/>
      <c r="S112" s="224"/>
      <c r="T112" s="224"/>
      <c r="U112" s="224"/>
      <c r="V112" s="224"/>
      <c r="W112" s="224"/>
      <c r="X112" s="224"/>
      <c r="Y112" s="224"/>
      <c r="Z112" s="214"/>
      <c r="AA112" s="214"/>
      <c r="AB112" s="214"/>
      <c r="AC112" s="214"/>
      <c r="AD112" s="214"/>
      <c r="AE112" s="214"/>
      <c r="AF112" s="214"/>
      <c r="AG112" s="214" t="s">
        <v>100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44" t="str">
        <f>C112</f>
        <v>Pojezdy pro zásuvky jsou kovové samozavírací s dlouhou životností s aretací proti uplnému vysunutí a tlumičem dorazu.</v>
      </c>
      <c r="BB112" s="214"/>
      <c r="BC112" s="214"/>
      <c r="BD112" s="214"/>
      <c r="BE112" s="214"/>
      <c r="BF112" s="214"/>
      <c r="BG112" s="214"/>
      <c r="BH112" s="214"/>
    </row>
    <row r="113" spans="1:60" outlineLevel="3" x14ac:dyDescent="0.2">
      <c r="A113" s="221"/>
      <c r="B113" s="222"/>
      <c r="C113" s="248" t="s">
        <v>171</v>
      </c>
      <c r="D113" s="236"/>
      <c r="E113" s="236"/>
      <c r="F113" s="236"/>
      <c r="G113" s="236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24"/>
      <c r="Z113" s="214"/>
      <c r="AA113" s="214"/>
      <c r="AB113" s="214"/>
      <c r="AC113" s="214"/>
      <c r="AD113" s="214"/>
      <c r="AE113" s="214"/>
      <c r="AF113" s="214"/>
      <c r="AG113" s="214" t="s">
        <v>100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44" t="str">
        <f>C113</f>
        <v>Konstrukce je tvořena z laminovaných DTD tl. 18mm. Technické řešení hran musí být provedeno v kvalitním bezespárovém provedení</v>
      </c>
      <c r="BB113" s="214"/>
      <c r="BC113" s="214"/>
      <c r="BD113" s="214"/>
      <c r="BE113" s="214"/>
      <c r="BF113" s="214"/>
      <c r="BG113" s="214"/>
      <c r="BH113" s="214"/>
    </row>
    <row r="114" spans="1:60" outlineLevel="3" x14ac:dyDescent="0.2">
      <c r="A114" s="221"/>
      <c r="B114" s="222"/>
      <c r="C114" s="248" t="s">
        <v>172</v>
      </c>
      <c r="D114" s="236"/>
      <c r="E114" s="236"/>
      <c r="F114" s="236"/>
      <c r="G114" s="236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24"/>
      <c r="Z114" s="214"/>
      <c r="AA114" s="214"/>
      <c r="AB114" s="214"/>
      <c r="AC114" s="214"/>
      <c r="AD114" s="214"/>
      <c r="AE114" s="214"/>
      <c r="AF114" s="214"/>
      <c r="AG114" s="214" t="s">
        <v>100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44" t="str">
        <f>C114</f>
        <v>navařením hrany tloušťky 1 mm - na dílec pomocí technologie: LASER, HOT - AIR, NIR a nebo PLASMA (pro zvýšení voděodolnosti a</v>
      </c>
      <c r="BB114" s="214"/>
      <c r="BC114" s="214"/>
      <c r="BD114" s="214"/>
      <c r="BE114" s="214"/>
      <c r="BF114" s="214"/>
      <c r="BG114" s="214"/>
      <c r="BH114" s="214"/>
    </row>
    <row r="115" spans="1:60" ht="22.5" outlineLevel="3" x14ac:dyDescent="0.2">
      <c r="A115" s="221"/>
      <c r="B115" s="222"/>
      <c r="C115" s="248" t="s">
        <v>173</v>
      </c>
      <c r="D115" s="236"/>
      <c r="E115" s="236"/>
      <c r="F115" s="236"/>
      <c r="G115" s="236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4"/>
      <c r="AA115" s="214"/>
      <c r="AB115" s="214"/>
      <c r="AC115" s="214"/>
      <c r="AD115" s="214"/>
      <c r="AE115" s="214"/>
      <c r="AF115" s="214"/>
      <c r="AG115" s="214" t="s">
        <v>100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44" t="str">
        <f>C115</f>
        <v>minimalizaci spáry pro účely snadné údržby a dlouhé životnosti) za použití hrany opatřené předem nanesenou polymerovou funkční vrstvou,</v>
      </c>
      <c r="BB115" s="214"/>
      <c r="BC115" s="214"/>
      <c r="BD115" s="214"/>
      <c r="BE115" s="214"/>
      <c r="BF115" s="214"/>
      <c r="BG115" s="214"/>
      <c r="BH115" s="214"/>
    </row>
    <row r="116" spans="1:60" outlineLevel="3" x14ac:dyDescent="0.2">
      <c r="A116" s="221"/>
      <c r="B116" s="222"/>
      <c r="C116" s="248" t="s">
        <v>174</v>
      </c>
      <c r="D116" s="236"/>
      <c r="E116" s="236"/>
      <c r="F116" s="236"/>
      <c r="G116" s="236"/>
      <c r="H116" s="224"/>
      <c r="I116" s="224"/>
      <c r="J116" s="224"/>
      <c r="K116" s="224"/>
      <c r="L116" s="224"/>
      <c r="M116" s="224"/>
      <c r="N116" s="223"/>
      <c r="O116" s="223"/>
      <c r="P116" s="223"/>
      <c r="Q116" s="223"/>
      <c r="R116" s="224"/>
      <c r="S116" s="224"/>
      <c r="T116" s="224"/>
      <c r="U116" s="224"/>
      <c r="V116" s="224"/>
      <c r="W116" s="224"/>
      <c r="X116" s="224"/>
      <c r="Y116" s="224"/>
      <c r="Z116" s="214"/>
      <c r="AA116" s="214"/>
      <c r="AB116" s="214"/>
      <c r="AC116" s="214"/>
      <c r="AD116" s="214"/>
      <c r="AE116" s="214"/>
      <c r="AF116" s="214"/>
      <c r="AG116" s="214" t="s">
        <v>100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44" t="str">
        <f>C116</f>
        <v>barevně shodnou s dezénem čel desek. Povrchové provedení - synchronizovaný povrch z lamina se strukturou dřeva - dezén dřeva dub</v>
      </c>
      <c r="BB116" s="214"/>
      <c r="BC116" s="214"/>
      <c r="BD116" s="214"/>
      <c r="BE116" s="214"/>
      <c r="BF116" s="214"/>
      <c r="BG116" s="214"/>
      <c r="BH116" s="214"/>
    </row>
    <row r="117" spans="1:60" outlineLevel="3" x14ac:dyDescent="0.2">
      <c r="A117" s="221"/>
      <c r="B117" s="222"/>
      <c r="C117" s="248" t="s">
        <v>175</v>
      </c>
      <c r="D117" s="236"/>
      <c r="E117" s="236"/>
      <c r="F117" s="236"/>
      <c r="G117" s="236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4"/>
      <c r="AA117" s="214"/>
      <c r="AB117" s="214"/>
      <c r="AC117" s="214"/>
      <c r="AD117" s="214"/>
      <c r="AE117" s="214"/>
      <c r="AF117" s="214"/>
      <c r="AG117" s="214" t="s">
        <v>100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44" t="str">
        <f>C117</f>
        <v>(bude upřesněno s investorem, nebo architektem). Skříňka bude kotvena do stěny na rektifikovatelných závěsech.</v>
      </c>
      <c r="BB117" s="214"/>
      <c r="BC117" s="214"/>
      <c r="BD117" s="214"/>
      <c r="BE117" s="214"/>
      <c r="BF117" s="214"/>
      <c r="BG117" s="214"/>
      <c r="BH117" s="214"/>
    </row>
    <row r="118" spans="1:60" outlineLevel="3" x14ac:dyDescent="0.2">
      <c r="A118" s="221"/>
      <c r="B118" s="222"/>
      <c r="C118" s="247" t="s">
        <v>101</v>
      </c>
      <c r="D118" s="225"/>
      <c r="E118" s="226"/>
      <c r="F118" s="227"/>
      <c r="G118" s="227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24"/>
      <c r="Z118" s="214"/>
      <c r="AA118" s="214"/>
      <c r="AB118" s="214"/>
      <c r="AC118" s="214"/>
      <c r="AD118" s="214"/>
      <c r="AE118" s="214"/>
      <c r="AF118" s="214"/>
      <c r="AG118" s="214" t="s">
        <v>100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3" x14ac:dyDescent="0.2">
      <c r="A119" s="221"/>
      <c r="B119" s="222"/>
      <c r="C119" s="248" t="s">
        <v>147</v>
      </c>
      <c r="D119" s="236"/>
      <c r="E119" s="236"/>
      <c r="F119" s="236"/>
      <c r="G119" s="236"/>
      <c r="H119" s="224"/>
      <c r="I119" s="224"/>
      <c r="J119" s="224"/>
      <c r="K119" s="224"/>
      <c r="L119" s="224"/>
      <c r="M119" s="224"/>
      <c r="N119" s="223"/>
      <c r="O119" s="223"/>
      <c r="P119" s="223"/>
      <c r="Q119" s="223"/>
      <c r="R119" s="224"/>
      <c r="S119" s="224"/>
      <c r="T119" s="224"/>
      <c r="U119" s="224"/>
      <c r="V119" s="224"/>
      <c r="W119" s="224"/>
      <c r="X119" s="224"/>
      <c r="Y119" s="224"/>
      <c r="Z119" s="214"/>
      <c r="AA119" s="214"/>
      <c r="AB119" s="214"/>
      <c r="AC119" s="214"/>
      <c r="AD119" s="214"/>
      <c r="AE119" s="214"/>
      <c r="AF119" s="214"/>
      <c r="AG119" s="214" t="s">
        <v>100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3" x14ac:dyDescent="0.2">
      <c r="A120" s="221"/>
      <c r="B120" s="222"/>
      <c r="C120" s="248" t="s">
        <v>161</v>
      </c>
      <c r="D120" s="236"/>
      <c r="E120" s="236"/>
      <c r="F120" s="236"/>
      <c r="G120" s="236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4"/>
      <c r="AA120" s="214"/>
      <c r="AB120" s="214"/>
      <c r="AC120" s="214"/>
      <c r="AD120" s="214"/>
      <c r="AE120" s="214"/>
      <c r="AF120" s="214"/>
      <c r="AG120" s="214" t="s">
        <v>100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3" x14ac:dyDescent="0.2">
      <c r="A121" s="221"/>
      <c r="B121" s="222"/>
      <c r="C121" s="247" t="s">
        <v>101</v>
      </c>
      <c r="D121" s="225"/>
      <c r="E121" s="226"/>
      <c r="F121" s="227"/>
      <c r="G121" s="227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4"/>
      <c r="AA121" s="214"/>
      <c r="AB121" s="214"/>
      <c r="AC121" s="214"/>
      <c r="AD121" s="214"/>
      <c r="AE121" s="214"/>
      <c r="AF121" s="214"/>
      <c r="AG121" s="214" t="s">
        <v>100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3" x14ac:dyDescent="0.2">
      <c r="A122" s="221"/>
      <c r="B122" s="222"/>
      <c r="C122" s="248" t="s">
        <v>149</v>
      </c>
      <c r="D122" s="236"/>
      <c r="E122" s="236"/>
      <c r="F122" s="236"/>
      <c r="G122" s="236"/>
      <c r="H122" s="224"/>
      <c r="I122" s="224"/>
      <c r="J122" s="224"/>
      <c r="K122" s="224"/>
      <c r="L122" s="224"/>
      <c r="M122" s="224"/>
      <c r="N122" s="223"/>
      <c r="O122" s="223"/>
      <c r="P122" s="223"/>
      <c r="Q122" s="223"/>
      <c r="R122" s="224"/>
      <c r="S122" s="224"/>
      <c r="T122" s="224"/>
      <c r="U122" s="224"/>
      <c r="V122" s="224"/>
      <c r="W122" s="224"/>
      <c r="X122" s="224"/>
      <c r="Y122" s="224"/>
      <c r="Z122" s="214"/>
      <c r="AA122" s="214"/>
      <c r="AB122" s="214"/>
      <c r="AC122" s="214"/>
      <c r="AD122" s="214"/>
      <c r="AE122" s="214"/>
      <c r="AF122" s="214"/>
      <c r="AG122" s="214" t="s">
        <v>100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3" x14ac:dyDescent="0.2">
      <c r="A123" s="221"/>
      <c r="B123" s="222"/>
      <c r="C123" s="248" t="s">
        <v>176</v>
      </c>
      <c r="D123" s="236"/>
      <c r="E123" s="236"/>
      <c r="F123" s="236"/>
      <c r="G123" s="236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24"/>
      <c r="Z123" s="214"/>
      <c r="AA123" s="214"/>
      <c r="AB123" s="214"/>
      <c r="AC123" s="214"/>
      <c r="AD123" s="214"/>
      <c r="AE123" s="214"/>
      <c r="AF123" s="214"/>
      <c r="AG123" s="214" t="s">
        <v>100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2" x14ac:dyDescent="0.2">
      <c r="A124" s="221"/>
      <c r="B124" s="222"/>
      <c r="C124" s="250" t="s">
        <v>114</v>
      </c>
      <c r="D124" s="228"/>
      <c r="E124" s="229"/>
      <c r="F124" s="224"/>
      <c r="G124" s="224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24"/>
      <c r="Z124" s="214"/>
      <c r="AA124" s="214"/>
      <c r="AB124" s="214"/>
      <c r="AC124" s="214"/>
      <c r="AD124" s="214"/>
      <c r="AE124" s="214"/>
      <c r="AF124" s="214"/>
      <c r="AG124" s="214" t="s">
        <v>115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3" x14ac:dyDescent="0.2">
      <c r="A125" s="221"/>
      <c r="B125" s="222"/>
      <c r="C125" s="250" t="s">
        <v>154</v>
      </c>
      <c r="D125" s="228"/>
      <c r="E125" s="229">
        <v>1</v>
      </c>
      <c r="F125" s="224"/>
      <c r="G125" s="224"/>
      <c r="H125" s="224"/>
      <c r="I125" s="224"/>
      <c r="J125" s="224"/>
      <c r="K125" s="224"/>
      <c r="L125" s="224"/>
      <c r="M125" s="224"/>
      <c r="N125" s="223"/>
      <c r="O125" s="223"/>
      <c r="P125" s="223"/>
      <c r="Q125" s="223"/>
      <c r="R125" s="224"/>
      <c r="S125" s="224"/>
      <c r="T125" s="224"/>
      <c r="U125" s="224"/>
      <c r="V125" s="224"/>
      <c r="W125" s="224"/>
      <c r="X125" s="224"/>
      <c r="Y125" s="224"/>
      <c r="Z125" s="214"/>
      <c r="AA125" s="214"/>
      <c r="AB125" s="214"/>
      <c r="AC125" s="214"/>
      <c r="AD125" s="214"/>
      <c r="AE125" s="214"/>
      <c r="AF125" s="214"/>
      <c r="AG125" s="214" t="s">
        <v>115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x14ac:dyDescent="0.2">
      <c r="A126" s="3"/>
      <c r="B126" s="4"/>
      <c r="C126" s="251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AE126">
        <v>12</v>
      </c>
      <c r="AF126">
        <v>21</v>
      </c>
      <c r="AG126" t="s">
        <v>83</v>
      </c>
    </row>
    <row r="127" spans="1:60" x14ac:dyDescent="0.2">
      <c r="A127" s="217"/>
      <c r="B127" s="218" t="s">
        <v>29</v>
      </c>
      <c r="C127" s="245"/>
      <c r="D127" s="219"/>
      <c r="E127" s="220"/>
      <c r="F127" s="220"/>
      <c r="G127" s="234">
        <f>G8</f>
        <v>0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AE127">
        <f>SUMIF(L7:L125,AE126,G7:G125)</f>
        <v>0</v>
      </c>
      <c r="AF127">
        <f>SUMIF(L7:L125,AF126,G7:G125)</f>
        <v>0</v>
      </c>
      <c r="AG127" t="s">
        <v>177</v>
      </c>
    </row>
    <row r="128" spans="1:60" x14ac:dyDescent="0.2">
      <c r="A128" s="3" t="s">
        <v>178</v>
      </c>
      <c r="B128" s="4"/>
      <c r="C128" s="251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spans="1:33" x14ac:dyDescent="0.2">
      <c r="A129" s="3"/>
      <c r="B129" s="4" t="s">
        <v>179</v>
      </c>
      <c r="C129" s="251" t="s">
        <v>180</v>
      </c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AG129" t="s">
        <v>178</v>
      </c>
    </row>
    <row r="130" spans="1:33" ht="25.5" x14ac:dyDescent="0.2">
      <c r="A130" s="3"/>
      <c r="B130" s="4" t="s">
        <v>181</v>
      </c>
      <c r="C130" s="251" t="s">
        <v>182</v>
      </c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AG130" t="s">
        <v>178</v>
      </c>
    </row>
    <row r="131" spans="1:33" x14ac:dyDescent="0.2">
      <c r="A131" s="3"/>
      <c r="B131" s="4" t="s">
        <v>183</v>
      </c>
      <c r="C131" s="251" t="s">
        <v>184</v>
      </c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AG131" t="s">
        <v>178</v>
      </c>
    </row>
    <row r="132" spans="1:33" x14ac:dyDescent="0.2">
      <c r="A132" s="3"/>
      <c r="B132" s="4" t="s">
        <v>185</v>
      </c>
      <c r="C132" s="251" t="s">
        <v>186</v>
      </c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AG132" t="s">
        <v>178</v>
      </c>
    </row>
    <row r="133" spans="1:33" x14ac:dyDescent="0.2">
      <c r="A133" s="3"/>
      <c r="B133" s="4"/>
      <c r="C133" s="251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33" x14ac:dyDescent="0.2">
      <c r="C134" s="252"/>
      <c r="D134" s="10"/>
      <c r="AG134" t="s">
        <v>205</v>
      </c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apcO7RTdYF/wd6nAcoOyKk247Wbl5xHOZodT1eUNNf5284p3gVMTGwCwOgpOvyVavjHBXCY/uQVLqBUXcCsYg==" saltValue="v1RANmoASc1/jWsN2Pn+Pw==" spinCount="100000" sheet="1" formatRows="0"/>
  <mergeCells count="82">
    <mergeCell ref="C119:G119"/>
    <mergeCell ref="C120:G120"/>
    <mergeCell ref="C122:G122"/>
    <mergeCell ref="C123:G123"/>
    <mergeCell ref="C112:G112"/>
    <mergeCell ref="C113:G113"/>
    <mergeCell ref="C114:G114"/>
    <mergeCell ref="C115:G115"/>
    <mergeCell ref="C116:G116"/>
    <mergeCell ref="C117:G117"/>
    <mergeCell ref="C105:G105"/>
    <mergeCell ref="C106:G106"/>
    <mergeCell ref="C108:G108"/>
    <mergeCell ref="C109:G109"/>
    <mergeCell ref="C110:G110"/>
    <mergeCell ref="C111:G111"/>
    <mergeCell ref="C92:G92"/>
    <mergeCell ref="C93:G93"/>
    <mergeCell ref="C95:G95"/>
    <mergeCell ref="C97:G97"/>
    <mergeCell ref="C99:G99"/>
    <mergeCell ref="C101:G101"/>
    <mergeCell ref="C81:G81"/>
    <mergeCell ref="C85:G85"/>
    <mergeCell ref="C87:G87"/>
    <mergeCell ref="C89:G89"/>
    <mergeCell ref="C90:G90"/>
    <mergeCell ref="C91:G91"/>
    <mergeCell ref="C74:G74"/>
    <mergeCell ref="C75:G75"/>
    <mergeCell ref="C77:G77"/>
    <mergeCell ref="C78:G78"/>
    <mergeCell ref="C79:G79"/>
    <mergeCell ref="C80:G80"/>
    <mergeCell ref="C65:G65"/>
    <mergeCell ref="C67:G67"/>
    <mergeCell ref="C68:G68"/>
    <mergeCell ref="C69:G69"/>
    <mergeCell ref="C71:G71"/>
    <mergeCell ref="C72:G72"/>
    <mergeCell ref="C58:G58"/>
    <mergeCell ref="C59:G59"/>
    <mergeCell ref="C60:G60"/>
    <mergeCell ref="C62:G62"/>
    <mergeCell ref="C63:G63"/>
    <mergeCell ref="C64:G64"/>
    <mergeCell ref="C51:G51"/>
    <mergeCell ref="C52:G52"/>
    <mergeCell ref="C53:G53"/>
    <mergeCell ref="C54:G54"/>
    <mergeCell ref="C55:G55"/>
    <mergeCell ref="C57:G57"/>
    <mergeCell ref="C43:G43"/>
    <mergeCell ref="C44:G44"/>
    <mergeCell ref="C45:G45"/>
    <mergeCell ref="C46:G46"/>
    <mergeCell ref="C48:G48"/>
    <mergeCell ref="C49:G49"/>
    <mergeCell ref="C33:G33"/>
    <mergeCell ref="C34:G34"/>
    <mergeCell ref="C36:G36"/>
    <mergeCell ref="C40:G40"/>
    <mergeCell ref="C41:G41"/>
    <mergeCell ref="C42:G42"/>
    <mergeCell ref="C25:G25"/>
    <mergeCell ref="C27:G27"/>
    <mergeCell ref="C28:G28"/>
    <mergeCell ref="C29:G29"/>
    <mergeCell ref="C31:G31"/>
    <mergeCell ref="C32:G32"/>
    <mergeCell ref="C13:G13"/>
    <mergeCell ref="C15:G15"/>
    <mergeCell ref="C17:G17"/>
    <mergeCell ref="C19:G19"/>
    <mergeCell ref="C20:G20"/>
    <mergeCell ref="C24:G24"/>
    <mergeCell ref="A1:G1"/>
    <mergeCell ref="C2:G2"/>
    <mergeCell ref="C3:G3"/>
    <mergeCell ref="C4:G4"/>
    <mergeCell ref="C9:G9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Pol'!Názvy_tisku</vt:lpstr>
      <vt:lpstr>oadresa</vt:lpstr>
      <vt:lpstr>Stavba!Objednatel</vt:lpstr>
      <vt:lpstr>Stavba!Objekt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Kyncl</dc:creator>
  <cp:lastModifiedBy>Jan Kyncl</cp:lastModifiedBy>
  <cp:lastPrinted>2019-03-19T12:27:02Z</cp:lastPrinted>
  <dcterms:created xsi:type="dcterms:W3CDTF">2009-04-08T07:15:50Z</dcterms:created>
  <dcterms:modified xsi:type="dcterms:W3CDTF">2024-07-01T09:00:50Z</dcterms:modified>
</cp:coreProperties>
</file>