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Rozpočty\2025\Navrátil\Sýpka Žabčice - oprava krovu a střechy\Rozpočty k odeslání\Bez ceny\"/>
    </mc:Choice>
  </mc:AlternateContent>
  <xr:revisionPtr revIDLastSave="0" documentId="8_{BE5E8909-04B9-4532-B473-472F194F4A74}" xr6:coauthVersionLast="47" xr6:coauthVersionMax="47" xr10:uidLastSave="{00000000-0000-0000-0000-000000000000}"/>
  <bookViews>
    <workbookView xWindow="38745" yWindow="0" windowWidth="19200" windowHeight="156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1 - 2025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D1 - 2025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D1 - 2025 Pol'!$A$1:$Y$654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17" i="1" s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653" i="12"/>
  <c r="BA527" i="12"/>
  <c r="BA394" i="12"/>
  <c r="BA69" i="12"/>
  <c r="BA40" i="12"/>
  <c r="BA37" i="12"/>
  <c r="BA23" i="12"/>
  <c r="BA20" i="12"/>
  <c r="BA17" i="12"/>
  <c r="BA14" i="12"/>
  <c r="BA10" i="12"/>
  <c r="G9" i="12"/>
  <c r="I9" i="12"/>
  <c r="I8" i="12" s="1"/>
  <c r="K9" i="12"/>
  <c r="K8" i="12" s="1"/>
  <c r="M9" i="12"/>
  <c r="O9" i="12"/>
  <c r="O8" i="12" s="1"/>
  <c r="Q9" i="12"/>
  <c r="Q8" i="12" s="1"/>
  <c r="V9" i="12"/>
  <c r="G13" i="12"/>
  <c r="I13" i="12"/>
  <c r="K13" i="12"/>
  <c r="M13" i="12"/>
  <c r="O13" i="12"/>
  <c r="Q13" i="12"/>
  <c r="V13" i="12"/>
  <c r="V8" i="12" s="1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G51" i="12"/>
  <c r="I51" i="12"/>
  <c r="I50" i="12" s="1"/>
  <c r="K51" i="12"/>
  <c r="K50" i="12" s="1"/>
  <c r="M51" i="12"/>
  <c r="O51" i="12"/>
  <c r="O50" i="12" s="1"/>
  <c r="Q51" i="12"/>
  <c r="Q50" i="12" s="1"/>
  <c r="V51" i="12"/>
  <c r="V50" i="12" s="1"/>
  <c r="G54" i="12"/>
  <c r="M54" i="12" s="1"/>
  <c r="M50" i="12" s="1"/>
  <c r="I54" i="12"/>
  <c r="K54" i="12"/>
  <c r="O54" i="12"/>
  <c r="Q54" i="12"/>
  <c r="V54" i="12"/>
  <c r="G56" i="12"/>
  <c r="K56" i="12"/>
  <c r="V56" i="12"/>
  <c r="G57" i="12"/>
  <c r="M57" i="12" s="1"/>
  <c r="M56" i="12" s="1"/>
  <c r="I57" i="12"/>
  <c r="I56" i="12" s="1"/>
  <c r="K57" i="12"/>
  <c r="O57" i="12"/>
  <c r="O56" i="12" s="1"/>
  <c r="Q57" i="12"/>
  <c r="Q56" i="12" s="1"/>
  <c r="V57" i="12"/>
  <c r="G58" i="12"/>
  <c r="I58" i="12"/>
  <c r="O58" i="12"/>
  <c r="G59" i="12"/>
  <c r="I59" i="12"/>
  <c r="K59" i="12"/>
  <c r="K58" i="12" s="1"/>
  <c r="M59" i="12"/>
  <c r="M58" i="12" s="1"/>
  <c r="O59" i="12"/>
  <c r="Q59" i="12"/>
  <c r="Q58" i="12" s="1"/>
  <c r="V59" i="12"/>
  <c r="V58" i="12" s="1"/>
  <c r="K61" i="12"/>
  <c r="G62" i="12"/>
  <c r="I62" i="12"/>
  <c r="I61" i="12" s="1"/>
  <c r="K62" i="12"/>
  <c r="M62" i="12"/>
  <c r="M61" i="12" s="1"/>
  <c r="O62" i="12"/>
  <c r="O61" i="12" s="1"/>
  <c r="Q62" i="12"/>
  <c r="Q61" i="12" s="1"/>
  <c r="V62" i="12"/>
  <c r="V61" i="12" s="1"/>
  <c r="G64" i="12"/>
  <c r="M64" i="12" s="1"/>
  <c r="I64" i="12"/>
  <c r="K64" i="12"/>
  <c r="O64" i="12"/>
  <c r="Q64" i="12"/>
  <c r="V64" i="12"/>
  <c r="I67" i="12"/>
  <c r="K67" i="12"/>
  <c r="Q67" i="12"/>
  <c r="G68" i="12"/>
  <c r="I68" i="12"/>
  <c r="K68" i="12"/>
  <c r="M68" i="12"/>
  <c r="O68" i="12"/>
  <c r="O67" i="12" s="1"/>
  <c r="Q68" i="12"/>
  <c r="V68" i="12"/>
  <c r="V67" i="12" s="1"/>
  <c r="G70" i="12"/>
  <c r="G67" i="12" s="1"/>
  <c r="I70" i="12"/>
  <c r="K70" i="12"/>
  <c r="M70" i="12"/>
  <c r="M67" i="12" s="1"/>
  <c r="O70" i="12"/>
  <c r="Q70" i="12"/>
  <c r="V70" i="12"/>
  <c r="G76" i="12"/>
  <c r="I76" i="12"/>
  <c r="K76" i="12"/>
  <c r="M76" i="12"/>
  <c r="O76" i="12"/>
  <c r="Q76" i="12"/>
  <c r="V76" i="12"/>
  <c r="I78" i="12"/>
  <c r="G79" i="12"/>
  <c r="G78" i="12" s="1"/>
  <c r="I79" i="12"/>
  <c r="K79" i="12"/>
  <c r="K78" i="12" s="1"/>
  <c r="M79" i="12"/>
  <c r="O79" i="12"/>
  <c r="O78" i="12" s="1"/>
  <c r="Q79" i="12"/>
  <c r="Q78" i="12" s="1"/>
  <c r="V79" i="12"/>
  <c r="V78" i="12" s="1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Q87" i="12"/>
  <c r="G88" i="12"/>
  <c r="I88" i="12"/>
  <c r="K88" i="12"/>
  <c r="M88" i="12"/>
  <c r="O88" i="12"/>
  <c r="O87" i="12" s="1"/>
  <c r="Q88" i="12"/>
  <c r="V88" i="12"/>
  <c r="V87" i="12" s="1"/>
  <c r="G90" i="12"/>
  <c r="G91" i="12"/>
  <c r="I91" i="12"/>
  <c r="K91" i="12"/>
  <c r="K90" i="12" s="1"/>
  <c r="M91" i="12"/>
  <c r="O91" i="12"/>
  <c r="O90" i="12" s="1"/>
  <c r="Q91" i="12"/>
  <c r="Q90" i="12" s="1"/>
  <c r="V91" i="12"/>
  <c r="V90" i="12" s="1"/>
  <c r="G94" i="12"/>
  <c r="M94" i="12" s="1"/>
  <c r="M90" i="12" s="1"/>
  <c r="I94" i="12"/>
  <c r="I90" i="12" s="1"/>
  <c r="K94" i="12"/>
  <c r="O94" i="12"/>
  <c r="Q94" i="12"/>
  <c r="V94" i="12"/>
  <c r="G95" i="12"/>
  <c r="I95" i="12"/>
  <c r="K95" i="12"/>
  <c r="M95" i="12"/>
  <c r="O95" i="12"/>
  <c r="Q95" i="12"/>
  <c r="V95" i="12"/>
  <c r="G98" i="12"/>
  <c r="M98" i="12" s="1"/>
  <c r="I98" i="12"/>
  <c r="I97" i="12" s="1"/>
  <c r="K98" i="12"/>
  <c r="K97" i="12" s="1"/>
  <c r="O98" i="12"/>
  <c r="O97" i="12" s="1"/>
  <c r="Q98" i="12"/>
  <c r="V98" i="12"/>
  <c r="G100" i="12"/>
  <c r="I100" i="12"/>
  <c r="K100" i="12"/>
  <c r="M100" i="12"/>
  <c r="O100" i="12"/>
  <c r="Q100" i="12"/>
  <c r="Q97" i="12" s="1"/>
  <c r="V100" i="12"/>
  <c r="V97" i="12" s="1"/>
  <c r="G102" i="12"/>
  <c r="M102" i="12" s="1"/>
  <c r="I102" i="12"/>
  <c r="K102" i="12"/>
  <c r="O102" i="12"/>
  <c r="Q102" i="12"/>
  <c r="V102" i="12"/>
  <c r="G106" i="12"/>
  <c r="I106" i="12"/>
  <c r="K106" i="12"/>
  <c r="M106" i="12"/>
  <c r="O106" i="12"/>
  <c r="Q106" i="12"/>
  <c r="V106" i="12"/>
  <c r="G112" i="12"/>
  <c r="M112" i="12" s="1"/>
  <c r="I112" i="12"/>
  <c r="K112" i="12"/>
  <c r="O112" i="12"/>
  <c r="Q112" i="12"/>
  <c r="V112" i="12"/>
  <c r="G122" i="12"/>
  <c r="M122" i="12" s="1"/>
  <c r="I122" i="12"/>
  <c r="K122" i="12"/>
  <c r="O122" i="12"/>
  <c r="Q122" i="12"/>
  <c r="V122" i="12"/>
  <c r="G129" i="12"/>
  <c r="I129" i="12"/>
  <c r="K129" i="12"/>
  <c r="M129" i="12"/>
  <c r="O129" i="12"/>
  <c r="Q129" i="12"/>
  <c r="V129" i="12"/>
  <c r="G161" i="12"/>
  <c r="I161" i="12"/>
  <c r="K161" i="12"/>
  <c r="M161" i="12"/>
  <c r="O161" i="12"/>
  <c r="Q161" i="12"/>
  <c r="V161" i="12"/>
  <c r="G173" i="12"/>
  <c r="I173" i="12"/>
  <c r="K173" i="12"/>
  <c r="M173" i="12"/>
  <c r="O173" i="12"/>
  <c r="Q173" i="12"/>
  <c r="V17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204" i="12"/>
  <c r="M204" i="12" s="1"/>
  <c r="I204" i="12"/>
  <c r="K204" i="12"/>
  <c r="O204" i="12"/>
  <c r="Q204" i="12"/>
  <c r="V204" i="12"/>
  <c r="G222" i="12"/>
  <c r="M222" i="12" s="1"/>
  <c r="I222" i="12"/>
  <c r="K222" i="12"/>
  <c r="O222" i="12"/>
  <c r="Q222" i="12"/>
  <c r="V222" i="12"/>
  <c r="G239" i="12"/>
  <c r="I239" i="12"/>
  <c r="K239" i="12"/>
  <c r="M239" i="12"/>
  <c r="O239" i="12"/>
  <c r="Q239" i="12"/>
  <c r="V239" i="12"/>
  <c r="G243" i="12"/>
  <c r="M243" i="12" s="1"/>
  <c r="I243" i="12"/>
  <c r="K243" i="12"/>
  <c r="O243" i="12"/>
  <c r="Q243" i="12"/>
  <c r="V243" i="12"/>
  <c r="G253" i="12"/>
  <c r="I253" i="12"/>
  <c r="K253" i="12"/>
  <c r="M253" i="12"/>
  <c r="O253" i="12"/>
  <c r="Q253" i="12"/>
  <c r="V253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I289" i="12"/>
  <c r="K289" i="12"/>
  <c r="M289" i="12"/>
  <c r="O289" i="12"/>
  <c r="Q289" i="12"/>
  <c r="V289" i="12"/>
  <c r="G369" i="12"/>
  <c r="I369" i="12"/>
  <c r="K369" i="12"/>
  <c r="M369" i="12"/>
  <c r="O369" i="12"/>
  <c r="Q369" i="12"/>
  <c r="V369" i="12"/>
  <c r="G375" i="12"/>
  <c r="I375" i="12"/>
  <c r="K375" i="12"/>
  <c r="M375" i="12"/>
  <c r="O375" i="12"/>
  <c r="Q375" i="12"/>
  <c r="V375" i="12"/>
  <c r="G381" i="12"/>
  <c r="M381" i="12" s="1"/>
  <c r="I381" i="12"/>
  <c r="K381" i="12"/>
  <c r="O381" i="12"/>
  <c r="Q381" i="12"/>
  <c r="V381" i="12"/>
  <c r="G387" i="12"/>
  <c r="I387" i="12"/>
  <c r="K387" i="12"/>
  <c r="M387" i="12"/>
  <c r="O387" i="12"/>
  <c r="Q387" i="12"/>
  <c r="V387" i="12"/>
  <c r="G389" i="12"/>
  <c r="M389" i="12" s="1"/>
  <c r="I389" i="12"/>
  <c r="K389" i="12"/>
  <c r="O389" i="12"/>
  <c r="Q389" i="12"/>
  <c r="V389" i="12"/>
  <c r="G391" i="12"/>
  <c r="M391" i="12" s="1"/>
  <c r="I391" i="12"/>
  <c r="K391" i="12"/>
  <c r="O391" i="12"/>
  <c r="Q391" i="12"/>
  <c r="V391" i="12"/>
  <c r="G393" i="12"/>
  <c r="I393" i="12"/>
  <c r="K393" i="12"/>
  <c r="M393" i="12"/>
  <c r="O393" i="12"/>
  <c r="Q393" i="12"/>
  <c r="V393" i="12"/>
  <c r="G395" i="12"/>
  <c r="M395" i="12" s="1"/>
  <c r="I395" i="12"/>
  <c r="K395" i="12"/>
  <c r="O395" i="12"/>
  <c r="Q395" i="12"/>
  <c r="V395" i="12"/>
  <c r="G396" i="12"/>
  <c r="I396" i="12"/>
  <c r="K396" i="12"/>
  <c r="M396" i="12"/>
  <c r="O396" i="12"/>
  <c r="Q396" i="12"/>
  <c r="V396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I400" i="12"/>
  <c r="K400" i="12"/>
  <c r="M400" i="12"/>
  <c r="O400" i="12"/>
  <c r="Q400" i="12"/>
  <c r="V400" i="12"/>
  <c r="G402" i="12"/>
  <c r="I402" i="12"/>
  <c r="K402" i="12"/>
  <c r="M402" i="12"/>
  <c r="O402" i="12"/>
  <c r="Q402" i="12"/>
  <c r="V402" i="12"/>
  <c r="G479" i="12"/>
  <c r="I479" i="12"/>
  <c r="K479" i="12"/>
  <c r="M479" i="12"/>
  <c r="O479" i="12"/>
  <c r="Q479" i="12"/>
  <c r="V479" i="12"/>
  <c r="G490" i="12"/>
  <c r="M490" i="12" s="1"/>
  <c r="I490" i="12"/>
  <c r="K490" i="12"/>
  <c r="O490" i="12"/>
  <c r="Q490" i="12"/>
  <c r="V490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6" i="12"/>
  <c r="I496" i="12"/>
  <c r="K496" i="12"/>
  <c r="M496" i="12"/>
  <c r="O496" i="12"/>
  <c r="Q496" i="12"/>
  <c r="V496" i="12"/>
  <c r="G497" i="12"/>
  <c r="M497" i="12" s="1"/>
  <c r="I497" i="12"/>
  <c r="K497" i="12"/>
  <c r="O497" i="12"/>
  <c r="Q497" i="12"/>
  <c r="V497" i="12"/>
  <c r="G498" i="12"/>
  <c r="I498" i="12"/>
  <c r="K498" i="12"/>
  <c r="M498" i="12"/>
  <c r="O498" i="12"/>
  <c r="Q498" i="12"/>
  <c r="V498" i="12"/>
  <c r="G499" i="12"/>
  <c r="M499" i="12" s="1"/>
  <c r="I499" i="12"/>
  <c r="K499" i="12"/>
  <c r="O499" i="12"/>
  <c r="Q499" i="12"/>
  <c r="V499" i="12"/>
  <c r="G501" i="12"/>
  <c r="I501" i="12"/>
  <c r="K501" i="12"/>
  <c r="M501" i="12"/>
  <c r="O501" i="12"/>
  <c r="O500" i="12" s="1"/>
  <c r="Q501" i="12"/>
  <c r="V501" i="12"/>
  <c r="V500" i="12" s="1"/>
  <c r="G503" i="12"/>
  <c r="G500" i="12" s="1"/>
  <c r="I503" i="12"/>
  <c r="K503" i="12"/>
  <c r="O503" i="12"/>
  <c r="Q503" i="12"/>
  <c r="V503" i="12"/>
  <c r="G505" i="12"/>
  <c r="I505" i="12"/>
  <c r="K505" i="12"/>
  <c r="M505" i="12"/>
  <c r="O505" i="12"/>
  <c r="Q505" i="12"/>
  <c r="Q500" i="12" s="1"/>
  <c r="V505" i="12"/>
  <c r="G506" i="12"/>
  <c r="M506" i="12" s="1"/>
  <c r="I506" i="12"/>
  <c r="I500" i="12" s="1"/>
  <c r="K506" i="12"/>
  <c r="O506" i="12"/>
  <c r="Q506" i="12"/>
  <c r="V506" i="12"/>
  <c r="G508" i="12"/>
  <c r="I508" i="12"/>
  <c r="K508" i="12"/>
  <c r="M508" i="12"/>
  <c r="O508" i="12"/>
  <c r="Q508" i="12"/>
  <c r="V508" i="12"/>
  <c r="G509" i="12"/>
  <c r="M509" i="12" s="1"/>
  <c r="I509" i="12"/>
  <c r="K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I511" i="12"/>
  <c r="K511" i="12"/>
  <c r="M511" i="12"/>
  <c r="O511" i="12"/>
  <c r="Q511" i="12"/>
  <c r="V511" i="12"/>
  <c r="G512" i="12"/>
  <c r="M512" i="12" s="1"/>
  <c r="I512" i="12"/>
  <c r="K512" i="12"/>
  <c r="O512" i="12"/>
  <c r="Q512" i="12"/>
  <c r="V512" i="12"/>
  <c r="G513" i="12"/>
  <c r="I513" i="12"/>
  <c r="K513" i="12"/>
  <c r="M513" i="12"/>
  <c r="O513" i="12"/>
  <c r="Q513" i="12"/>
  <c r="V513" i="12"/>
  <c r="G515" i="12"/>
  <c r="M515" i="12" s="1"/>
  <c r="I515" i="12"/>
  <c r="K515" i="12"/>
  <c r="O515" i="12"/>
  <c r="Q515" i="12"/>
  <c r="V515" i="12"/>
  <c r="G516" i="12"/>
  <c r="M516" i="12" s="1"/>
  <c r="I516" i="12"/>
  <c r="K516" i="12"/>
  <c r="K500" i="12" s="1"/>
  <c r="O516" i="12"/>
  <c r="Q516" i="12"/>
  <c r="V516" i="12"/>
  <c r="G517" i="12"/>
  <c r="I517" i="12"/>
  <c r="K517" i="12"/>
  <c r="M517" i="12"/>
  <c r="O517" i="12"/>
  <c r="Q517" i="12"/>
  <c r="V517" i="12"/>
  <c r="G519" i="12"/>
  <c r="M519" i="12" s="1"/>
  <c r="I519" i="12"/>
  <c r="K519" i="12"/>
  <c r="O519" i="12"/>
  <c r="Q519" i="12"/>
  <c r="V519" i="12"/>
  <c r="G520" i="12"/>
  <c r="I520" i="12"/>
  <c r="K520" i="12"/>
  <c r="M520" i="12"/>
  <c r="O520" i="12"/>
  <c r="Q520" i="12"/>
  <c r="V520" i="12"/>
  <c r="G521" i="12"/>
  <c r="M521" i="12" s="1"/>
  <c r="I521" i="12"/>
  <c r="K521" i="12"/>
  <c r="O521" i="12"/>
  <c r="Q521" i="12"/>
  <c r="V521" i="12"/>
  <c r="G523" i="12"/>
  <c r="M523" i="12" s="1"/>
  <c r="I523" i="12"/>
  <c r="K523" i="12"/>
  <c r="O523" i="12"/>
  <c r="O522" i="12" s="1"/>
  <c r="Q523" i="12"/>
  <c r="Q522" i="12" s="1"/>
  <c r="V523" i="12"/>
  <c r="G525" i="12"/>
  <c r="M525" i="12" s="1"/>
  <c r="I525" i="12"/>
  <c r="I522" i="12" s="1"/>
  <c r="K525" i="12"/>
  <c r="O525" i="12"/>
  <c r="Q525" i="12"/>
  <c r="V525" i="12"/>
  <c r="G526" i="12"/>
  <c r="I526" i="12"/>
  <c r="K526" i="12"/>
  <c r="M526" i="12"/>
  <c r="O526" i="12"/>
  <c r="Q526" i="12"/>
  <c r="V526" i="12"/>
  <c r="V522" i="12" s="1"/>
  <c r="G530" i="12"/>
  <c r="M530" i="12" s="1"/>
  <c r="I530" i="12"/>
  <c r="K530" i="12"/>
  <c r="K522" i="12" s="1"/>
  <c r="O530" i="12"/>
  <c r="Q530" i="12"/>
  <c r="V530" i="12"/>
  <c r="G533" i="12"/>
  <c r="I533" i="12"/>
  <c r="K533" i="12"/>
  <c r="M533" i="12"/>
  <c r="O533" i="12"/>
  <c r="Q533" i="12"/>
  <c r="V533" i="12"/>
  <c r="G535" i="12"/>
  <c r="M535" i="12" s="1"/>
  <c r="I535" i="12"/>
  <c r="K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I537" i="12"/>
  <c r="K537" i="12"/>
  <c r="M537" i="12"/>
  <c r="O537" i="12"/>
  <c r="Q537" i="12"/>
  <c r="V537" i="12"/>
  <c r="G539" i="12"/>
  <c r="M539" i="12" s="1"/>
  <c r="I539" i="12"/>
  <c r="K539" i="12"/>
  <c r="O539" i="12"/>
  <c r="Q539" i="12"/>
  <c r="V539" i="12"/>
  <c r="G540" i="12"/>
  <c r="I540" i="12"/>
  <c r="K540" i="12"/>
  <c r="M540" i="12"/>
  <c r="O540" i="12"/>
  <c r="Q540" i="12"/>
  <c r="V540" i="12"/>
  <c r="G541" i="12"/>
  <c r="M541" i="12" s="1"/>
  <c r="I541" i="12"/>
  <c r="K541" i="12"/>
  <c r="O541" i="12"/>
  <c r="Q541" i="12"/>
  <c r="V541" i="12"/>
  <c r="G543" i="12"/>
  <c r="I543" i="12"/>
  <c r="K543" i="12"/>
  <c r="M543" i="12"/>
  <c r="O543" i="12"/>
  <c r="Q543" i="12"/>
  <c r="V543" i="12"/>
  <c r="G544" i="12"/>
  <c r="M544" i="12" s="1"/>
  <c r="I544" i="12"/>
  <c r="K544" i="12"/>
  <c r="O544" i="12"/>
  <c r="Q544" i="12"/>
  <c r="V544" i="12"/>
  <c r="G545" i="12"/>
  <c r="M545" i="12" s="1"/>
  <c r="I545" i="12"/>
  <c r="K545" i="12"/>
  <c r="O545" i="12"/>
  <c r="Q545" i="12"/>
  <c r="V545" i="12"/>
  <c r="G546" i="12"/>
  <c r="I546" i="12"/>
  <c r="K546" i="12"/>
  <c r="M546" i="12"/>
  <c r="O546" i="12"/>
  <c r="Q546" i="12"/>
  <c r="V546" i="12"/>
  <c r="K547" i="12"/>
  <c r="G548" i="12"/>
  <c r="G547" i="12" s="1"/>
  <c r="I548" i="12"/>
  <c r="I547" i="12" s="1"/>
  <c r="K548" i="12"/>
  <c r="M548" i="12"/>
  <c r="M547" i="12" s="1"/>
  <c r="O548" i="12"/>
  <c r="O547" i="12" s="1"/>
  <c r="Q548" i="12"/>
  <c r="Q547" i="12" s="1"/>
  <c r="V548" i="12"/>
  <c r="V547" i="12" s="1"/>
  <c r="G549" i="12"/>
  <c r="M549" i="12" s="1"/>
  <c r="I549" i="12"/>
  <c r="K549" i="12"/>
  <c r="O549" i="12"/>
  <c r="Q549" i="12"/>
  <c r="V549" i="12"/>
  <c r="I551" i="12"/>
  <c r="K551" i="12"/>
  <c r="Q551" i="12"/>
  <c r="G552" i="12"/>
  <c r="I552" i="12"/>
  <c r="K552" i="12"/>
  <c r="M552" i="12"/>
  <c r="O552" i="12"/>
  <c r="O551" i="12" s="1"/>
  <c r="Q552" i="12"/>
  <c r="V552" i="12"/>
  <c r="V551" i="12" s="1"/>
  <c r="G554" i="12"/>
  <c r="G551" i="12" s="1"/>
  <c r="I554" i="12"/>
  <c r="K554" i="12"/>
  <c r="O554" i="12"/>
  <c r="Q554" i="12"/>
  <c r="V554" i="12"/>
  <c r="G639" i="12"/>
  <c r="I639" i="12"/>
  <c r="K639" i="12"/>
  <c r="M639" i="12"/>
  <c r="O639" i="12"/>
  <c r="Q639" i="12"/>
  <c r="V639" i="12"/>
  <c r="I642" i="12"/>
  <c r="G643" i="12"/>
  <c r="G642" i="12" s="1"/>
  <c r="I643" i="12"/>
  <c r="K643" i="12"/>
  <c r="K642" i="12" s="1"/>
  <c r="M643" i="12"/>
  <c r="M642" i="12" s="1"/>
  <c r="O643" i="12"/>
  <c r="O642" i="12" s="1"/>
  <c r="Q643" i="12"/>
  <c r="Q642" i="12" s="1"/>
  <c r="V643" i="12"/>
  <c r="V642" i="12" s="1"/>
  <c r="Q645" i="12"/>
  <c r="V645" i="12"/>
  <c r="G646" i="12"/>
  <c r="M646" i="12" s="1"/>
  <c r="M645" i="12" s="1"/>
  <c r="I646" i="12"/>
  <c r="I645" i="12" s="1"/>
  <c r="K646" i="12"/>
  <c r="K645" i="12" s="1"/>
  <c r="O646" i="12"/>
  <c r="O645" i="12" s="1"/>
  <c r="Q646" i="12"/>
  <c r="V646" i="12"/>
  <c r="Q647" i="12"/>
  <c r="V647" i="12"/>
  <c r="G648" i="12"/>
  <c r="M648" i="12" s="1"/>
  <c r="M647" i="12" s="1"/>
  <c r="I648" i="12"/>
  <c r="I647" i="12" s="1"/>
  <c r="K648" i="12"/>
  <c r="K647" i="12" s="1"/>
  <c r="O648" i="12"/>
  <c r="Q648" i="12"/>
  <c r="V648" i="12"/>
  <c r="G650" i="12"/>
  <c r="I650" i="12"/>
  <c r="K650" i="12"/>
  <c r="M650" i="12"/>
  <c r="O650" i="12"/>
  <c r="O647" i="12" s="1"/>
  <c r="Q650" i="12"/>
  <c r="V650" i="12"/>
  <c r="AE653" i="12"/>
  <c r="I20" i="1"/>
  <c r="I19" i="1"/>
  <c r="I18" i="1"/>
  <c r="I16" i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70" i="1" l="1"/>
  <c r="J54" i="1" s="1"/>
  <c r="J62" i="1"/>
  <c r="J56" i="1"/>
  <c r="J63" i="1"/>
  <c r="J57" i="1"/>
  <c r="J68" i="1"/>
  <c r="J58" i="1"/>
  <c r="J60" i="1"/>
  <c r="J64" i="1"/>
  <c r="J59" i="1"/>
  <c r="J65" i="1"/>
  <c r="J66" i="1"/>
  <c r="J55" i="1"/>
  <c r="J61" i="1"/>
  <c r="J67" i="1"/>
  <c r="J53" i="1"/>
  <c r="G26" i="1"/>
  <c r="A26" i="1"/>
  <c r="A23" i="1"/>
  <c r="G28" i="1"/>
  <c r="M78" i="12"/>
  <c r="M522" i="12"/>
  <c r="M551" i="12"/>
  <c r="M500" i="12"/>
  <c r="M97" i="12"/>
  <c r="M8" i="12"/>
  <c r="G522" i="12"/>
  <c r="G647" i="12"/>
  <c r="AF653" i="12"/>
  <c r="G645" i="12"/>
  <c r="G97" i="12"/>
  <c r="G8" i="12"/>
  <c r="M503" i="12"/>
  <c r="M554" i="12"/>
  <c r="G61" i="12"/>
  <c r="I21" i="1"/>
  <c r="J39" i="1"/>
  <c r="J43" i="1" s="1"/>
  <c r="J42" i="1"/>
  <c r="J41" i="1"/>
  <c r="H43" i="1"/>
  <c r="J69" i="1" l="1"/>
  <c r="J70" i="1" s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BD4B9C71-D8D2-4534-B441-5DF964E4CE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D8D7136-5ADA-4A1F-9C01-BB6579666C6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<sst xmlns="http://schemas.openxmlformats.org/spreadsheetml/2006/main" count="2289" uniqueCount="687">
  <si>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</si>
  <si>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</si>
  <si>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</si>
  <si>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</si>
  <si>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</si>
  <si>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</si>
  <si>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</si>
  <si>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</si>
  <si>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</si>
  <si>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</si>
  <si>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</si>
  <si>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</si>
  <si>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</si>
  <si>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</si>
  <si>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</si>
  <si>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</si>
  <si>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</si>
  <si>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</si>
  <si>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</si>
  <si>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</si>
  <si>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</si>
  <si>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</si>
  <si>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</si>
  <si>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</si>
  <si>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</si>
  <si>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</si>
  <si>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</si>
  <si>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</si>
  <si>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</si>
  <si>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</si>
  <si>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</si>
  <si>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</si>
  <si>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</si>
  <si>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</si>
  <si>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</si>
  <si>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</si>
  <si>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</si>
  <si>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</si>
  <si>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</si>
  <si>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</si>
  <si>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</si>
  <si>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</si>
  <si>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</si>
  <si>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D1 - 2025</t>
  </si>
  <si>
    <t>ASŘ - leden 2025</t>
  </si>
  <si>
    <t>SO 01</t>
  </si>
  <si>
    <t>Oprava krovu a střechy sýpky</t>
  </si>
  <si>
    <t>Objekt:</t>
  </si>
  <si>
    <t>Rozpočet:</t>
  </si>
  <si>
    <t>2305</t>
  </si>
  <si>
    <t>Oprava krovu a střechy sýpky v Žabčicích</t>
  </si>
  <si>
    <t>Mendelova univerzita v Brně</t>
  </si>
  <si>
    <t>Zemědělská 1665/1</t>
  </si>
  <si>
    <t>Brno-Černá Pole</t>
  </si>
  <si>
    <t>61300</t>
  </si>
  <si>
    <t>62156489</t>
  </si>
  <si>
    <t>CZ62156489</t>
  </si>
  <si>
    <t>Stavba</t>
  </si>
  <si>
    <t>Stavební objekt</t>
  </si>
  <si>
    <t>Celkem za stavbu</t>
  </si>
  <si>
    <t>CZK</t>
  </si>
  <si>
    <t>#POPS</t>
  </si>
  <si>
    <t>Popis stavby: 2305 - Oprava krovu a střechy sýpky v Žabčicích</t>
  </si>
  <si>
    <t>#POPO</t>
  </si>
  <si>
    <t>Popis objektu: SO 01 - Oprava krovu a střechy sýpky</t>
  </si>
  <si>
    <t>#POPR</t>
  </si>
  <si>
    <t>Popis rozpočtu: D1 - 2025 - ASŘ - leden 2025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</si>
  <si>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</si>
  <si>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</si>
  <si>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</si>
  <si>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</si>
  <si>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</si>
  <si>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</si>
  <si>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</si>
  <si>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</si>
  <si>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</si>
  <si>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</si>
  <si>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</si>
  <si>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</si>
  <si>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</si>
  <si>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</si>
  <si>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</si>
  <si>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</si>
  <si>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</si>
  <si>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</si>
  <si>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</si>
  <si>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</si>
  <si>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</si>
  <si>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</si>
  <si>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</si>
  <si>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</si>
  <si>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</si>
  <si>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</si>
  <si>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</si>
  <si>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</si>
  <si>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783</t>
  </si>
  <si>
    <t>Nátěry</t>
  </si>
  <si>
    <t>799</t>
  </si>
  <si>
    <t>Ostatní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</si>
  <si>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</si>
  <si>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</si>
  <si>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</si>
  <si>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</si>
  <si>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</si>
  <si>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</si>
  <si>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</si>
  <si>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</si>
  <si>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</si>
  <si>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</si>
  <si>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</si>
  <si>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</si>
  <si>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</si>
  <si>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</si>
  <si>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</si>
  <si>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</si>
  <si>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</si>
  <si>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</si>
  <si>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</si>
  <si>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</si>
  <si>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</si>
  <si>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</si>
  <si>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</si>
  <si>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</si>
  <si>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</si>
  <si>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</si>
  <si>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</si>
  <si>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</si>
  <si>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</si>
  <si>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</si>
  <si>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</si>
  <si>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</si>
  <si>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</si>
  <si>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121101101R00</t>
  </si>
  <si>
    <t>Sejmutí ornice s přemístěním na vzdálenost do 50 m</t>
  </si>
  <si>
    <t>m3</t>
  </si>
  <si>
    <t>800-1</t>
  </si>
  <si>
    <t>RTS 24/ II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</si>
  <si>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</si>
  <si>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</si>
  <si>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</si>
  <si>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</si>
  <si>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</si>
  <si>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Pro dešťovou kanalizaci : 14,00*4*0,40*0,25</t>
  </si>
  <si>
    <t>VV</t>
  </si>
  <si>
    <t>Retenční jímka - 2x : 1,50*3,00*0,25*2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</si>
  <si>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</si>
  <si>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</si>
  <si>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</si>
  <si>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Retenční jímka - 2x : 1,50*3,00*1,15*2</t>
  </si>
  <si>
    <t>131201119R00</t>
  </si>
  <si>
    <t xml:space="preserve">Hloubení nezapažených jam a zářezů příplatek za lepivost, v hornině 3,  </t>
  </si>
  <si>
    <t>Odkaz na mn. položky pořadí 2 : 10,35000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</si>
  <si>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</si>
  <si>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</si>
  <si>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</si>
  <si>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dešťovou kanalizaci : 14,00*4*0,40*0,35</t>
  </si>
  <si>
    <t>132201119R00</t>
  </si>
  <si>
    <t xml:space="preserve">Hloubení rýh šířky do 60 cm příplatek za lepivost, v hornině 3,  </t>
  </si>
  <si>
    <t>Odkaz na mn. položky pořadí 4 : 7,84000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</si>
  <si>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</si>
  <si>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</si>
  <si>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</si>
  <si>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</si>
  <si>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</si>
  <si>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Odkaz na mn. položky pořadí 6 : 18,19000*10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</si>
  <si>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</si>
  <si>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</si>
  <si>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</si>
  <si>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</si>
  <si>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</si>
  <si>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</si>
  <si>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</si>
  <si>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</si>
  <si>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Pro dešťovou kanalizaci : 14,00*4*0,40*0,40</t>
  </si>
  <si>
    <t>181301104R00</t>
  </si>
  <si>
    <t>Rozprostření a urovnání ornice v rovině v souvislé ploše do 500 m2, tloušťka vrstvy přes 200 do 250 mm</t>
  </si>
  <si>
    <t>m2</t>
  </si>
  <si>
    <t>s případným nutným přemístěním hromad nebo dočasných skládek na místo potřeby ze vzdálenosti do 30 m, v rovině nebo ve svahu do 1 : 5,</t>
  </si>
  <si>
    <t>199000002R00</t>
  </si>
  <si>
    <t>Poplatky za skládku horniny 1- 4, skupina 17 05 04 z Katalogu odpadů</t>
  </si>
  <si>
    <t>Odkaz na mn. položky pořadí 6 : 18,19000</t>
  </si>
  <si>
    <t>451572111R00</t>
  </si>
  <si>
    <t>Lože pod potrubí, stoky a drobné objekty z kameniva drobného těženého 0÷4 mm</t>
  </si>
  <si>
    <t>827-1</t>
  </si>
  <si>
    <t>v otevřeném výkopu,</t>
  </si>
  <si>
    <t>Pro dešťovou kanalizaci : 14,00*4*0,40*0,10</t>
  </si>
  <si>
    <t>180400020RA0</t>
  </si>
  <si>
    <t>Založení trávníku s dodáním osiva parkového, v rovině</t>
  </si>
  <si>
    <t>AP-HSV</t>
  </si>
  <si>
    <t>Agregovaná položka</t>
  </si>
  <si>
    <t>POL2_</t>
  </si>
  <si>
    <t>Včetně prvního pokosení, naložení odpadu a odvezení do 20 km, se složením.</t>
  </si>
  <si>
    <t>583327202R</t>
  </si>
  <si>
    <t>Kamenivo nestanovené těžené; frakce 22,0 až 63,0 mm</t>
  </si>
  <si>
    <t>t</t>
  </si>
  <si>
    <t>SPCM</t>
  </si>
  <si>
    <t>Specifikace</t>
  </si>
  <si>
    <t>POL3_</t>
  </si>
  <si>
    <t>Retenční jímka - 2x : 1,50*3,00*1,15*2*2,00</t>
  </si>
  <si>
    <t>317314140R00</t>
  </si>
  <si>
    <t>Podbetonování zhlaví nosníků zdivo šířky 400 mm</t>
  </si>
  <si>
    <t>kus</t>
  </si>
  <si>
    <t>801-4</t>
  </si>
  <si>
    <t>betonem C 16/20. Tloušťka lože 50 mm, délka 200 mm.</t>
  </si>
  <si>
    <t>Úprava podloží před osazením trámů : 40</t>
  </si>
  <si>
    <t>349234842T00</t>
  </si>
  <si>
    <t>Doplnění zdiva kolem pozednic a vaznic</t>
  </si>
  <si>
    <t xml:space="preserve">m3    </t>
  </si>
  <si>
    <t>Vlastní</t>
  </si>
  <si>
    <t>Indiv</t>
  </si>
  <si>
    <t>61,00*1,10*0,15</t>
  </si>
  <si>
    <t>413231231RT2</t>
  </si>
  <si>
    <t>Zazdívka zhlaví jakýmikoliv cihlami pálenými stropních trámů o průřezu trámu přes 4000 mm2, Prvek zdicí pálený funkce: cihla plná; dl = 290 mm; š = 140 mm; v = 65 mm; fb = 20,0 N/mm2</t>
  </si>
  <si>
    <t>941955002R00</t>
  </si>
  <si>
    <t>Lešení lehké pracovní pomocné pomocné, o výšce lešeňové podlahy přes 1,2 do 1,9 m</t>
  </si>
  <si>
    <t>800-3</t>
  </si>
  <si>
    <t>60,00*1,50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</si>
  <si>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</si>
  <si>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</si>
  <si>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801-1</t>
  </si>
  <si>
    <t>60,00*10,85</t>
  </si>
  <si>
    <t>952903111R00</t>
  </si>
  <si>
    <t>Čištění budov odstranění prachu z trámů</t>
  </si>
  <si>
    <t>Stávající prvky krovu : 2275,00</t>
  </si>
  <si>
    <t>Strop : 53*9,90</t>
  </si>
  <si>
    <t>964061341R00</t>
  </si>
  <si>
    <t>Uvolnění zhlaví trámu ze zdiva cihelného, o průřezu zhlaví přes 0,05m2</t>
  </si>
  <si>
    <t>801-3</t>
  </si>
  <si>
    <t>při jeho výměně pro jakoukoliv délku uložení, včetně pomocného lešení o výšce podlahy do 1900 mm a pro zatížení do 1,5 kPa  (150 kg/m2),</t>
  </si>
  <si>
    <t>975053141R00</t>
  </si>
  <si>
    <t>Víceřadové podchycení stropů pro osazení nosníků do výšky podchycení 3,5 m  při zatížení hmotnosti přes 800 do 1500 kg/m2</t>
  </si>
  <si>
    <t>m</t>
  </si>
  <si>
    <t>18,00*3</t>
  </si>
  <si>
    <t>10,00*3</t>
  </si>
  <si>
    <t>6,00*4</t>
  </si>
  <si>
    <t>13,00*3</t>
  </si>
  <si>
    <t>3,00*3</t>
  </si>
  <si>
    <t>976974510T00</t>
  </si>
  <si>
    <t>Rozebírání zdiva při demontáži pozednic a vaznic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</si>
  <si>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</si>
  <si>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</si>
  <si>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</si>
  <si>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</si>
  <si>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</si>
  <si>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</si>
  <si>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</si>
  <si>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</si>
  <si>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</si>
  <si>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</si>
  <si>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</si>
  <si>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</si>
  <si>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</si>
  <si>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</si>
  <si>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</si>
  <si>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979990105R00</t>
  </si>
  <si>
    <t>Poplatek za uložení, cihelné výrobky,  , skupina 17 01 02 z Katalogu odpadů</t>
  </si>
  <si>
    <t>RTS 23/ II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</si>
  <si>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</si>
  <si>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</si>
  <si>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</si>
  <si>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</si>
  <si>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</si>
  <si>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721176222R00</t>
  </si>
  <si>
    <t>Potrubí KG svodné (ležaté) v zemi vnější průměr D 110 mm, tloušťka stěny 3,2 mm, DN 100</t>
  </si>
  <si>
    <t>800-721</t>
  </si>
  <si>
    <t>včetně tvarovek, objímek. Bez zednických výpomocí.</t>
  </si>
  <si>
    <t>Potrubí včetně tvarovek. Bez zednických výpomocí.</t>
  </si>
  <si>
    <t>721242110R00</t>
  </si>
  <si>
    <t>Lapač střešních splavenin D 110 mm, s otáč.kul.kloubem na odtoku, s košem , se suchou a nezámr.klapkou,čistícím víčkem a vylam.těs. kroužky pro připoj.potrub.svodů D 75, 90, 100 a 110 mm, včetně dodávky materiálu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</si>
  <si>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</si>
  <si>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</si>
  <si>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</si>
  <si>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762313114T00</t>
  </si>
  <si>
    <t>Dodávka a montáž, svorník M16 + 2x matice a podložka</t>
  </si>
  <si>
    <t>Krov : 54*3</t>
  </si>
  <si>
    <t>762313115T00</t>
  </si>
  <si>
    <t>Dodávka a montáž, svorník M20 + 2x matice a podložka</t>
  </si>
  <si>
    <t>Krov : 9*5</t>
  </si>
  <si>
    <t>762333120R00</t>
  </si>
  <si>
    <t>Vázané konstrukce krovů montáž  střech pultových, sedlových, valbových, stanových nepravidelného půdorysu z řeziva, průřezové plochy přes 120 do 224 cm2</t>
  </si>
  <si>
    <t>800-762</t>
  </si>
  <si>
    <t xml:space="preserve">Číslo prvku / profil / název prvku / způsob sanace : </t>
  </si>
  <si>
    <t>10 / 170 x 130 / KRÁTČE / KOMPLETNÍ VÝMĚNA : 1</t>
  </si>
  <si>
    <t>N / 120x150 / NÁMĚTKY / VÝMĚNA : 140</t>
  </si>
  <si>
    <t>762333130R00</t>
  </si>
  <si>
    <t>Vázané konstrukce krovů montáž  střech pultových, sedlových, valbových, stanových nepravidelného půdorysu z řeziva, průřezové plochy přes 120 do 288 cm2</t>
  </si>
  <si>
    <t>24 / 170 x 140 / KROKEV / KOMPLETNÍ VÝMĚNA : 9</t>
  </si>
  <si>
    <t>50 / 150 x 170 / ROZPĚRA PLNÝCH VAZEB / KOMPLETNÍ VÝMĚNA : 4</t>
  </si>
  <si>
    <t>54 / 170 x 140 / KROKEV / KOMPLETNÍ VÝMĚNA : 9</t>
  </si>
  <si>
    <t>Manipulační demontáž - zpětná montáž : 120</t>
  </si>
  <si>
    <t>762333140R00</t>
  </si>
  <si>
    <t>Vázané konstrukce krovů montáž  střech pultových, sedlových, valbových, stanových nepravidelného půdorysu z řeziva, průřezové plochy přes 288 do 450 cm2</t>
  </si>
  <si>
    <t>Žlutá</t>
  </si>
  <si>
    <t>1 / 220 x 160 / POZEDNICE I a II / KOMPLETNÍ VÝMĚNA : 16</t>
  </si>
  <si>
    <t>5 / 220 x 160 / POZEDNICE I a II /  KOMPLETNÍ VÝMĚNA : 16</t>
  </si>
  <si>
    <t>9 / 220 x 160 / POZEDNICE I a II /  KOMPLETNÍ VÝMĚNA : 16</t>
  </si>
  <si>
    <t>13 / 220 x 160 / POZEDNICE I a II /  KOMPLETNÍ VÝMĚNA : 16</t>
  </si>
  <si>
    <t>19 / 220 x 160 / POZEDNICE I a II /  KOMPLETNÍ VÝMĚNA : 16</t>
  </si>
  <si>
    <t>36 / 220 x 160 / POZEDNICE I a II /  KOMPLETNÍ VÝMĚNA : 16</t>
  </si>
  <si>
    <t>51 / 220 x 160 / POZEDNICE I a II /  KOMPLETNÍ VÝMĚNA : 16</t>
  </si>
  <si>
    <t>73 / 220 x 160 / POZEDNICE I a II /  KOMPLETNÍ VÝMĚNA : 16</t>
  </si>
  <si>
    <t>762333120V01</t>
  </si>
  <si>
    <t>Montáž vázaných krovů nepravidelných do 224 cm2, protézováním</t>
  </si>
  <si>
    <t>18 / 130 x 150 / DIAGONÁLNÍ VZPĚRA / PROTÉZA / DOPLNIT : 3</t>
  </si>
  <si>
    <t>32 / 130 x 150 / DIAGONÁLNÍ VZPĚRA / PROTÉZA / DOPLNIT : 3</t>
  </si>
  <si>
    <t>46 / 130 x 150 / DIAGONÁLNÍ VZPĚRA / PROTÉZA : 2</t>
  </si>
  <si>
    <t>56 / 130 x 150 / DIAGONÁLNÍ VZPĚRA / PROTÉZA : 2</t>
  </si>
  <si>
    <t>59 / 130 x 150 / DIAGONÁLNÍ VZPĚRA / PROTÉZA : 2</t>
  </si>
  <si>
    <t>762333130V01</t>
  </si>
  <si>
    <t>Montáž vázaných krovů nepravidelných do 288 cm2, protézováním</t>
  </si>
  <si>
    <t>2 / 170 x 140 / KROKEV / PROTÉZA : 5</t>
  </si>
  <si>
    <t>8 / 170 x 140 / KROKEV / PROTÉZA : 4</t>
  </si>
  <si>
    <t>11 / 170 x 140 / KROKEV / PROTÉZA : 4</t>
  </si>
  <si>
    <t>12 / 150 x 170 / ROZPĚRA PLNÝCH VAZEB / PROTÉZA : 3</t>
  </si>
  <si>
    <t>15 / 170 x 140 / KROKEV / PROTÉZA : 4</t>
  </si>
  <si>
    <t>16 / 170 x 140 / KROKEV / PROTÉZA : 5</t>
  </si>
  <si>
    <t>17 / 150 x 170 / ROZPĚRA PLNÝCH VAZEB / PROTÉZA : 3</t>
  </si>
  <si>
    <t>21 / 170 x 140 / KROKEV / PROTÉZA : 4</t>
  </si>
  <si>
    <t>26 / 170 x 140 / KROKEV / PROTÉZA : 3</t>
  </si>
  <si>
    <t>29 / 170 x 140 / KROKEV / PROTÉZA : 3</t>
  </si>
  <si>
    <t>31 / 150 x 170 / ROZPĚRA PLNÝCH VAZEB / PROTÉZA : 3</t>
  </si>
  <si>
    <t>35 / 170 x 140 / KROKEV / PROTÉZA : 5</t>
  </si>
  <si>
    <t>40 / 170 x 140 / KROKEV / PROTÉZA : 4</t>
  </si>
  <si>
    <t>43 / 170 x 140 / KROKEV / PROTÉZA : 4</t>
  </si>
  <si>
    <t>44 / 180 x 150 / PĚTIBOKÝ PRÁH / PROTÉZA : 3</t>
  </si>
  <si>
    <t>47 / 170 x 140 / KROKEV / PROTÉZA : 4</t>
  </si>
  <si>
    <t>52 / 170 x 140 / KROKEV / PROTÉZA : 5</t>
  </si>
  <si>
    <t>58 / 160 x 170 / HAMBALEK / PROTÉZA : 2</t>
  </si>
  <si>
    <t>60 / 150 x 170 / ROZPĚRA PLNÝCH VAZEB / PROTÉZA : 3</t>
  </si>
  <si>
    <t>61 / 170 x 140 / KROKEV / PROTÉZA : 2</t>
  </si>
  <si>
    <t>62 / 170 x 140 / KROKEV / PROTÉZA : 2</t>
  </si>
  <si>
    <t>63 / 170 x 140 / KROKEV / PROTÉZA : 2</t>
  </si>
  <si>
    <t>64 / 170 x 140 / KROKEV / PROTÉZA : 2</t>
  </si>
  <si>
    <t>67 / 160 x 170 / HAMBALEK / PROTÉZA : 2</t>
  </si>
  <si>
    <t>68 / 150 x 170 / ROZPĚRA PLNÝCH VAZEB / PROTÉZA : 2</t>
  </si>
  <si>
    <t>69 / 150 x 170 / ROZPĚRA PLNÝCH VAZEB / PROTÉZA : 2</t>
  </si>
  <si>
    <t>70 / 150 x 170 / ROZPĚRA PLNÝCH VAZEB / PROTÉZA : 2</t>
  </si>
  <si>
    <t>71 / 170 x 140 / KROKEV / PROTÉZA : 4</t>
  </si>
  <si>
    <t>72 / 170 x 140 / KROKEV / PROTÉZA : 4</t>
  </si>
  <si>
    <t>77 / 170 x 140 / KROKEV / PROTÉZA : 4</t>
  </si>
  <si>
    <t>762333150T00</t>
  </si>
  <si>
    <t>Montáž vázaných krovů nepravidelných nad 450 cm2</t>
  </si>
  <si>
    <t xml:space="preserve">m     </t>
  </si>
  <si>
    <t>6 / 200 x 270 / KRÁTČE / KOMPLETNÍ VÝMĚNA : 1</t>
  </si>
  <si>
    <t>7 / 200 x 270 / KRÁTČE / KOMPLETNÍ VÝMĚNA : 1</t>
  </si>
  <si>
    <t>14 / 200 x 270 / KRÁTČE / KOMPLETNÍ VÝMĚNA : 1</t>
  </si>
  <si>
    <t>23 / 200 x 270 / KRÁTČE / KOMPLETNÍ VÝMĚNA : 1</t>
  </si>
  <si>
    <t>25 / 200 x 270 / KRÁTČE / KOMPLETNÍ VÝMĚNA : 1</t>
  </si>
  <si>
    <t>37 / 200 x 270 / KRÁTČE / KOMPLETNÍ VÝMĚNA : 1</t>
  </si>
  <si>
    <t>38 / 200 x 270 / KRÁTČE / KOMPLETNÍ VÝMĚNA : 1</t>
  </si>
  <si>
    <t>39 / 200 x 270 / KRÁTČE / KOMPLETNÍ VÝMĚNA : 1</t>
  </si>
  <si>
    <t>42 / 200 x 270 / KRÁTČE / KOMPLETNÍ VÝMĚNA : 1</t>
  </si>
  <si>
    <t>53 / 200 x 270 / KRÁTČE / KOMPLETNÍ VÝMĚNA : 1</t>
  </si>
  <si>
    <t>762333150T01</t>
  </si>
  <si>
    <t>Montáž vázaných krovů nepravidelných nad 450 cm2, protézováním</t>
  </si>
  <si>
    <t>3 / 250 x 270 / VAZNÝ TRÁM / PROTÉZA : 3</t>
  </si>
  <si>
    <t>4 / 190 x 370 / LEŽATÝ SLOUPEK / PROTÉZA : 2</t>
  </si>
  <si>
    <t>20 / 250 x 270 / VAZNÝ TRÁM / PROTÉZA : 3</t>
  </si>
  <si>
    <t>22 / 190 x 370 / LEŽATÝ SLOUPEK / PROTÉZA : 2</t>
  </si>
  <si>
    <t>27 / 290 x 240 / PĚTIBOKÝ PRÁH / PROTÉZA : 3</t>
  </si>
  <si>
    <t>28 / 250 x 270 / VAZNÝ TRÁM / PROTÉZA : 3</t>
  </si>
  <si>
    <t>30 / 190 x 370 / LEŽATÝ SLOUPEK / PROTÉZA : 2</t>
  </si>
  <si>
    <t>33 / 290 x 240 / PĚTIBOKÝ PRÁH / PROTÉZA : 3</t>
  </si>
  <si>
    <t>34 / 250 x 270 / VAZNÝ TRÁM / PROTÉZA : 3</t>
  </si>
  <si>
    <t>41 / 250 x 270 / VAZNÝ TRÁM / PROTÉZA : 1</t>
  </si>
  <si>
    <t>45 / 250 x 270 / VAZNÝ TRÁM / PROTÉZA : 3</t>
  </si>
  <si>
    <t>48 / 290 x 240 / PĚTIBOKÝ PRÁH / PROTÉZA : 3</t>
  </si>
  <si>
    <t>49 / 250 x 270 / VAZNÝ TRÁM / PROTÉZA : 3</t>
  </si>
  <si>
    <t>55 / 250 x 270 / VAZNÝ TRÁM / PROTÉZA : 3</t>
  </si>
  <si>
    <t>57 / 170 x 290 / PĚTIBOKÁ LIŽINA / PROTÉZA : 3</t>
  </si>
  <si>
    <t>65 / 170 x 290 / PĚTIBOKÁ LIŽINA / PROTÉZA : 2</t>
  </si>
  <si>
    <t>66 / 170 x 290 / PĚTIBOKÁ LIŽINA / PROTÉZA : 2</t>
  </si>
  <si>
    <t>74 / 290 x 240 / PĚTIBOKÝ PRÁH / PROTÉZA : 3</t>
  </si>
  <si>
    <t>75 / 190 x 370 / LEŽATÝ SLOUPEK / PROTÉZA : 2</t>
  </si>
  <si>
    <t>76 / 250 x 270 / VAZNÝ TRÁM / PROTÉZA : 3</t>
  </si>
  <si>
    <t>762331813R00</t>
  </si>
  <si>
    <t>Demontáž vázaných konstrukcí krovů z hranolů, hranolků, fošen, průřezové plochy přes 224 do 288 cm2</t>
  </si>
  <si>
    <t>Manipulační demontáž : 120</t>
  </si>
  <si>
    <t>762331921R00</t>
  </si>
  <si>
    <t>Vázané konstrukce krovů vyřezání střešní vazby  průřezové plochy řeziva přes 120 do 224 cm2, délky vyřezané části krovu do 3 m</t>
  </si>
  <si>
    <t>762331931R00</t>
  </si>
  <si>
    <t>Vázané konstrukce krovů vyřezání střešní vazby  průřezové plochy řeziva přes 224 do 288 cm2, délky vyřezané části krovu do 3 m</t>
  </si>
  <si>
    <t>762331932R00</t>
  </si>
  <si>
    <t>Vázané konstrukce krovů vyřezání střešní vazby  průřezové plochy řeziva přes 224 do 288 cm2, délky vyřezané části krovu přes 3 do 5 m</t>
  </si>
  <si>
    <t>762331934R00</t>
  </si>
  <si>
    <t>Vázané konstrukce krovů vyřezání střešní vazby  průřezové plochy řeziva přes 224 do 288 cm2, délky vyřezané části krovu přes 8 m</t>
  </si>
  <si>
    <t>762331943R00</t>
  </si>
  <si>
    <t>Vázané konstrukce krovů vyřezání střešní vazby  průřezové plochy řeziva přes 288 do 450 cm2, délky vyřezané části krovu přes 5 do 8 m</t>
  </si>
  <si>
    <t>762331951R00</t>
  </si>
  <si>
    <t>Vázané konstrukce krovů vyřezání střešní vazby  průřezové plochy řeziva přes 450 cm2, délky vyřezané části krovu do 3 m</t>
  </si>
  <si>
    <t>762342202R00</t>
  </si>
  <si>
    <t xml:space="preserve">Montáž laťování střech o sklonu do 60° při vzdálenost latí do 220 mm,  </t>
  </si>
  <si>
    <t>60,94*10,63*2</t>
  </si>
  <si>
    <t>762342811R00</t>
  </si>
  <si>
    <t>Demontáž bednění a laťování laťování střech o sklonu do 60 stupňů včetně všech nadstřešních konstrukcí rozteč latí do 22 cm</t>
  </si>
  <si>
    <t>762395000R00</t>
  </si>
  <si>
    <t>Spojovací a ochranné prostředky svory, prkna, hřebíky, pásová ocel, vruty, impregnace</t>
  </si>
  <si>
    <t>1 / 220 x 160 / POZEDNICE I a II / KOMPLETNÍ VÝMĚNA : 16*0,22*0,16</t>
  </si>
  <si>
    <t>2 / 170 x 140 / KROKEV / PROTÉZA : 5*0,17*0,14</t>
  </si>
  <si>
    <t>3 / 250 x 270 / VAZNÝ TRÁM / PROTÉZA : 3*0,25*0,27</t>
  </si>
  <si>
    <t>4 / 190 x 370 / LEŽATÝ SLOUPEK / PROTÉZA : 2*0,19*0,37</t>
  </si>
  <si>
    <t>5 / 220 x 160 / POZEDNICE I a II / KOMPLETNÍ VÝMĚNA : 16*0,22*0,16</t>
  </si>
  <si>
    <t>6 / 200 x 270 / KRÁTČE / KOMPLETNÍ VÝMĚNA : 1*0,2*0,27</t>
  </si>
  <si>
    <t>7 / 200 x 270 / KRÁTČE / KOMPLETNÍ VÝMĚNA : 1*0,2*0,27</t>
  </si>
  <si>
    <t>8 / 170 x 140 / KROKEV / PROTÉZA : 4*0,17*0,14</t>
  </si>
  <si>
    <t>9 / 220 x 160 / POZEDNICE I a II / KOMPLETNÍ VÝMĚNA : 16*0,22*0,16</t>
  </si>
  <si>
    <t>10 / 170 x 130 / KRÁTČE / KOMPLETNÍ VÝMĚNA : 1*0,17*0,13</t>
  </si>
  <si>
    <t>11 / 170 x 140 / KROKEV / PROTÉZA : 4*0,17*0,14</t>
  </si>
  <si>
    <t>12 / 150 x 170 / ROZPĚRA PLNÝCH VAZEB / PROTÉZA : 3*0,15*0,17</t>
  </si>
  <si>
    <t>13 / 220 x 160 / POZEDNICE I a II / KOMPLETNÍ VÝMĚNA : 16*0,22*0,16</t>
  </si>
  <si>
    <t>14 / 200 x 270 / KRÁTČE / KOMPLETNÍ VÝMĚNA : 1*0,2*0,27</t>
  </si>
  <si>
    <t>15 / 170 x 140 / KROKEV / PROTÉZA : 4*0,17*0,14</t>
  </si>
  <si>
    <t>16 / 170 x 140 / KROKEV / PROTÉZA : 5*0,17*0,14</t>
  </si>
  <si>
    <t>17 / 150 x 170 / ROZPĚRA PLNÝCH VAZEB / PROTÉZA : 3*0,15*0,17</t>
  </si>
  <si>
    <t>18 / 130 x 150 / DIAGONÁLNÍ VZPĚRA / PROTÉZA / DOPLNIT : 3*0,13*0,15</t>
  </si>
  <si>
    <t>19 / 220 x 160 / POZEDNICE I a II / KOMPLETNÍ VÝMĚNA : 16*0,22*0,16</t>
  </si>
  <si>
    <t>20 / 250 x 270 / VAZNÝ TRÁM / PROTÉZA : 3*0,25*0,27</t>
  </si>
  <si>
    <t>21 / 170 x 140 / KROKEV / PROTÉZA : 4*0,17*0,14</t>
  </si>
  <si>
    <t>22 / 190 x 370 / LEŽATÝ SLOUPEK / PROTÉZA : 2*0,19*0,37</t>
  </si>
  <si>
    <t>23 / 200 x 270 / KRÁTČE / KOMPLETNÍ VÝMĚNA : 1*0,2*0,27</t>
  </si>
  <si>
    <t>24 / 170 x 140 / KROKEV / KOMPLETNÍ VÝMĚNA : 9*0,17*0,14</t>
  </si>
  <si>
    <t>25 / 200 x 270 / KRÁTČE / KOMPLETNÍ VÝMĚNA : 1*0,2*0,27</t>
  </si>
  <si>
    <t>26 / 170 x 140 / KROKEV / PROTÉZA : 3*0,17*0,14</t>
  </si>
  <si>
    <t>27 / 290 x 240 / PĚTIBOKÝ PRÁH / PROTÉZA : 3*0,29*0,24</t>
  </si>
  <si>
    <t>28 / 250 x 270 / VAZNÝ TRÁM / PROTÉZA : 3*0,25*0,27</t>
  </si>
  <si>
    <t>29 / 170 x 140 / KROKEV / PROTÉZA : 3*0,17*0,14</t>
  </si>
  <si>
    <t>30 / 190 x 370 / LEŽATÝ SLOUPEK / PROTÉZA : 2*0,19*0,37</t>
  </si>
  <si>
    <t>31 / 150 x 170 / ROZPĚRA PLNÝCH VAZEB / PROTÉZA : 3*0,15*0,17</t>
  </si>
  <si>
    <t>32 / 130 x 150 / DIAGONÁLNÍ VZPĚRA / PROTÉZA / DOPLNIT : 3*0,13*0,15</t>
  </si>
  <si>
    <t>33 / 290 x 240 / PĚTIBOKÝ PRÁH / PROTÉZA : 3*0,29*0,24</t>
  </si>
  <si>
    <t>34 / 250 x 270 / VAZNÝ TRÁM / PROTÉZA : 3*0,25*0,27</t>
  </si>
  <si>
    <t>35 / 170 x 140 / KROKEV / PROTÉZA : 5*0,17*0,14</t>
  </si>
  <si>
    <t>36 / 220 x 160 / POZEDNICE I a II / KOMPLETNÍ VÝMĚNA : 16*0,22*0,16</t>
  </si>
  <si>
    <t>37 / 200 x 270 / KRÁTČE / KOMPLETNÍ VÝMĚNA : 1*0,2*0,27</t>
  </si>
  <si>
    <t>38 / 200 x 270 / KRÁTČE / KOMPLETNÍ VÝMĚNA : 1*0,2*0,27</t>
  </si>
  <si>
    <t>39 / 200 x 270 / KRÁTČE / KOMPLETNÍ VÝMĚNA : 1*0,2*0,27</t>
  </si>
  <si>
    <t>40 / 170 x 140 / KROKEV / PROTÉZA : 4*0,17*0,14</t>
  </si>
  <si>
    <t>41 / 250 x 270 / VAZNÝ TRÁM / PROTÉZA : 1*0,25*0,27</t>
  </si>
  <si>
    <t>42 / 200 x 270 / KRÁTČE / KOMPLETNÍ VÝMĚNA : 1*0,2*0,27</t>
  </si>
  <si>
    <t>43 / 170 x 140 / KROKEV / PROTÉZA : 4*0,17*0,14</t>
  </si>
  <si>
    <t>44 / 180 x 150 / PĚTIBOKÝ PRÁH / PROTÉZA : 3*0,18*0,15</t>
  </si>
  <si>
    <t>45 / 250 x 270 / VAZNÝ TRÁM / PROTÉZA : 3*0,25*0,27</t>
  </si>
  <si>
    <t>46 / 130 x 150 / DIAGONÁLNÍ VZPĚRA / PROTÉZA : 2*0,13*0,15</t>
  </si>
  <si>
    <t>47 / 170 x 140 / KROKEV / PROTÉZA : 4*0,17*0,14</t>
  </si>
  <si>
    <t>48 / 290 x 240 / PĚTIBOKÝ PRÁH / PROTÉZA : 3*0,29*0,24</t>
  </si>
  <si>
    <t>49 / 250 x 270 / VAZNÝ TRÁM / PROTÉZA : 3*0,25*0,27</t>
  </si>
  <si>
    <t>50 / 150 x 170 / ROZPĚRA PLNÝCH VAZEB / KOMPLETNÍ VÝMĚNA : 4*0,15*0,17</t>
  </si>
  <si>
    <t>51 / 220 x 160 / POZEDNICE I a II / KOMPLETNÍ VÝMĚNA : 16*0,22*0,16</t>
  </si>
  <si>
    <t>52 / 170 x 140 / KROKEV / PROTÉZA : 5*0,17*0,14</t>
  </si>
  <si>
    <t>53 / 200 x 270 / KRÁTČE / KOMPLETNÍ VÝMĚNA : 1*0,2*0,27</t>
  </si>
  <si>
    <t>54 / 170 x 140 / KROKEV / KOMPLETNÍ VÝMĚNA : 9*0,17*0,14</t>
  </si>
  <si>
    <t>55 / 250 x 270 / VAZNÝ TRÁM / PROTÉZA : 3*0,25*0,27</t>
  </si>
  <si>
    <t>56 / 130 x 150 / DIAGONÁLNÍ VZPĚRA / PROTÉZA : 2*0,13*0,15</t>
  </si>
  <si>
    <t>57 / 170 x 290 / PĚTIBOKÁ LIŽINA / PROTÉZA : 3*0,17*0,29</t>
  </si>
  <si>
    <t>58 / 160 x 170 / HAMBALEK / PROTÉZA : 2*0,16*0,17</t>
  </si>
  <si>
    <t>59 / 130 x 150 / DIAGONÁLNÍ VZPĚRA / PROTÉZA : 2*0,13*0,15</t>
  </si>
  <si>
    <t>60 / 150 x 170 / ROZPĚRA PLNÝCH VAZEB / PROTÉZA : 3*0,15*0,17</t>
  </si>
  <si>
    <t>61 / 170 x 140 / KROKEV / PROTÉZA : 2*0,17*0,14</t>
  </si>
  <si>
    <t>62 / 170 x 140 / KROKEV / PROTÉZA : 2*0,17*0,14</t>
  </si>
  <si>
    <t>63 / 170 x 140 / KROKEV / PROTÉZA : 2*0,17*0,14</t>
  </si>
  <si>
    <t>64 / 170 x 140 / KROKEV / PROTÉZA : 2*0,17*0,14</t>
  </si>
  <si>
    <t>65 / 170 x 290 / PĚTIBOKÁ LIŽINA / PROTÉZA : 2*0,17*0,29</t>
  </si>
  <si>
    <t>66 / 170 x 290 / PĚTIBOKÁ LIŽINA / PROTÉZA : 2*0,17*0,29</t>
  </si>
  <si>
    <t>67 / 160 x 170 / HAMBALEK / PROTÉZA : 2*0,16*0,17</t>
  </si>
  <si>
    <t>68 / 150 x 170 / ROZPĚRA PLNÝCH VAZEB / PROTÉZA : 2*0,15*0,17</t>
  </si>
  <si>
    <t>69 / 150 x 170 / ROZPĚRA PLNÝCH VAZEB / PROTÉZA : 2*0,15*0,17</t>
  </si>
  <si>
    <t>70 / 150 x 170 / ROZPĚRA PLNÝCH VAZEB / PROTÉZA : 2*0,15*0,17</t>
  </si>
  <si>
    <t>71 / 170 x 140 / KROKEV / PROTÉZA : 4*0,17*0,14</t>
  </si>
  <si>
    <t>72 / 170 x 140 / KROKEV / PROTÉZA : 4*0,17*0,14</t>
  </si>
  <si>
    <t>73 / 220 x 160 / POZEDNICE I a II / KOMPLETNÍ VÝMĚNA : 16*0,22*0,16</t>
  </si>
  <si>
    <t>74 / 290 x 240 / PĚTIBOKÝ PRÁH / PROTÉZA : 3*0,29*0,24</t>
  </si>
  <si>
    <t>75 / 190 x 370 / LEŽATÝ SLOUPEK / PROTÉZA : 2*0,19*0,37</t>
  </si>
  <si>
    <t>76 / 250 x 270 / VAZNÝ TRÁM / PROTÉZA : 3*0,25*0,27</t>
  </si>
  <si>
    <t>77 / 170 x 140 / KROKEV / PROTÉZA : 4*0,17*0,14</t>
  </si>
  <si>
    <t>N / 120x150 / NÁMĚTKY / VÝMĚNA : 140*0,12*0,15</t>
  </si>
  <si>
    <t>762524108R00</t>
  </si>
  <si>
    <t>Položení podlah montáž  z hoblovaných fošen, pero, drážka</t>
  </si>
  <si>
    <t>Strop : 2,50*3,00</t>
  </si>
  <si>
    <t>17,40*3,00</t>
  </si>
  <si>
    <t>9,10*3,00</t>
  </si>
  <si>
    <t>5,60*4,50</t>
  </si>
  <si>
    <t>12,80*3,00</t>
  </si>
  <si>
    <t>762521812R00</t>
  </si>
  <si>
    <t>Demontáž podlah bez polštářů , z prken, tloušťky přes 32 do 50 mm</t>
  </si>
  <si>
    <t>762595000R00</t>
  </si>
  <si>
    <t>Spojovací a ochranné prostředky hřebíky, vruty, impregnace</t>
  </si>
  <si>
    <t>Strop : 2,50*3,00*0,05</t>
  </si>
  <si>
    <t>17,40*3,00*0,05</t>
  </si>
  <si>
    <t>9,10*3,00*0,05</t>
  </si>
  <si>
    <t>5,60*4,50*0,05</t>
  </si>
  <si>
    <t>12,80*3,00*0,05</t>
  </si>
  <si>
    <t>762822141T01</t>
  </si>
  <si>
    <t>Montáž stropnic hraněných pl. nad 540 cm2, protézováním</t>
  </si>
  <si>
    <t>Prvky S1 - S40 / 260x320 mm : 122,00</t>
  </si>
  <si>
    <t>762831951R00</t>
  </si>
  <si>
    <t>Stropní trámy vyřezání části stropního trámu průřezové plochy řeziva nad 450 cm2, délky vyřezané části stropního trámu do 3 m</t>
  </si>
  <si>
    <t>762895000R00</t>
  </si>
  <si>
    <t>Spojovací a ochranné prostředky hřebíky, svory, impregnace</t>
  </si>
  <si>
    <t>Prvky S1 - S40 / 260x320 mm : 122,00*0,26*0,32</t>
  </si>
  <si>
    <t>762991111R00</t>
  </si>
  <si>
    <t>Stavební vrátek pro dopravu materiálu montáž a demontáž stavebního vrátku</t>
  </si>
  <si>
    <t>Instalace vrátku, uklínování v horní části dříku a osazení kladkového kolečka s lanem, včetně demontáže zařízení.</t>
  </si>
  <si>
    <t>762991121R00</t>
  </si>
  <si>
    <t>Stavební vrátek pro dopravu materiálu pronájem lanového stavebního vrátku</t>
  </si>
  <si>
    <t>den</t>
  </si>
  <si>
    <t>762313116T00</t>
  </si>
  <si>
    <t>Dodávka a montáž, svorník M24 + 2x matice a podložka</t>
  </si>
  <si>
    <t>Strop : 200</t>
  </si>
  <si>
    <t>762501</t>
  </si>
  <si>
    <t>D+M dubový klín k zajištění spoje</t>
  </si>
  <si>
    <t>762502</t>
  </si>
  <si>
    <t>D+M dubová podložka pod stropní trámy</t>
  </si>
  <si>
    <t>6051006Rpol</t>
  </si>
  <si>
    <t>Lať impregnovaná SM jakost I-II 40 x 50 mm, 4 m</t>
  </si>
  <si>
    <t>60,94*10,63*2/0,15</t>
  </si>
  <si>
    <t>60512002T</t>
  </si>
  <si>
    <t xml:space="preserve">Řezivo SM hoblované </t>
  </si>
  <si>
    <t xml:space="preserve">Krov : </t>
  </si>
  <si>
    <t xml:space="preserve">Strop : </t>
  </si>
  <si>
    <t>Podlaha - 30 % demontovaných fošen, 70 % nových : 150,60*0,05*0,70</t>
  </si>
  <si>
    <t>Koeficient Přípočet ztratného ve výši 10 %: 0,10</t>
  </si>
  <si>
    <t>60512003T</t>
  </si>
  <si>
    <t xml:space="preserve">Řezivo MD hoblované </t>
  </si>
  <si>
    <t>998762203R00</t>
  </si>
  <si>
    <t>Přesun hmot pro konstrukce tesařské v objektech výšky do 24 m</t>
  </si>
  <si>
    <t>50 m vodorovně</t>
  </si>
  <si>
    <t>979990161R00</t>
  </si>
  <si>
    <t>Poplatek za uložení, dřevo,  , skupina 17 02 01 z Katalogu odpadů</t>
  </si>
  <si>
    <t>764252203R00</t>
  </si>
  <si>
    <t>Žlaby z měděného plechu žlaby včetně háků, čel, rohů, rovných hrdel a dilatací  podokapní půlkulaté, rš 330 mm, háky měděné, Výrobek plochý měděný - plech; tl = 1,00 mm</t>
  </si>
  <si>
    <t>800-764</t>
  </si>
  <si>
    <t>KL03 : 61,00</t>
  </si>
  <si>
    <t>764259211R00</t>
  </si>
  <si>
    <t>Žlaby z měděného plechu kotlík kónický pro podokapní žlaby  pro trouby do D 100 mm, Výrobek plochý měděný - plech; tl = 1,00 mm</t>
  </si>
  <si>
    <t>KL01 : 4</t>
  </si>
  <si>
    <t>764261220R00</t>
  </si>
  <si>
    <t>Střešní otvory z měděného plechu výroba a montáž střešního okna se zasklením sklem drátovým  v krytině vlnité a prejzové, 600 x 600 mm, Výrobek plochý měděný - plech; tl = 0,60 mm</t>
  </si>
  <si>
    <t>764554203R00</t>
  </si>
  <si>
    <t>Odpadní trouby z měděného plechu dodávka a montáž odpadní trouby z Cu plechu, kruhové včetně zděří, manžet, odboček, kolen, odskoků, výpustí vody a přechodových kusů  průměru 120 mm, Výrobek plochý měděný - plech; tl = 0,60 mm</t>
  </si>
  <si>
    <t>KL02 : 48,00</t>
  </si>
  <si>
    <t>764351837R00</t>
  </si>
  <si>
    <t>Demontáž žlabů háků,  , sklonu přes 30 do 45°</t>
  </si>
  <si>
    <t>764352811R00</t>
  </si>
  <si>
    <t>Demontáž žlabů podokapních půlkruhových rovných, rš 330 mm, sklonu přes 30 do 45°</t>
  </si>
  <si>
    <t>764359811R00</t>
  </si>
  <si>
    <t>Demontáž žlabů kotlíku kónického,  , sklonu přes 30 do 45°</t>
  </si>
  <si>
    <t>764361811R00</t>
  </si>
  <si>
    <t>Demontáž střešních otvorů střešních oken a poklopů, na krytině vlnité a prejzové, sklonu přes 30 do 45°</t>
  </si>
  <si>
    <t>764454802R00</t>
  </si>
  <si>
    <t>Demontáž odpadních trub nebo součástí trub kruhových , o průměru 120 mm</t>
  </si>
  <si>
    <t>998764203R00</t>
  </si>
  <si>
    <t>Přesun hmot pro konstrukce klempířské v objektech výšky do 24 m</t>
  </si>
  <si>
    <t>765311810R00</t>
  </si>
  <si>
    <t>Demontáž pálené krytiny z tašek bobrovek, na sucho, do suti</t>
  </si>
  <si>
    <t>800-765</t>
  </si>
  <si>
    <t>765318861R00</t>
  </si>
  <si>
    <t>Demontáž pálené krytiny hřebenů a nároží  z hřebenáčů, se zvětralou maltou, do suti</t>
  </si>
  <si>
    <t>765311511RU1</t>
  </si>
  <si>
    <t>Krytina pálená střech jednoduchých z bobrovek, šupinové kladení, uložení na sucho, povrchová úprava režná, kulatý řez tašek</t>
  </si>
  <si>
    <t>Dodávka a montáž základní tašky, poloviční, hřebenové a okapové ( kulatý řez tašky ) včetně pokrývačské malty.</t>
  </si>
  <si>
    <t>Do malty : -28,00</t>
  </si>
  <si>
    <t>765311512RU1</t>
  </si>
  <si>
    <t>Krytina pálená střech jednoduchých z bobrovek, šupinové kladení, uložení do malty, povrchová úprava režná, kulatý řez tašek</t>
  </si>
  <si>
    <t>Dodávka a montáž tašky základní, hřebenové a okapové ( kulatý řez tašek ) včetně pokrývačské malty.</t>
  </si>
  <si>
    <t>28,00</t>
  </si>
  <si>
    <t>765311583R00</t>
  </si>
  <si>
    <t xml:space="preserve">Krytina pálená doplňky bobrovka, přiřezání a uchycení tašek rovné,  </t>
  </si>
  <si>
    <t>Kolem střešních vikýřů : (0,60+0,60)*2*17</t>
  </si>
  <si>
    <t>76531153Rpol</t>
  </si>
  <si>
    <t>Hřeben bobrovka, hřebenáč č.7 bez nosu , do malty, s použitím suché maltové směsi vyztužené vláknem</t>
  </si>
  <si>
    <t>Kalkul</t>
  </si>
  <si>
    <t>765801Rpol</t>
  </si>
  <si>
    <t>D+M bezpečnostní střešní hák proti pádu osob z výšky a do hloubky</t>
  </si>
  <si>
    <t>998765203R00</t>
  </si>
  <si>
    <t>Přesun hmot pro krytiny tvrdé v objektech výšky do 24 m</t>
  </si>
  <si>
    <t>766101</t>
  </si>
  <si>
    <t>D+M dřevěný rámeček do stávajících oken k zabránění vletu ptactva - 700x950 mm, pletivo ZN drát 2 mm, oko 25x25 mm</t>
  </si>
  <si>
    <t>998766202R00</t>
  </si>
  <si>
    <t>Přesun hmot pro konstrukce truhlářské v objektech výšky do 12 m</t>
  </si>
  <si>
    <t>800-766</t>
  </si>
  <si>
    <t>783222110RT1</t>
  </si>
  <si>
    <t>Nátěry kov.stavebních doplňk.konstrukcí syntetické 2x email,  , Hmota nátěrová typ: email; funkce: protikorozní, dekorační, proti povětrnostním vlivům; barva: dle vzorníku</t>
  </si>
  <si>
    <t>800-783</t>
  </si>
  <si>
    <t>včetně pomocného lešení.</t>
  </si>
  <si>
    <t>783782221R00</t>
  </si>
  <si>
    <t>Nátěr tesařských konstrukcí ochranný biocidní (proti hmyzu), dvojnásobný, Hmota nátěrová typ: impregnace; funkce: biocidní; barva: bezbarvá; typové ozn. Ip, 1, 2, 3, S</t>
  </si>
  <si>
    <t>včetně montáže, dodávky a demontáže lešení.</t>
  </si>
  <si>
    <t>1 / 220 x 160 / POZEDNICE I a II / KOMPLETNÍ VÝMĚNA : 16*(0,22+0,16)*2</t>
  </si>
  <si>
    <t>2 / 170 x 140 / KROKEV / PROTÉZA : 5*(0,17+0,14)*2</t>
  </si>
  <si>
    <t>3 / 250 x 270 / VAZNÝ TRÁM / PROTÉZA : 3*(0,25+0,27)*2</t>
  </si>
  <si>
    <t>4 / 190 x 370 / LEŽATÝ SLOUPEK / PROTÉZA : 2*(0,19+0,37)*2</t>
  </si>
  <si>
    <t>5 / 220 x 160 / POZEDNICE I a II / KOMPLETNÍ VÝMĚNA : 16*(0,22+0,16)*2</t>
  </si>
  <si>
    <t>6 / 200 x 270 / KRÁTČE / KOMPLETNÍ VÝMĚNA : 1*(0,2+0,27)*2</t>
  </si>
  <si>
    <t>7 / 200 x 270 / KRÁTČE / KOMPLETNÍ VÝMĚNA : 1*(0,2+0,27)*2</t>
  </si>
  <si>
    <t>8 / 170 x 140 / KROKEV / PROTÉZA : 4*(0,17+0,14)*2</t>
  </si>
  <si>
    <t>9 / 220 x 160 / POZEDNICE I a II / KOMPLETNÍ VÝMĚNA : 16*(0,22+0,16)*2</t>
  </si>
  <si>
    <t>10 / 170 x 130 / KRÁTČE / KOMPLETNÍ VÝMĚNA : 1*(0,17+0,13)*2</t>
  </si>
  <si>
    <t>11 / 170 x 140 / KROKEV / PROTÉZA : 4*(0,17+0,14)*2</t>
  </si>
  <si>
    <t>12 / 150 x 170 / ROZPĚRA PLNÝCH VAZEB / PROTÉZA : 3*(0,15+0,17)*2</t>
  </si>
  <si>
    <t>13 / 220 x 160 / POZEDNICE I a II / KOMPLETNÍ VÝMĚNA : 16*(0,22+0,16)*2</t>
  </si>
  <si>
    <t>14 / 200 x 270 / KRÁTČE / KOMPLETNÍ VÝMĚNA : 1*(0,2+0,27)*2</t>
  </si>
  <si>
    <t>15 / 170 x 140 / KROKEV / PROTÉZA : 4*(0,17+0,14)*2</t>
  </si>
  <si>
    <t>16 / 170 x 140 / KROKEV / PROTÉZA : 5*(0,17+0,14)*2</t>
  </si>
  <si>
    <t>17 / 150 x 170 / ROZPĚRA PLNÝCH VAZEB / PROTÉZA : 3*(0,15+0,17)*2</t>
  </si>
  <si>
    <t>18 / 130 x 150 / DIAGONÁLNÍ VZPĚRA / PROTÉZA / DOPLNIT : 3*(0,13+0,15)*2</t>
  </si>
  <si>
    <t>19 / 220 x 160 / POZEDNICE I a II / KOMPLETNÍ VÝMĚNA : 16*(0,22+0,16)*2</t>
  </si>
  <si>
    <t>20 / 250 x 270 / VAZNÝ TRÁM / PROTÉZA : 3*(0,25+0,27)*2</t>
  </si>
  <si>
    <t>21 / 170 x 140 / KROKEV / PROTÉZA : 4*(0,17+0,14)*2</t>
  </si>
  <si>
    <t>22 / 190 x 370 / LEŽATÝ SLOUPEK / PROTÉZA : 2*(0,19+0,37)*2</t>
  </si>
  <si>
    <t>23 / 200 x 270 / KRÁTČE / KOMPLETNÍ VÝMĚNA : 1*(0,2+0,27)*2</t>
  </si>
  <si>
    <t>24 / 170 x 140 / KROKEV / KOMPLETNÍ VÝMĚNA : 9*(0,17+0,14)*2</t>
  </si>
  <si>
    <t>25 / 200 x 270 / KRÁTČE / KOMPLETNÍ VÝMĚNA : 1*(0,2+0,27)*2</t>
  </si>
  <si>
    <t>26 / 170 x 140 / KROKEV / PROTÉZA : 3*(0,17+0,14)*2</t>
  </si>
  <si>
    <t>27 / 290 x 240 / PĚTIBOKÝ PRÁH / PROTÉZA : 3*(0,29+0,24)*2</t>
  </si>
  <si>
    <t>28 / 250 x 270 / VAZNÝ TRÁM / PROTÉZA : 3*(0,25+0,27)*2</t>
  </si>
  <si>
    <t>29 / 170 x 140 / KROKEV / PROTÉZA : 3*(0,17+0,14)*2</t>
  </si>
  <si>
    <t>30 / 190 x 370 / LEŽATÝ SLOUPEK / PROTÉZA : 2*(0,19+0,37)*2</t>
  </si>
  <si>
    <t>31 / 150 x 170 / ROZPĚRA PLNÝCH VAZEB / PROTÉZA : 3*(0,15+0,17)*2</t>
  </si>
  <si>
    <t>32 / 130 x 150 / DIAGONÁLNÍ VZPĚRA / PROTÉZA / DOPLNIT : 3*(0,13+0,15)*2</t>
  </si>
  <si>
    <t>33 / 290 x 240 / PĚTIBOKÝ PRÁH / PROTÉZA : 3*(0,29+0,24)*2</t>
  </si>
  <si>
    <t>34 / 250 x 270 / VAZNÝ TRÁM / PROTÉZA : 3*(0,25+0,27)*2</t>
  </si>
  <si>
    <t>35 / 170 x 140 / KROKEV / PROTÉZA : 5*(0,17+0,14)*2</t>
  </si>
  <si>
    <t>36 / 220 x 160 / POZEDNICE I a II / KOMPLETNÍ VÝMĚNA : 16*(0,22+0,16)*2</t>
  </si>
  <si>
    <t>37 / 200 x 270 / KRÁTČE / KOMPLETNÍ VÝMĚNA : 1*(0,2+0,27)*2</t>
  </si>
  <si>
    <t>38 / 200 x 270 / KRÁTČE / KOMPLETNÍ VÝMĚNA : 1*(0,2+0,27)*2</t>
  </si>
  <si>
    <t>39 / 200 x 270 / KRÁTČE / KOMPLETNÍ VÝMĚNA : 1*(0,2+0,27)*2</t>
  </si>
  <si>
    <t>40 / 170 x 140 / KROKEV / PROTÉZA : 4*(0,17+0,14)*2</t>
  </si>
  <si>
    <t>41 / 250 x 270 / VAZNÝ TRÁM / PROTÉZA : 1*(0,25+0,27)*2</t>
  </si>
  <si>
    <t>42 / 200 x 270 / KRÁTČE / KOMPLETNÍ VÝMĚNA : 1*(0,2+0,27)*2</t>
  </si>
  <si>
    <t>43 / 170 x 140 / KROKEV / PROTÉZA : 4*(0,17+0,14)*2</t>
  </si>
  <si>
    <t>44 / 180 x 150 / PĚTIBOKÝ PRÁH / PROTÉZA : 3*(0,18+0,15)*2</t>
  </si>
  <si>
    <t>45 / 250 x 270 / VAZNÝ TRÁM / PROTÉZA : 3*(0,25+0,27)*2</t>
  </si>
  <si>
    <t>46 / 130 x 150 / DIAGONÁLNÍ VZPĚRA / PROTÉZA : 2*(0,13+0,15)*2</t>
  </si>
  <si>
    <t>47 / 170 x 140 / KROKEV / PROTÉZA : 4*(0,17+0,14)*2</t>
  </si>
  <si>
    <t>48 / 290 x 240 / PĚTIBOKÝ PRÁH / PROTÉZA : 3*(0,29+0,24)*2</t>
  </si>
  <si>
    <t>49 / 250 x 270 / VAZNÝ TRÁM / PROTÉZA : 3*(0,25+0,27)*2</t>
  </si>
  <si>
    <t>50 / 150 x 170 / ROZPĚRA PLNÝCH VAZEB / KOMPLETNÍ VÝMĚNA : 4*(0,15+0,17)*2</t>
  </si>
  <si>
    <t>51 / 220 x 160 / POZEDNICE I a II / KOMPLETNÍ VÝMĚNA : 16*(0,22+0,16)*2</t>
  </si>
  <si>
    <t>52 / 170 x 140 / KROKEV / PROTÉZA : 5*(0,17+0,14)*2</t>
  </si>
  <si>
    <t>53 / 200 x 270 / KRÁTČE / KOMPLETNÍ VÝMĚNA : 1*(0,2+0,27)*2</t>
  </si>
  <si>
    <t>54 / 170 x 140 / KROKEV / KOMPLETNÍ VÝMĚNA : 9*(0,17+0,14)*2</t>
  </si>
  <si>
    <t>55 / 250 x 270 / VAZNÝ TRÁM / PROTÉZA : 3*(0,25+0,27)*2</t>
  </si>
  <si>
    <t>56 / 130 x 150 / DIAGONÁLNÍ VZPĚRA / PROTÉZA : 2*(0,13+0,15)*2</t>
  </si>
  <si>
    <t>57 / 170 x 290 / PĚTIBOKÁ LIŽINA / PROTÉZA : 3*(0,17+0,29)*2</t>
  </si>
  <si>
    <t>58 / 160 x 170 / HAMBALEK / PROTÉZA : 2*(0,16+0,17)*2</t>
  </si>
  <si>
    <t>59 / 130 x 150 / DIAGONÁLNÍ VZPĚRA / PROTÉZA : 2*(0,13+0,15)*2</t>
  </si>
  <si>
    <t>60 / 150 x 170 / ROZPĚRA PLNÝCH VAZEB / PROTÉZA : 3*(0,15+0,17)*2</t>
  </si>
  <si>
    <t>61 / 170 x 140 / KROKEV / PROTÉZA : 2*(0,17+0,14)*2</t>
  </si>
  <si>
    <t>62 / 170 x 140 / KROKEV / PROTÉZA : 2*(0,17+0,14)*2</t>
  </si>
  <si>
    <t>63 / 170 x 140 / KROKEV / PROTÉZA : 2*(0,17+0,14)*2</t>
  </si>
  <si>
    <t>64 / 170 x 140 / KROKEV / PROTÉZA : 2*(0,17+0,14)*2</t>
  </si>
  <si>
    <t>65 / 170 x 290 / PĚTIBOKÁ LIŽINA / PROTÉZA : 2*(0,17+0,29)*2</t>
  </si>
  <si>
    <t>66 / 170 x 290 / PĚTIBOKÁ LIŽINA / PROTÉZA : 2*(0,17+0,29)*2</t>
  </si>
  <si>
    <t>67 / 160 x 170 / HAMBALEK / PROTÉZA : 2*(0,16+0,17)*2</t>
  </si>
  <si>
    <t>68 / 150 x 170 / ROZPĚRA PLNÝCH VAZEB / PROTÉZA : 2*(0,15+0,17)*2</t>
  </si>
  <si>
    <t>69 / 150 x 170 / ROZPĚRA PLNÝCH VAZEB / PROTÉZA : 2*(0,15+0,17)*2</t>
  </si>
  <si>
    <t>70 / 150 x 170 / ROZPĚRA PLNÝCH VAZEB / PROTÉZA : 2*(0,15+0,17)*2</t>
  </si>
  <si>
    <t>71 / 170 x 140 / KROKEV / PROTÉZA : 4*(0,17+0,14)*2</t>
  </si>
  <si>
    <t>72 / 170 x 140 / KROKEV / PROTÉZA : 4*(0,17+0,14)*2</t>
  </si>
  <si>
    <t>73 / 220 x 160 / POZEDNICE I a II / KOMPLETNÍ VÝMĚNA : 16*(0,22+0,16)*2</t>
  </si>
  <si>
    <t>74 / 290 x 240 / PĚTIBOKÝ PRÁH / PROTÉZA : 3*(0,29+0,24)*2</t>
  </si>
  <si>
    <t>75 / 190 x 370 / LEŽATÝ SLOUPEK / PROTÉZA : 2*(0,19+0,37)*2</t>
  </si>
  <si>
    <t>76 / 250 x 270 / VAZNÝ TRÁM / PROTÉZA : 3*(0,25+0,27)*2</t>
  </si>
  <si>
    <t>77 / 170 x 140 / KROKEV / PROTÉZA : 4*(0,17+0,14)*2</t>
  </si>
  <si>
    <t>N / 120x150 / NÁMĚTKY / VÝMĚNA : 140*(0,12+0,15)*2</t>
  </si>
  <si>
    <t>Stávající prvky : 2275,00</t>
  </si>
  <si>
    <t>Stropní trámy : 53*9,90</t>
  </si>
  <si>
    <t>783782222T00</t>
  </si>
  <si>
    <t>Ošetření zdiva proti dřevokazným houbám Lignofix Super 2x</t>
  </si>
  <si>
    <t>61,00*1,50</t>
  </si>
  <si>
    <t>799101</t>
  </si>
  <si>
    <t>Provizorní zakrývání plachtami proti zatečení, vč. odvedení vody</t>
  </si>
  <si>
    <t xml:space="preserve">m2    </t>
  </si>
  <si>
    <t>M21201</t>
  </si>
  <si>
    <t>Demontáž hromosvodu a jeho zpětná montáž do původních pozic</t>
  </si>
  <si>
    <t>soubor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</si>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</sst>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vVQUwCega2S+21+bUG90IGqZZrGIoeBzpFePHztgj8lpl449Cyh4P5pDtP8tihymG2A8JuMbgAFr7vzvsARvDg==" saltValue="c6UO9P0SfNHaKdlcYN3M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6196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SUMIF(F53:F69,A16,I53:I69)+SUMIF(F53:F69,"PSU",I53:I69)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SUMIF(F53:F69,A17,I53:I69)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SUMIF(F53:F69,A18,I53:I69)</f>
        <v>0</v>
      </c>
      <c r="J18" s="85"/>
    </row>
    <row r="19" spans="1:10" ht="23.25" customHeight="1" x14ac:dyDescent="0.2">
      <c r="A19" s="198" t="s">
        <v>101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SUMIF(F53:F69,A19,I53:I69)</f>
        <v>0</v>
      </c>
      <c r="J19" s="85"/>
    </row>
    <row r="20" spans="1:10" ht="23.25" customHeight="1" x14ac:dyDescent="0.2">
      <c r="A20" s="198" t="s">
        <v>102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SUMIF(F53:F69,A20,I53:I69)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 01 D1 - 2025 Pol'!AE653</f>
        <v>0</v>
      </c>
      <c r="G39" s="151">
        <f>'SO 01 D1 - 2025 Pol'!AF653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 01 D1 - 2025 Pol'!AE653</f>
        <v>0</v>
      </c>
      <c r="G41" s="157">
        <f>'SO 01 D1 - 2025 Pol'!AF653</f>
        <v>0</v>
      </c>
      <c r="H41" s="157">
        <f>(F41*SazbaDPH1/100)+(G41*SazbaDPH2/100)</f>
        <v>0</v>
      </c>
      <c r="I41" s="157">
        <f>F41+G41+H41</f>
        <v>0</v>
      </c>
      <c r="J41" s="158" t="str">
        <f>IF(CenaCelkemVypocet=0,"",I41/CenaCelkemVypocet*100)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 01 D1 - 2025 Pol'!AE653</f>
        <v>0</v>
      </c>
      <c r="G42" s="152">
        <f>'SO 01 D1 - 2025 Pol'!AF653</f>
        <v>0</v>
      </c>
      <c r="H42" s="152">
        <f>(F42*SazbaDPH1/100)+(G42*SazbaDPH2/100)</f>
        <v>0</v>
      </c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'SO 01 D1 - 2025 Pol'!G8</f>
        <v>0</v>
      </c>
      <c r="J53" s="191" t="str">
        <f>IF(I70=0,"",I53/I70*100)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'SO 01 D1 - 2025 Pol'!G50</f>
        <v>0</v>
      </c>
      <c r="J54" s="191" t="str">
        <f>IF(I70=0,"",I54/I70*100)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'SO 01 D1 - 2025 Pol'!G56</f>
        <v>0</v>
      </c>
      <c r="J55" s="191" t="str">
        <f>IF(I70=0,"",I55/I70*100)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24</v>
      </c>
      <c r="G56" s="195"/>
      <c r="H56" s="195"/>
      <c r="I56" s="195">
        <f>'SO 01 D1 - 2025 Pol'!G58</f>
        <v>0</v>
      </c>
      <c r="J56" s="191" t="str">
        <f>IF(I70=0,"",I56/I70*100)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24</v>
      </c>
      <c r="G57" s="195"/>
      <c r="H57" s="195"/>
      <c r="I57" s="195">
        <f>'SO 01 D1 - 2025 Pol'!G61</f>
        <v>0</v>
      </c>
      <c r="J57" s="191" t="str">
        <f>IF(I70=0,"",I57/I70*100)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24</v>
      </c>
      <c r="G58" s="195"/>
      <c r="H58" s="195"/>
      <c r="I58" s="195">
        <f>'SO 01 D1 - 2025 Pol'!G67</f>
        <v>0</v>
      </c>
      <c r="J58" s="191" t="str">
        <f>IF(I70=0,"",I58/I70*100)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24</v>
      </c>
      <c r="G59" s="195"/>
      <c r="H59" s="195"/>
      <c r="I59" s="195">
        <f>'SO 01 D1 - 2025 Pol'!G78</f>
        <v>0</v>
      </c>
      <c r="J59" s="191" t="str">
        <f>IF(I70=0,"",I59/I70*100)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24</v>
      </c>
      <c r="G60" s="195"/>
      <c r="H60" s="195"/>
      <c r="I60" s="195">
        <f>'SO 01 D1 - 2025 Pol'!G87</f>
        <v>0</v>
      </c>
      <c r="J60" s="191" t="str">
        <f>IF(I70=0,"",I60/I70*100)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25</v>
      </c>
      <c r="G61" s="195"/>
      <c r="H61" s="195"/>
      <c r="I61" s="195">
        <f>'SO 01 D1 - 2025 Pol'!G90</f>
        <v>0</v>
      </c>
      <c r="J61" s="191" t="str">
        <f>IF(I70=0,"",I61/I70*100)</f>
        <v/>
      </c>
    </row>
    <row r="62" spans="1:10" ht="36.75" customHeight="1" x14ac:dyDescent="0.2">
      <c r="A62" s="180"/>
      <c r="B62" s="185" t="s">
        <v>87</v>
      </c>
      <c r="C62" s="186" t="s">
        <v>88</v>
      </c>
      <c r="D62" s="187"/>
      <c r="E62" s="187"/>
      <c r="F62" s="194" t="s">
        <v>25</v>
      </c>
      <c r="G62" s="195"/>
      <c r="H62" s="195"/>
      <c r="I62" s="195">
        <f>'SO 01 D1 - 2025 Pol'!G97</f>
        <v>0</v>
      </c>
      <c r="J62" s="191" t="str">
        <f>IF(I70=0,"",I62/I70*100)</f>
        <v/>
      </c>
    </row>
    <row r="63" spans="1:10" ht="36.75" customHeight="1" x14ac:dyDescent="0.2">
      <c r="A63" s="180"/>
      <c r="B63" s="185" t="s">
        <v>89</v>
      </c>
      <c r="C63" s="186" t="s">
        <v>90</v>
      </c>
      <c r="D63" s="187"/>
      <c r="E63" s="187"/>
      <c r="F63" s="194" t="s">
        <v>25</v>
      </c>
      <c r="G63" s="195"/>
      <c r="H63" s="195"/>
      <c r="I63" s="195">
        <f>'SO 01 D1 - 2025 Pol'!G500</f>
        <v>0</v>
      </c>
      <c r="J63" s="191" t="str">
        <f>IF(I70=0,"",I63/I70*100)</f>
        <v/>
      </c>
    </row>
    <row r="64" spans="1:10" ht="36.75" customHeight="1" x14ac:dyDescent="0.2">
      <c r="A64" s="180"/>
      <c r="B64" s="185" t="s">
        <v>91</v>
      </c>
      <c r="C64" s="186" t="s">
        <v>92</v>
      </c>
      <c r="D64" s="187"/>
      <c r="E64" s="187"/>
      <c r="F64" s="194" t="s">
        <v>25</v>
      </c>
      <c r="G64" s="195"/>
      <c r="H64" s="195"/>
      <c r="I64" s="195">
        <f>'SO 01 D1 - 2025 Pol'!G522</f>
        <v>0</v>
      </c>
      <c r="J64" s="191" t="str">
        <f>IF(I70=0,"",I64/I70*100)</f>
        <v/>
      </c>
    </row>
    <row r="65" spans="1:10" ht="36.75" customHeight="1" x14ac:dyDescent="0.2">
      <c r="A65" s="180"/>
      <c r="B65" s="185" t="s">
        <v>93</v>
      </c>
      <c r="C65" s="186" t="s">
        <v>94</v>
      </c>
      <c r="D65" s="187"/>
      <c r="E65" s="187"/>
      <c r="F65" s="194" t="s">
        <v>25</v>
      </c>
      <c r="G65" s="195"/>
      <c r="H65" s="195"/>
      <c r="I65" s="195">
        <f>'SO 01 D1 - 2025 Pol'!G547</f>
        <v>0</v>
      </c>
      <c r="J65" s="191" t="str">
        <f>IF(I70=0,"",I65/I70*100)</f>
        <v/>
      </c>
    </row>
    <row r="66" spans="1:10" ht="36.75" customHeight="1" x14ac:dyDescent="0.2">
      <c r="A66" s="180"/>
      <c r="B66" s="185" t="s">
        <v>95</v>
      </c>
      <c r="C66" s="186" t="s">
        <v>96</v>
      </c>
      <c r="D66" s="187"/>
      <c r="E66" s="187"/>
      <c r="F66" s="194" t="s">
        <v>25</v>
      </c>
      <c r="G66" s="195"/>
      <c r="H66" s="195"/>
      <c r="I66" s="195">
        <f>'SO 01 D1 - 2025 Pol'!G551</f>
        <v>0</v>
      </c>
      <c r="J66" s="191" t="str">
        <f>IF(I70=0,"",I66/I70*100)</f>
        <v/>
      </c>
    </row>
    <row r="67" spans="1:10" ht="36.75" customHeight="1" x14ac:dyDescent="0.2">
      <c r="A67" s="180"/>
      <c r="B67" s="185" t="s">
        <v>97</v>
      </c>
      <c r="C67" s="186" t="s">
        <v>98</v>
      </c>
      <c r="D67" s="187"/>
      <c r="E67" s="187"/>
      <c r="F67" s="194" t="s">
        <v>25</v>
      </c>
      <c r="G67" s="195"/>
      <c r="H67" s="195"/>
      <c r="I67" s="195">
        <f>'SO 01 D1 - 2025 Pol'!G642</f>
        <v>0</v>
      </c>
      <c r="J67" s="191" t="str">
        <f>IF(I70=0,"",I67/I70*100)</f>
        <v/>
      </c>
    </row>
    <row r="68" spans="1:10" ht="36.75" customHeight="1" x14ac:dyDescent="0.2">
      <c r="A68" s="180"/>
      <c r="B68" s="185" t="s">
        <v>99</v>
      </c>
      <c r="C68" s="186" t="s">
        <v>100</v>
      </c>
      <c r="D68" s="187"/>
      <c r="E68" s="187"/>
      <c r="F68" s="194" t="s">
        <v>26</v>
      </c>
      <c r="G68" s="195"/>
      <c r="H68" s="195"/>
      <c r="I68" s="195">
        <f>'SO 01 D1 - 2025 Pol'!G645</f>
        <v>0</v>
      </c>
      <c r="J68" s="191" t="str">
        <f>IF(I70=0,"",I68/I70*100)</f>
        <v/>
      </c>
    </row>
    <row r="69" spans="1:10" ht="36.75" customHeight="1" x14ac:dyDescent="0.2">
      <c r="A69" s="180"/>
      <c r="B69" s="185" t="s">
        <v>101</v>
      </c>
      <c r="C69" s="186" t="s">
        <v>27</v>
      </c>
      <c r="D69" s="187"/>
      <c r="E69" s="187"/>
      <c r="F69" s="194" t="s">
        <v>101</v>
      </c>
      <c r="G69" s="195"/>
      <c r="H69" s="195"/>
      <c r="I69" s="195">
        <f>'SO 01 D1 - 2025 Pol'!G647</f>
        <v>0</v>
      </c>
      <c r="J69" s="191" t="str">
        <f>IF(I70=0,"",I69/I70*100)</f>
        <v/>
      </c>
    </row>
    <row r="70" spans="1:10" ht="25.5" customHeight="1" x14ac:dyDescent="0.2">
      <c r="A70" s="181"/>
      <c r="B70" s="188" t="s">
        <v>1</v>
      </c>
      <c r="C70" s="189"/>
      <c r="D70" s="190"/>
      <c r="E70" s="190"/>
      <c r="F70" s="196"/>
      <c r="G70" s="197"/>
      <c r="H70" s="197"/>
      <c r="I70" s="197">
        <f>SUM(I53:I69)</f>
        <v>0</v>
      </c>
      <c r="J70" s="192">
        <f>SUM(J53:J69)</f>
        <v>0</v>
      </c>
    </row>
    <row r="71" spans="1:10" x14ac:dyDescent="0.2">
      <c r="F71" s="137"/>
      <c r="G71" s="137"/>
      <c r="H71" s="137"/>
      <c r="I71" s="137"/>
      <c r="J71" s="193"/>
    </row>
    <row r="72" spans="1:10" x14ac:dyDescent="0.2">
      <c r="F72" s="137"/>
      <c r="G72" s="137"/>
      <c r="H72" s="137"/>
      <c r="I72" s="137"/>
      <c r="J72" s="193"/>
    </row>
    <row r="73" spans="1:10" x14ac:dyDescent="0.2">
      <c r="F73" s="137"/>
      <c r="G73" s="137"/>
      <c r="H73" s="137"/>
      <c r="I73" s="137"/>
      <c r="J73" s="193"/>
    </row>
  </sheetData>
  <sheetProtection algorithmName="SHA-512" hashValue="YZrxKXChyu/FI61Ejf3LujfPPriyH3q6L/XtaeNeiNrYh6O/Z2z/9+NnV4/VSgaI536RJHMgIN6wgFjyIVbUog==" saltValue="ux0VEzh3UR147o2D4K1lk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8:E68"/>
    <mergeCell ref="C69:E69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sDpzEkl6TRnq3WFCJr8uW0V76g1KitcQxMYpkARj1pP0J91+arji48V6EgyEbJcacQ5Re3ir1Xk72zg86LVaJQ==" saltValue="Hty9xBCra01azE1hz/1ih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2DAB-A75A-407E-9932-A5CD5154BE9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103</v>
      </c>
      <c r="B1" s="199"/>
      <c r="C1" s="199"/>
      <c r="D1" s="199"/>
      <c r="E1" s="199"/>
      <c r="F1" s="199"/>
      <c r="G1" s="199"/>
      <c r="AG1" t="s">
        <v>104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105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105</v>
      </c>
      <c r="AG3" t="s">
        <v>106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107</v>
      </c>
    </row>
    <row r="5" spans="1:60" x14ac:dyDescent="0.2">
      <c r="D5" s="10"/>
    </row>
    <row r="6" spans="1:60" ht="38.25" x14ac:dyDescent="0.2">
      <c r="A6" s="210" t="s">
        <v>108</v>
      </c>
      <c r="B6" s="212" t="s">
        <v>109</v>
      </c>
      <c r="C6" s="212" t="s">
        <v>110</v>
      </c>
      <c r="D6" s="211" t="s">
        <v>111</v>
      </c>
      <c r="E6" s="210" t="s">
        <v>112</v>
      </c>
      <c r="F6" s="209" t="s">
        <v>113</v>
      </c>
      <c r="G6" s="210" t="s">
        <v>29</v>
      </c>
      <c r="H6" s="213" t="s">
        <v>30</v>
      </c>
      <c r="I6" s="213" t="s">
        <v>114</v>
      </c>
      <c r="J6" s="213" t="s">
        <v>31</v>
      </c>
      <c r="K6" s="213" t="s">
        <v>115</v>
      </c>
      <c r="L6" s="213" t="s">
        <v>116</v>
      </c>
      <c r="M6" s="213" t="s">
        <v>117</v>
      </c>
      <c r="N6" s="213" t="s">
        <v>118</v>
      </c>
      <c r="O6" s="213" t="s">
        <v>119</v>
      </c>
      <c r="P6" s="213" t="s">
        <v>120</v>
      </c>
      <c r="Q6" s="213" t="s">
        <v>121</v>
      </c>
      <c r="R6" s="213" t="s">
        <v>122</v>
      </c>
      <c r="S6" s="213" t="s">
        <v>123</v>
      </c>
      <c r="T6" s="213" t="s">
        <v>124</v>
      </c>
      <c r="U6" s="213" t="s">
        <v>125</v>
      </c>
      <c r="V6" s="213" t="s">
        <v>126</v>
      </c>
      <c r="W6" s="213" t="s">
        <v>127</v>
      </c>
      <c r="X6" s="213" t="s">
        <v>128</v>
      </c>
      <c r="Y6" s="213" t="s">
        <v>129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2" t="s">
        <v>130</v>
      </c>
      <c r="B8" s="233" t="s">
        <v>69</v>
      </c>
      <c r="C8" s="259" t="s">
        <v>70</v>
      </c>
      <c r="D8" s="234"/>
      <c r="E8" s="235"/>
      <c r="F8" s="236"/>
      <c r="G8" s="236">
        <f>SUMIF(AG9:AG49,"&lt;&gt;NOR",G9:G49)</f>
        <v>0</v>
      </c>
      <c r="H8" s="236"/>
      <c r="I8" s="236">
        <f>SUM(I9:I49)</f>
        <v>0</v>
      </c>
      <c r="J8" s="236"/>
      <c r="K8" s="236">
        <f>SUM(K9:K49)</f>
        <v>0</v>
      </c>
      <c r="L8" s="236"/>
      <c r="M8" s="236">
        <f>SUM(M9:M49)</f>
        <v>0</v>
      </c>
      <c r="N8" s="235"/>
      <c r="O8" s="235">
        <f>SUM(O9:O49)</f>
        <v>40.17</v>
      </c>
      <c r="P8" s="235"/>
      <c r="Q8" s="235">
        <f>SUM(Q9:Q49)</f>
        <v>0</v>
      </c>
      <c r="R8" s="236"/>
      <c r="S8" s="236"/>
      <c r="T8" s="237"/>
      <c r="U8" s="231"/>
      <c r="V8" s="231">
        <f>SUM(V9:V49)</f>
        <v>42.86</v>
      </c>
      <c r="W8" s="231"/>
      <c r="X8" s="231"/>
      <c r="Y8" s="231"/>
      <c r="AG8" t="s">
        <v>131</v>
      </c>
    </row>
    <row r="9" spans="1:60" outlineLevel="1" x14ac:dyDescent="0.2">
      <c r="A9" s="239">
        <v>1</v>
      </c>
      <c r="B9" s="240" t="s">
        <v>132</v>
      </c>
      <c r="C9" s="260" t="s">
        <v>133</v>
      </c>
      <c r="D9" s="241" t="s">
        <v>134</v>
      </c>
      <c r="E9" s="242">
        <v>7.85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 t="s">
        <v>135</v>
      </c>
      <c r="S9" s="244" t="s">
        <v>136</v>
      </c>
      <c r="T9" s="245" t="s">
        <v>136</v>
      </c>
      <c r="U9" s="225">
        <v>9.7000000000000003E-2</v>
      </c>
      <c r="V9" s="225">
        <f>ROUND(E9*U9,2)</f>
        <v>0.76</v>
      </c>
      <c r="W9" s="225"/>
      <c r="X9" s="225" t="s">
        <v>137</v>
      </c>
      <c r="Y9" s="225" t="s">
        <v>138</v>
      </c>
      <c r="Z9" s="214"/>
      <c r="AA9" s="214"/>
      <c r="AB9" s="214"/>
      <c r="AC9" s="214"/>
      <c r="AD9" s="214"/>
      <c r="AE9" s="214"/>
      <c r="AF9" s="214"/>
      <c r="AG9" s="214" t="s">
        <v>139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61" t="s">
        <v>140</v>
      </c>
      <c r="D10" s="247"/>
      <c r="E10" s="247"/>
      <c r="F10" s="247"/>
      <c r="G10" s="247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141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6" t="str">
        <f>C10</f>
        <v>nebo lesní půdy, s vodorovným přemístěním na hromady v místě upotřebení nebo na dočasné či trvalé skládky se složením</v>
      </c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2" t="s">
        <v>142</v>
      </c>
      <c r="D11" s="227"/>
      <c r="E11" s="228">
        <v>5.6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143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62" t="s">
        <v>144</v>
      </c>
      <c r="D12" s="227"/>
      <c r="E12" s="228">
        <v>2.25</v>
      </c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4"/>
      <c r="AA12" s="214"/>
      <c r="AB12" s="214"/>
      <c r="AC12" s="214"/>
      <c r="AD12" s="214"/>
      <c r="AE12" s="214"/>
      <c r="AF12" s="214"/>
      <c r="AG12" s="214" t="s">
        <v>143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9">
        <v>2</v>
      </c>
      <c r="B13" s="240" t="s">
        <v>145</v>
      </c>
      <c r="C13" s="260" t="s">
        <v>146</v>
      </c>
      <c r="D13" s="241" t="s">
        <v>134</v>
      </c>
      <c r="E13" s="242">
        <v>10.35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 t="s">
        <v>135</v>
      </c>
      <c r="S13" s="244" t="s">
        <v>136</v>
      </c>
      <c r="T13" s="245" t="s">
        <v>136</v>
      </c>
      <c r="U13" s="225">
        <v>0.26666000000000001</v>
      </c>
      <c r="V13" s="225">
        <f>ROUND(E13*U13,2)</f>
        <v>2.76</v>
      </c>
      <c r="W13" s="225"/>
      <c r="X13" s="225" t="s">
        <v>137</v>
      </c>
      <c r="Y13" s="225" t="s">
        <v>138</v>
      </c>
      <c r="Z13" s="214"/>
      <c r="AA13" s="214"/>
      <c r="AB13" s="214"/>
      <c r="AC13" s="214"/>
      <c r="AD13" s="214"/>
      <c r="AE13" s="214"/>
      <c r="AF13" s="214"/>
      <c r="AG13" s="214" t="s">
        <v>139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2" x14ac:dyDescent="0.2">
      <c r="A14" s="221"/>
      <c r="B14" s="222"/>
      <c r="C14" s="261" t="s">
        <v>147</v>
      </c>
      <c r="D14" s="247"/>
      <c r="E14" s="247"/>
      <c r="F14" s="247"/>
      <c r="G14" s="247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141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6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62" t="s">
        <v>148</v>
      </c>
      <c r="D15" s="227"/>
      <c r="E15" s="228">
        <v>10.35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143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9">
        <v>3</v>
      </c>
      <c r="B16" s="240" t="s">
        <v>149</v>
      </c>
      <c r="C16" s="260" t="s">
        <v>150</v>
      </c>
      <c r="D16" s="241" t="s">
        <v>134</v>
      </c>
      <c r="E16" s="242">
        <v>10.35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 t="s">
        <v>135</v>
      </c>
      <c r="S16" s="244" t="s">
        <v>136</v>
      </c>
      <c r="T16" s="245" t="s">
        <v>136</v>
      </c>
      <c r="U16" s="225">
        <v>4.3099999999999999E-2</v>
      </c>
      <c r="V16" s="225">
        <f>ROUND(E16*U16,2)</f>
        <v>0.45</v>
      </c>
      <c r="W16" s="225"/>
      <c r="X16" s="225" t="s">
        <v>137</v>
      </c>
      <c r="Y16" s="225" t="s">
        <v>138</v>
      </c>
      <c r="Z16" s="214"/>
      <c r="AA16" s="214"/>
      <c r="AB16" s="214"/>
      <c r="AC16" s="214"/>
      <c r="AD16" s="214"/>
      <c r="AE16" s="214"/>
      <c r="AF16" s="214"/>
      <c r="AG16" s="214" t="s">
        <v>139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33.75" outlineLevel="2" x14ac:dyDescent="0.2">
      <c r="A17" s="221"/>
      <c r="B17" s="222"/>
      <c r="C17" s="261" t="s">
        <v>147</v>
      </c>
      <c r="D17" s="247"/>
      <c r="E17" s="247"/>
      <c r="F17" s="247"/>
      <c r="G17" s="247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141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6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62" t="s">
        <v>151</v>
      </c>
      <c r="D18" s="227"/>
      <c r="E18" s="228">
        <v>10.35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4"/>
      <c r="AA18" s="214"/>
      <c r="AB18" s="214"/>
      <c r="AC18" s="214"/>
      <c r="AD18" s="214"/>
      <c r="AE18" s="214"/>
      <c r="AF18" s="214"/>
      <c r="AG18" s="214" t="s">
        <v>143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9">
        <v>4</v>
      </c>
      <c r="B19" s="240" t="s">
        <v>152</v>
      </c>
      <c r="C19" s="260" t="s">
        <v>153</v>
      </c>
      <c r="D19" s="241" t="s">
        <v>134</v>
      </c>
      <c r="E19" s="242">
        <v>7.84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 t="s">
        <v>135</v>
      </c>
      <c r="S19" s="244" t="s">
        <v>136</v>
      </c>
      <c r="T19" s="245" t="s">
        <v>136</v>
      </c>
      <c r="U19" s="225">
        <v>0.23</v>
      </c>
      <c r="V19" s="225">
        <f>ROUND(E19*U19,2)</f>
        <v>1.8</v>
      </c>
      <c r="W19" s="225"/>
      <c r="X19" s="225" t="s">
        <v>137</v>
      </c>
      <c r="Y19" s="225" t="s">
        <v>138</v>
      </c>
      <c r="Z19" s="214"/>
      <c r="AA19" s="214"/>
      <c r="AB19" s="214"/>
      <c r="AC19" s="214"/>
      <c r="AD19" s="214"/>
      <c r="AE19" s="214"/>
      <c r="AF19" s="214"/>
      <c r="AG19" s="214" t="s">
        <v>139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2" x14ac:dyDescent="0.2">
      <c r="A20" s="221"/>
      <c r="B20" s="222"/>
      <c r="C20" s="261" t="s">
        <v>154</v>
      </c>
      <c r="D20" s="247"/>
      <c r="E20" s="247"/>
      <c r="F20" s="247"/>
      <c r="G20" s="247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141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6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62" t="s">
        <v>155</v>
      </c>
      <c r="D21" s="227"/>
      <c r="E21" s="228">
        <v>7.84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4"/>
      <c r="AA21" s="214"/>
      <c r="AB21" s="214"/>
      <c r="AC21" s="214"/>
      <c r="AD21" s="214"/>
      <c r="AE21" s="214"/>
      <c r="AF21" s="214"/>
      <c r="AG21" s="214" t="s">
        <v>143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9">
        <v>5</v>
      </c>
      <c r="B22" s="240" t="s">
        <v>156</v>
      </c>
      <c r="C22" s="260" t="s">
        <v>157</v>
      </c>
      <c r="D22" s="241" t="s">
        <v>134</v>
      </c>
      <c r="E22" s="242">
        <v>7.84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4" t="s">
        <v>135</v>
      </c>
      <c r="S22" s="244" t="s">
        <v>136</v>
      </c>
      <c r="T22" s="245" t="s">
        <v>136</v>
      </c>
      <c r="U22" s="225">
        <v>0.38979999999999998</v>
      </c>
      <c r="V22" s="225">
        <f>ROUND(E22*U22,2)</f>
        <v>3.06</v>
      </c>
      <c r="W22" s="225"/>
      <c r="X22" s="225" t="s">
        <v>137</v>
      </c>
      <c r="Y22" s="225" t="s">
        <v>138</v>
      </c>
      <c r="Z22" s="214"/>
      <c r="AA22" s="214"/>
      <c r="AB22" s="214"/>
      <c r="AC22" s="214"/>
      <c r="AD22" s="214"/>
      <c r="AE22" s="214"/>
      <c r="AF22" s="214"/>
      <c r="AG22" s="214" t="s">
        <v>139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2" x14ac:dyDescent="0.2">
      <c r="A23" s="221"/>
      <c r="B23" s="222"/>
      <c r="C23" s="261" t="s">
        <v>154</v>
      </c>
      <c r="D23" s="247"/>
      <c r="E23" s="247"/>
      <c r="F23" s="247"/>
      <c r="G23" s="247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141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6" t="str">
        <f>C23</f>
        <v>zapažených i nezapažených s urovnáním dna do předepsaného profilu a spádu, s přehozením výkopku na přilehlém terénu na vzdálenost do 3 m od podélné osy rýhy nebo s naložením výkopku na dopravní prostředek.</v>
      </c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62" t="s">
        <v>158</v>
      </c>
      <c r="D24" s="227"/>
      <c r="E24" s="228">
        <v>7.84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4"/>
      <c r="AA24" s="214"/>
      <c r="AB24" s="214"/>
      <c r="AC24" s="214"/>
      <c r="AD24" s="214"/>
      <c r="AE24" s="214"/>
      <c r="AF24" s="214"/>
      <c r="AG24" s="214" t="s">
        <v>143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39">
        <v>6</v>
      </c>
      <c r="B25" s="240" t="s">
        <v>159</v>
      </c>
      <c r="C25" s="260" t="s">
        <v>160</v>
      </c>
      <c r="D25" s="241" t="s">
        <v>134</v>
      </c>
      <c r="E25" s="242">
        <v>18.190000000000001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 t="s">
        <v>135</v>
      </c>
      <c r="S25" s="244" t="s">
        <v>136</v>
      </c>
      <c r="T25" s="245" t="s">
        <v>136</v>
      </c>
      <c r="U25" s="225">
        <v>1.0999999999999999E-2</v>
      </c>
      <c r="V25" s="225">
        <f>ROUND(E25*U25,2)</f>
        <v>0.2</v>
      </c>
      <c r="W25" s="225"/>
      <c r="X25" s="225" t="s">
        <v>137</v>
      </c>
      <c r="Y25" s="225" t="s">
        <v>138</v>
      </c>
      <c r="Z25" s="214"/>
      <c r="AA25" s="214"/>
      <c r="AB25" s="214"/>
      <c r="AC25" s="214"/>
      <c r="AD25" s="214"/>
      <c r="AE25" s="214"/>
      <c r="AF25" s="214"/>
      <c r="AG25" s="214" t="s">
        <v>139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61" t="s">
        <v>161</v>
      </c>
      <c r="D26" s="247"/>
      <c r="E26" s="247"/>
      <c r="F26" s="247"/>
      <c r="G26" s="247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4"/>
      <c r="AA26" s="214"/>
      <c r="AB26" s="214"/>
      <c r="AC26" s="214"/>
      <c r="AD26" s="214"/>
      <c r="AE26" s="214"/>
      <c r="AF26" s="214"/>
      <c r="AG26" s="214" t="s">
        <v>141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21"/>
      <c r="B27" s="222"/>
      <c r="C27" s="262" t="s">
        <v>151</v>
      </c>
      <c r="D27" s="227"/>
      <c r="E27" s="228">
        <v>10.35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143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21"/>
      <c r="B28" s="222"/>
      <c r="C28" s="262" t="s">
        <v>158</v>
      </c>
      <c r="D28" s="227"/>
      <c r="E28" s="228">
        <v>7.84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143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9">
        <v>7</v>
      </c>
      <c r="B29" s="240" t="s">
        <v>162</v>
      </c>
      <c r="C29" s="260" t="s">
        <v>163</v>
      </c>
      <c r="D29" s="241" t="s">
        <v>134</v>
      </c>
      <c r="E29" s="242">
        <v>181.9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4" t="s">
        <v>135</v>
      </c>
      <c r="S29" s="244" t="s">
        <v>136</v>
      </c>
      <c r="T29" s="245" t="s">
        <v>136</v>
      </c>
      <c r="U29" s="225">
        <v>0</v>
      </c>
      <c r="V29" s="225">
        <f>ROUND(E29*U29,2)</f>
        <v>0</v>
      </c>
      <c r="W29" s="225"/>
      <c r="X29" s="225" t="s">
        <v>137</v>
      </c>
      <c r="Y29" s="225" t="s">
        <v>138</v>
      </c>
      <c r="Z29" s="214"/>
      <c r="AA29" s="214"/>
      <c r="AB29" s="214"/>
      <c r="AC29" s="214"/>
      <c r="AD29" s="214"/>
      <c r="AE29" s="214"/>
      <c r="AF29" s="214"/>
      <c r="AG29" s="214" t="s">
        <v>139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61" t="s">
        <v>161</v>
      </c>
      <c r="D30" s="247"/>
      <c r="E30" s="247"/>
      <c r="F30" s="247"/>
      <c r="G30" s="247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4"/>
      <c r="AA30" s="214"/>
      <c r="AB30" s="214"/>
      <c r="AC30" s="214"/>
      <c r="AD30" s="214"/>
      <c r="AE30" s="214"/>
      <c r="AF30" s="214"/>
      <c r="AG30" s="214" t="s">
        <v>141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62" t="s">
        <v>164</v>
      </c>
      <c r="D31" s="227"/>
      <c r="E31" s="228">
        <v>181.9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143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39">
        <v>8</v>
      </c>
      <c r="B32" s="240" t="s">
        <v>165</v>
      </c>
      <c r="C32" s="260" t="s">
        <v>166</v>
      </c>
      <c r="D32" s="241" t="s">
        <v>134</v>
      </c>
      <c r="E32" s="242">
        <v>10.35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4" t="s">
        <v>135</v>
      </c>
      <c r="S32" s="244" t="s">
        <v>136</v>
      </c>
      <c r="T32" s="245" t="s">
        <v>136</v>
      </c>
      <c r="U32" s="225">
        <v>0.20200000000000001</v>
      </c>
      <c r="V32" s="225">
        <f>ROUND(E32*U32,2)</f>
        <v>2.09</v>
      </c>
      <c r="W32" s="225"/>
      <c r="X32" s="225" t="s">
        <v>137</v>
      </c>
      <c r="Y32" s="225" t="s">
        <v>138</v>
      </c>
      <c r="Z32" s="214"/>
      <c r="AA32" s="214"/>
      <c r="AB32" s="214"/>
      <c r="AC32" s="214"/>
      <c r="AD32" s="214"/>
      <c r="AE32" s="214"/>
      <c r="AF32" s="214"/>
      <c r="AG32" s="214" t="s">
        <v>139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61" t="s">
        <v>167</v>
      </c>
      <c r="D33" s="247"/>
      <c r="E33" s="247"/>
      <c r="F33" s="247"/>
      <c r="G33" s="247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4"/>
      <c r="AA33" s="214"/>
      <c r="AB33" s="214"/>
      <c r="AC33" s="214"/>
      <c r="AD33" s="214"/>
      <c r="AE33" s="214"/>
      <c r="AF33" s="214"/>
      <c r="AG33" s="214" t="s">
        <v>141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63" t="s">
        <v>168</v>
      </c>
      <c r="D34" s="248"/>
      <c r="E34" s="248"/>
      <c r="F34" s="248"/>
      <c r="G34" s="248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4"/>
      <c r="AA34" s="214"/>
      <c r="AB34" s="214"/>
      <c r="AC34" s="214"/>
      <c r="AD34" s="214"/>
      <c r="AE34" s="214"/>
      <c r="AF34" s="214"/>
      <c r="AG34" s="214" t="s">
        <v>169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2" t="s">
        <v>148</v>
      </c>
      <c r="D35" s="227"/>
      <c r="E35" s="228">
        <v>10.35</v>
      </c>
      <c r="F35" s="225"/>
      <c r="G35" s="225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143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9">
        <v>9</v>
      </c>
      <c r="B36" s="240" t="s">
        <v>170</v>
      </c>
      <c r="C36" s="260" t="s">
        <v>171</v>
      </c>
      <c r="D36" s="241" t="s">
        <v>134</v>
      </c>
      <c r="E36" s="242">
        <v>8.9600000000000009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2">
        <v>1.7</v>
      </c>
      <c r="O36" s="242">
        <f>ROUND(E36*N36,2)</f>
        <v>15.23</v>
      </c>
      <c r="P36" s="242">
        <v>0</v>
      </c>
      <c r="Q36" s="242">
        <f>ROUND(E36*P36,2)</f>
        <v>0</v>
      </c>
      <c r="R36" s="244" t="s">
        <v>135</v>
      </c>
      <c r="S36" s="244" t="s">
        <v>136</v>
      </c>
      <c r="T36" s="245" t="s">
        <v>136</v>
      </c>
      <c r="U36" s="225">
        <v>1.587</v>
      </c>
      <c r="V36" s="225">
        <f>ROUND(E36*U36,2)</f>
        <v>14.22</v>
      </c>
      <c r="W36" s="225"/>
      <c r="X36" s="225" t="s">
        <v>137</v>
      </c>
      <c r="Y36" s="225" t="s">
        <v>138</v>
      </c>
      <c r="Z36" s="214"/>
      <c r="AA36" s="214"/>
      <c r="AB36" s="214"/>
      <c r="AC36" s="214"/>
      <c r="AD36" s="214"/>
      <c r="AE36" s="214"/>
      <c r="AF36" s="214"/>
      <c r="AG36" s="214" t="s">
        <v>139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2" x14ac:dyDescent="0.2">
      <c r="A37" s="221"/>
      <c r="B37" s="222"/>
      <c r="C37" s="261" t="s">
        <v>172</v>
      </c>
      <c r="D37" s="247"/>
      <c r="E37" s="247"/>
      <c r="F37" s="247"/>
      <c r="G37" s="247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141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46" t="str">
        <f>C37</f>
        <v>sypaninou z vhodných hornin tř. 1 - 4 nebo materiálem připraveným podél výkopu ve vzdálenosti do 3 m od jeho kraje, pro jakoukoliv hloubku výkopu a jakoukoliv míru zhutnění,</v>
      </c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62" t="s">
        <v>173</v>
      </c>
      <c r="D38" s="227"/>
      <c r="E38" s="228">
        <v>8.9600000000000009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4"/>
      <c r="AA38" s="214"/>
      <c r="AB38" s="214"/>
      <c r="AC38" s="214"/>
      <c r="AD38" s="214"/>
      <c r="AE38" s="214"/>
      <c r="AF38" s="214"/>
      <c r="AG38" s="214" t="s">
        <v>143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9">
        <v>10</v>
      </c>
      <c r="B39" s="240" t="s">
        <v>174</v>
      </c>
      <c r="C39" s="260" t="s">
        <v>175</v>
      </c>
      <c r="D39" s="241" t="s">
        <v>176</v>
      </c>
      <c r="E39" s="242">
        <v>35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4" t="s">
        <v>135</v>
      </c>
      <c r="S39" s="244" t="s">
        <v>136</v>
      </c>
      <c r="T39" s="245" t="s">
        <v>136</v>
      </c>
      <c r="U39" s="225">
        <v>0.33200000000000002</v>
      </c>
      <c r="V39" s="225">
        <f>ROUND(E39*U39,2)</f>
        <v>11.62</v>
      </c>
      <c r="W39" s="225"/>
      <c r="X39" s="225" t="s">
        <v>137</v>
      </c>
      <c r="Y39" s="225" t="s">
        <v>138</v>
      </c>
      <c r="Z39" s="214"/>
      <c r="AA39" s="214"/>
      <c r="AB39" s="214"/>
      <c r="AC39" s="214"/>
      <c r="AD39" s="214"/>
      <c r="AE39" s="214"/>
      <c r="AF39" s="214"/>
      <c r="AG39" s="214" t="s">
        <v>139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2" x14ac:dyDescent="0.2">
      <c r="A40" s="221"/>
      <c r="B40" s="222"/>
      <c r="C40" s="261" t="s">
        <v>177</v>
      </c>
      <c r="D40" s="247"/>
      <c r="E40" s="247"/>
      <c r="F40" s="247"/>
      <c r="G40" s="247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4"/>
      <c r="AA40" s="214"/>
      <c r="AB40" s="214"/>
      <c r="AC40" s="214"/>
      <c r="AD40" s="214"/>
      <c r="AE40" s="214"/>
      <c r="AF40" s="214"/>
      <c r="AG40" s="214" t="s">
        <v>141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6" t="str">
        <f>C40</f>
        <v>s případným nutným přemístěním hromad nebo dočasných skládek na místo potřeby ze vzdálenosti do 30 m, v rovině nebo ve svahu do 1 : 5,</v>
      </c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9">
        <v>11</v>
      </c>
      <c r="B41" s="240" t="s">
        <v>178</v>
      </c>
      <c r="C41" s="260" t="s">
        <v>179</v>
      </c>
      <c r="D41" s="241" t="s">
        <v>134</v>
      </c>
      <c r="E41" s="242">
        <v>18.190000000000001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4" t="s">
        <v>135</v>
      </c>
      <c r="S41" s="244" t="s">
        <v>136</v>
      </c>
      <c r="T41" s="245" t="s">
        <v>136</v>
      </c>
      <c r="U41" s="225">
        <v>0</v>
      </c>
      <c r="V41" s="225">
        <f>ROUND(E41*U41,2)</f>
        <v>0</v>
      </c>
      <c r="W41" s="225"/>
      <c r="X41" s="225" t="s">
        <v>137</v>
      </c>
      <c r="Y41" s="225" t="s">
        <v>138</v>
      </c>
      <c r="Z41" s="214"/>
      <c r="AA41" s="214"/>
      <c r="AB41" s="214"/>
      <c r="AC41" s="214"/>
      <c r="AD41" s="214"/>
      <c r="AE41" s="214"/>
      <c r="AF41" s="214"/>
      <c r="AG41" s="214" t="s">
        <v>139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2" t="s">
        <v>180</v>
      </c>
      <c r="D42" s="227"/>
      <c r="E42" s="228">
        <v>18.190000000000001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143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9">
        <v>12</v>
      </c>
      <c r="B43" s="240" t="s">
        <v>181</v>
      </c>
      <c r="C43" s="260" t="s">
        <v>182</v>
      </c>
      <c r="D43" s="241" t="s">
        <v>134</v>
      </c>
      <c r="E43" s="242">
        <v>2.2400000000000002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1.8907700000000001</v>
      </c>
      <c r="O43" s="242">
        <f>ROUND(E43*N43,2)</f>
        <v>4.24</v>
      </c>
      <c r="P43" s="242">
        <v>0</v>
      </c>
      <c r="Q43" s="242">
        <f>ROUND(E43*P43,2)</f>
        <v>0</v>
      </c>
      <c r="R43" s="244" t="s">
        <v>183</v>
      </c>
      <c r="S43" s="244" t="s">
        <v>136</v>
      </c>
      <c r="T43" s="245" t="s">
        <v>136</v>
      </c>
      <c r="U43" s="225">
        <v>1.6950000000000001</v>
      </c>
      <c r="V43" s="225">
        <f>ROUND(E43*U43,2)</f>
        <v>3.8</v>
      </c>
      <c r="W43" s="225"/>
      <c r="X43" s="225" t="s">
        <v>137</v>
      </c>
      <c r="Y43" s="225" t="s">
        <v>138</v>
      </c>
      <c r="Z43" s="214"/>
      <c r="AA43" s="214"/>
      <c r="AB43" s="214"/>
      <c r="AC43" s="214"/>
      <c r="AD43" s="214"/>
      <c r="AE43" s="214"/>
      <c r="AF43" s="214"/>
      <c r="AG43" s="214" t="s">
        <v>139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61" t="s">
        <v>184</v>
      </c>
      <c r="D44" s="247"/>
      <c r="E44" s="247"/>
      <c r="F44" s="247"/>
      <c r="G44" s="247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141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62" t="s">
        <v>185</v>
      </c>
      <c r="D45" s="227"/>
      <c r="E45" s="228">
        <v>2.2400000000000002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143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9">
        <v>13</v>
      </c>
      <c r="B46" s="240" t="s">
        <v>186</v>
      </c>
      <c r="C46" s="260" t="s">
        <v>187</v>
      </c>
      <c r="D46" s="241" t="s">
        <v>176</v>
      </c>
      <c r="E46" s="242">
        <v>35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21</v>
      </c>
      <c r="M46" s="244">
        <f>G46*(1+L46/100)</f>
        <v>0</v>
      </c>
      <c r="N46" s="242">
        <v>3.0000000000000001E-5</v>
      </c>
      <c r="O46" s="242">
        <f>ROUND(E46*N46,2)</f>
        <v>0</v>
      </c>
      <c r="P46" s="242">
        <v>0</v>
      </c>
      <c r="Q46" s="242">
        <f>ROUND(E46*P46,2)</f>
        <v>0</v>
      </c>
      <c r="R46" s="244" t="s">
        <v>188</v>
      </c>
      <c r="S46" s="244" t="s">
        <v>136</v>
      </c>
      <c r="T46" s="245" t="s">
        <v>136</v>
      </c>
      <c r="U46" s="225">
        <v>0.06</v>
      </c>
      <c r="V46" s="225">
        <f>ROUND(E46*U46,2)</f>
        <v>2.1</v>
      </c>
      <c r="W46" s="225"/>
      <c r="X46" s="225" t="s">
        <v>189</v>
      </c>
      <c r="Y46" s="225" t="s">
        <v>138</v>
      </c>
      <c r="Z46" s="214"/>
      <c r="AA46" s="214"/>
      <c r="AB46" s="214"/>
      <c r="AC46" s="214"/>
      <c r="AD46" s="214"/>
      <c r="AE46" s="214"/>
      <c r="AF46" s="214"/>
      <c r="AG46" s="214" t="s">
        <v>190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64" t="s">
        <v>191</v>
      </c>
      <c r="D47" s="249"/>
      <c r="E47" s="249"/>
      <c r="F47" s="249"/>
      <c r="G47" s="249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169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9">
        <v>14</v>
      </c>
      <c r="B48" s="240" t="s">
        <v>192</v>
      </c>
      <c r="C48" s="260" t="s">
        <v>193</v>
      </c>
      <c r="D48" s="241" t="s">
        <v>194</v>
      </c>
      <c r="E48" s="242">
        <v>20.7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1</v>
      </c>
      <c r="O48" s="242">
        <f>ROUND(E48*N48,2)</f>
        <v>20.7</v>
      </c>
      <c r="P48" s="242">
        <v>0</v>
      </c>
      <c r="Q48" s="242">
        <f>ROUND(E48*P48,2)</f>
        <v>0</v>
      </c>
      <c r="R48" s="244" t="s">
        <v>195</v>
      </c>
      <c r="S48" s="244" t="s">
        <v>136</v>
      </c>
      <c r="T48" s="245" t="s">
        <v>136</v>
      </c>
      <c r="U48" s="225">
        <v>0</v>
      </c>
      <c r="V48" s="225">
        <f>ROUND(E48*U48,2)</f>
        <v>0</v>
      </c>
      <c r="W48" s="225"/>
      <c r="X48" s="225" t="s">
        <v>196</v>
      </c>
      <c r="Y48" s="225" t="s">
        <v>138</v>
      </c>
      <c r="Z48" s="214"/>
      <c r="AA48" s="214"/>
      <c r="AB48" s="214"/>
      <c r="AC48" s="214"/>
      <c r="AD48" s="214"/>
      <c r="AE48" s="214"/>
      <c r="AF48" s="214"/>
      <c r="AG48" s="214" t="s">
        <v>197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62" t="s">
        <v>198</v>
      </c>
      <c r="D49" s="227"/>
      <c r="E49" s="228">
        <v>20.7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4"/>
      <c r="AA49" s="214"/>
      <c r="AB49" s="214"/>
      <c r="AC49" s="214"/>
      <c r="AD49" s="214"/>
      <c r="AE49" s="214"/>
      <c r="AF49" s="214"/>
      <c r="AG49" s="214" t="s">
        <v>143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x14ac:dyDescent="0.2">
      <c r="A50" s="232" t="s">
        <v>130</v>
      </c>
      <c r="B50" s="233" t="s">
        <v>71</v>
      </c>
      <c r="C50" s="259" t="s">
        <v>72</v>
      </c>
      <c r="D50" s="234"/>
      <c r="E50" s="235"/>
      <c r="F50" s="236"/>
      <c r="G50" s="236">
        <f>SUMIF(AG51:AG55,"&lt;&gt;NOR",G51:G55)</f>
        <v>0</v>
      </c>
      <c r="H50" s="236"/>
      <c r="I50" s="236">
        <f>SUM(I51:I55)</f>
        <v>0</v>
      </c>
      <c r="J50" s="236"/>
      <c r="K50" s="236">
        <f>SUM(K51:K55)</f>
        <v>0</v>
      </c>
      <c r="L50" s="236"/>
      <c r="M50" s="236">
        <f>SUM(M51:M55)</f>
        <v>0</v>
      </c>
      <c r="N50" s="235"/>
      <c r="O50" s="235">
        <f>SUM(O51:O55)</f>
        <v>18.96</v>
      </c>
      <c r="P50" s="235"/>
      <c r="Q50" s="235">
        <f>SUM(Q51:Q55)</f>
        <v>0</v>
      </c>
      <c r="R50" s="236"/>
      <c r="S50" s="236"/>
      <c r="T50" s="237"/>
      <c r="U50" s="231"/>
      <c r="V50" s="231">
        <f>SUM(V51:V55)</f>
        <v>5.96</v>
      </c>
      <c r="W50" s="231"/>
      <c r="X50" s="231"/>
      <c r="Y50" s="231"/>
      <c r="AG50" t="s">
        <v>131</v>
      </c>
    </row>
    <row r="51" spans="1:60" outlineLevel="1" x14ac:dyDescent="0.2">
      <c r="A51" s="239">
        <v>15</v>
      </c>
      <c r="B51" s="240" t="s">
        <v>199</v>
      </c>
      <c r="C51" s="260" t="s">
        <v>200</v>
      </c>
      <c r="D51" s="241" t="s">
        <v>201</v>
      </c>
      <c r="E51" s="242">
        <v>40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8.3999999999999995E-3</v>
      </c>
      <c r="O51" s="242">
        <f>ROUND(E51*N51,2)</f>
        <v>0.34</v>
      </c>
      <c r="P51" s="242">
        <v>0</v>
      </c>
      <c r="Q51" s="242">
        <f>ROUND(E51*P51,2)</f>
        <v>0</v>
      </c>
      <c r="R51" s="244" t="s">
        <v>202</v>
      </c>
      <c r="S51" s="244" t="s">
        <v>136</v>
      </c>
      <c r="T51" s="245" t="s">
        <v>136</v>
      </c>
      <c r="U51" s="225">
        <v>0.14899999999999999</v>
      </c>
      <c r="V51" s="225">
        <f>ROUND(E51*U51,2)</f>
        <v>5.96</v>
      </c>
      <c r="W51" s="225"/>
      <c r="X51" s="225" t="s">
        <v>137</v>
      </c>
      <c r="Y51" s="225" t="s">
        <v>138</v>
      </c>
      <c r="Z51" s="214"/>
      <c r="AA51" s="214"/>
      <c r="AB51" s="214"/>
      <c r="AC51" s="214"/>
      <c r="AD51" s="214"/>
      <c r="AE51" s="214"/>
      <c r="AF51" s="214"/>
      <c r="AG51" s="214" t="s">
        <v>139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61" t="s">
        <v>203</v>
      </c>
      <c r="D52" s="247"/>
      <c r="E52" s="247"/>
      <c r="F52" s="247"/>
      <c r="G52" s="247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141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62" t="s">
        <v>204</v>
      </c>
      <c r="D53" s="227"/>
      <c r="E53" s="228">
        <v>40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143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9">
        <v>16</v>
      </c>
      <c r="B54" s="240" t="s">
        <v>205</v>
      </c>
      <c r="C54" s="260" t="s">
        <v>206</v>
      </c>
      <c r="D54" s="241" t="s">
        <v>207</v>
      </c>
      <c r="E54" s="242">
        <v>10.065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1.85</v>
      </c>
      <c r="O54" s="242">
        <f>ROUND(E54*N54,2)</f>
        <v>18.62</v>
      </c>
      <c r="P54" s="242">
        <v>0</v>
      </c>
      <c r="Q54" s="242">
        <f>ROUND(E54*P54,2)</f>
        <v>0</v>
      </c>
      <c r="R54" s="244"/>
      <c r="S54" s="244" t="s">
        <v>208</v>
      </c>
      <c r="T54" s="245" t="s">
        <v>209</v>
      </c>
      <c r="U54" s="225">
        <v>0</v>
      </c>
      <c r="V54" s="225">
        <f>ROUND(E54*U54,2)</f>
        <v>0</v>
      </c>
      <c r="W54" s="225"/>
      <c r="X54" s="225" t="s">
        <v>137</v>
      </c>
      <c r="Y54" s="225" t="s">
        <v>138</v>
      </c>
      <c r="Z54" s="214"/>
      <c r="AA54" s="214"/>
      <c r="AB54" s="214"/>
      <c r="AC54" s="214"/>
      <c r="AD54" s="214"/>
      <c r="AE54" s="214"/>
      <c r="AF54" s="214"/>
      <c r="AG54" s="214" t="s">
        <v>139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62" t="s">
        <v>210</v>
      </c>
      <c r="D55" s="227"/>
      <c r="E55" s="228">
        <v>10.065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143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32" t="s">
        <v>130</v>
      </c>
      <c r="B56" s="233" t="s">
        <v>73</v>
      </c>
      <c r="C56" s="259" t="s">
        <v>74</v>
      </c>
      <c r="D56" s="234"/>
      <c r="E56" s="235"/>
      <c r="F56" s="236"/>
      <c r="G56" s="236">
        <f>SUMIF(AG57:AG57,"&lt;&gt;NOR",G57:G57)</f>
        <v>0</v>
      </c>
      <c r="H56" s="236"/>
      <c r="I56" s="236">
        <f>SUM(I57:I57)</f>
        <v>0</v>
      </c>
      <c r="J56" s="236"/>
      <c r="K56" s="236">
        <f>SUM(K57:K57)</f>
        <v>0</v>
      </c>
      <c r="L56" s="236"/>
      <c r="M56" s="236">
        <f>SUM(M57:M57)</f>
        <v>0</v>
      </c>
      <c r="N56" s="235"/>
      <c r="O56" s="235">
        <f>SUM(O57:O57)</f>
        <v>3.02</v>
      </c>
      <c r="P56" s="235"/>
      <c r="Q56" s="235">
        <f>SUM(Q57:Q57)</f>
        <v>0</v>
      </c>
      <c r="R56" s="236"/>
      <c r="S56" s="236"/>
      <c r="T56" s="237"/>
      <c r="U56" s="231"/>
      <c r="V56" s="231">
        <f>SUM(V57:V57)</f>
        <v>17.41</v>
      </c>
      <c r="W56" s="231"/>
      <c r="X56" s="231"/>
      <c r="Y56" s="231"/>
      <c r="AG56" t="s">
        <v>131</v>
      </c>
    </row>
    <row r="57" spans="1:60" ht="33.75" outlineLevel="1" x14ac:dyDescent="0.2">
      <c r="A57" s="250">
        <v>17</v>
      </c>
      <c r="B57" s="251" t="s">
        <v>211</v>
      </c>
      <c r="C57" s="265" t="s">
        <v>212</v>
      </c>
      <c r="D57" s="252" t="s">
        <v>201</v>
      </c>
      <c r="E57" s="253">
        <v>40</v>
      </c>
      <c r="F57" s="254"/>
      <c r="G57" s="255">
        <f>ROUND(E57*F57,2)</f>
        <v>0</v>
      </c>
      <c r="H57" s="254"/>
      <c r="I57" s="255">
        <f>ROUND(E57*H57,2)</f>
        <v>0</v>
      </c>
      <c r="J57" s="254"/>
      <c r="K57" s="255">
        <f>ROUND(E57*J57,2)</f>
        <v>0</v>
      </c>
      <c r="L57" s="255">
        <v>21</v>
      </c>
      <c r="M57" s="255">
        <f>G57*(1+L57/100)</f>
        <v>0</v>
      </c>
      <c r="N57" s="253">
        <v>7.5450000000000003E-2</v>
      </c>
      <c r="O57" s="253">
        <f>ROUND(E57*N57,2)</f>
        <v>3.02</v>
      </c>
      <c r="P57" s="253">
        <v>0</v>
      </c>
      <c r="Q57" s="253">
        <f>ROUND(E57*P57,2)</f>
        <v>0</v>
      </c>
      <c r="R57" s="255" t="s">
        <v>202</v>
      </c>
      <c r="S57" s="255" t="s">
        <v>136</v>
      </c>
      <c r="T57" s="256" t="s">
        <v>136</v>
      </c>
      <c r="U57" s="225">
        <v>0.43530000000000002</v>
      </c>
      <c r="V57" s="225">
        <f>ROUND(E57*U57,2)</f>
        <v>17.41</v>
      </c>
      <c r="W57" s="225"/>
      <c r="X57" s="225" t="s">
        <v>137</v>
      </c>
      <c r="Y57" s="225" t="s">
        <v>138</v>
      </c>
      <c r="Z57" s="214"/>
      <c r="AA57" s="214"/>
      <c r="AB57" s="214"/>
      <c r="AC57" s="214"/>
      <c r="AD57" s="214"/>
      <c r="AE57" s="214"/>
      <c r="AF57" s="214"/>
      <c r="AG57" s="214" t="s">
        <v>139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32" t="s">
        <v>130</v>
      </c>
      <c r="B58" s="233" t="s">
        <v>75</v>
      </c>
      <c r="C58" s="259" t="s">
        <v>76</v>
      </c>
      <c r="D58" s="234"/>
      <c r="E58" s="235"/>
      <c r="F58" s="236"/>
      <c r="G58" s="236">
        <f>SUMIF(AG59:AG60,"&lt;&gt;NOR",G59:G60)</f>
        <v>0</v>
      </c>
      <c r="H58" s="236"/>
      <c r="I58" s="236">
        <f>SUM(I59:I60)</f>
        <v>0</v>
      </c>
      <c r="J58" s="236"/>
      <c r="K58" s="236">
        <f>SUM(K59:K60)</f>
        <v>0</v>
      </c>
      <c r="L58" s="236"/>
      <c r="M58" s="236">
        <f>SUM(M59:M60)</f>
        <v>0</v>
      </c>
      <c r="N58" s="235"/>
      <c r="O58" s="235">
        <f>SUM(O59:O60)</f>
        <v>0.14000000000000001</v>
      </c>
      <c r="P58" s="235"/>
      <c r="Q58" s="235">
        <f>SUM(Q59:Q60)</f>
        <v>0</v>
      </c>
      <c r="R58" s="236"/>
      <c r="S58" s="236"/>
      <c r="T58" s="237"/>
      <c r="U58" s="231"/>
      <c r="V58" s="231">
        <f>SUM(V59:V60)</f>
        <v>19.260000000000002</v>
      </c>
      <c r="W58" s="231"/>
      <c r="X58" s="231"/>
      <c r="Y58" s="231"/>
      <c r="AG58" t="s">
        <v>131</v>
      </c>
    </row>
    <row r="59" spans="1:60" outlineLevel="1" x14ac:dyDescent="0.2">
      <c r="A59" s="239">
        <v>18</v>
      </c>
      <c r="B59" s="240" t="s">
        <v>213</v>
      </c>
      <c r="C59" s="260" t="s">
        <v>214</v>
      </c>
      <c r="D59" s="241" t="s">
        <v>176</v>
      </c>
      <c r="E59" s="242">
        <v>90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2">
        <v>1.58E-3</v>
      </c>
      <c r="O59" s="242">
        <f>ROUND(E59*N59,2)</f>
        <v>0.14000000000000001</v>
      </c>
      <c r="P59" s="242">
        <v>0</v>
      </c>
      <c r="Q59" s="242">
        <f>ROUND(E59*P59,2)</f>
        <v>0</v>
      </c>
      <c r="R59" s="244" t="s">
        <v>215</v>
      </c>
      <c r="S59" s="244" t="s">
        <v>136</v>
      </c>
      <c r="T59" s="245" t="s">
        <v>136</v>
      </c>
      <c r="U59" s="225">
        <v>0.214</v>
      </c>
      <c r="V59" s="225">
        <f>ROUND(E59*U59,2)</f>
        <v>19.260000000000002</v>
      </c>
      <c r="W59" s="225"/>
      <c r="X59" s="225" t="s">
        <v>137</v>
      </c>
      <c r="Y59" s="225" t="s">
        <v>138</v>
      </c>
      <c r="Z59" s="214"/>
      <c r="AA59" s="214"/>
      <c r="AB59" s="214"/>
      <c r="AC59" s="214"/>
      <c r="AD59" s="214"/>
      <c r="AE59" s="214"/>
      <c r="AF59" s="214"/>
      <c r="AG59" s="214" t="s">
        <v>139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62" t="s">
        <v>216</v>
      </c>
      <c r="D60" s="227"/>
      <c r="E60" s="228">
        <v>90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4"/>
      <c r="AA60" s="214"/>
      <c r="AB60" s="214"/>
      <c r="AC60" s="214"/>
      <c r="AD60" s="214"/>
      <c r="AE60" s="214"/>
      <c r="AF60" s="214"/>
      <c r="AG60" s="214" t="s">
        <v>143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32" t="s">
        <v>130</v>
      </c>
      <c r="B61" s="233" t="s">
        <v>77</v>
      </c>
      <c r="C61" s="259" t="s">
        <v>78</v>
      </c>
      <c r="D61" s="234"/>
      <c r="E61" s="235"/>
      <c r="F61" s="236"/>
      <c r="G61" s="236">
        <f>SUMIF(AG62:AG66,"&lt;&gt;NOR",G62:G66)</f>
        <v>0</v>
      </c>
      <c r="H61" s="236"/>
      <c r="I61" s="236">
        <f>SUM(I62:I66)</f>
        <v>0</v>
      </c>
      <c r="J61" s="236"/>
      <c r="K61" s="236">
        <f>SUM(K62:K66)</f>
        <v>0</v>
      </c>
      <c r="L61" s="236"/>
      <c r="M61" s="236">
        <f>SUM(M62:M66)</f>
        <v>0</v>
      </c>
      <c r="N61" s="235"/>
      <c r="O61" s="235">
        <f>SUM(O62:O66)</f>
        <v>0</v>
      </c>
      <c r="P61" s="235"/>
      <c r="Q61" s="235">
        <f>SUM(Q62:Q66)</f>
        <v>0</v>
      </c>
      <c r="R61" s="236"/>
      <c r="S61" s="236"/>
      <c r="T61" s="237"/>
      <c r="U61" s="231"/>
      <c r="V61" s="231">
        <f>SUM(V62:V66)</f>
        <v>650.43000000000006</v>
      </c>
      <c r="W61" s="231"/>
      <c r="X61" s="231"/>
      <c r="Y61" s="231"/>
      <c r="AG61" t="s">
        <v>131</v>
      </c>
    </row>
    <row r="62" spans="1:60" ht="33.75" outlineLevel="1" x14ac:dyDescent="0.2">
      <c r="A62" s="239">
        <v>19</v>
      </c>
      <c r="B62" s="240" t="s">
        <v>217</v>
      </c>
      <c r="C62" s="260" t="s">
        <v>218</v>
      </c>
      <c r="D62" s="241" t="s">
        <v>176</v>
      </c>
      <c r="E62" s="242">
        <v>651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2">
        <v>0</v>
      </c>
      <c r="O62" s="242">
        <f>ROUND(E62*N62,2)</f>
        <v>0</v>
      </c>
      <c r="P62" s="242">
        <v>0</v>
      </c>
      <c r="Q62" s="242">
        <f>ROUND(E62*P62,2)</f>
        <v>0</v>
      </c>
      <c r="R62" s="244" t="s">
        <v>219</v>
      </c>
      <c r="S62" s="244" t="s">
        <v>136</v>
      </c>
      <c r="T62" s="245" t="s">
        <v>136</v>
      </c>
      <c r="U62" s="225">
        <v>0.13900000000000001</v>
      </c>
      <c r="V62" s="225">
        <f>ROUND(E62*U62,2)</f>
        <v>90.49</v>
      </c>
      <c r="W62" s="225"/>
      <c r="X62" s="225" t="s">
        <v>137</v>
      </c>
      <c r="Y62" s="225" t="s">
        <v>138</v>
      </c>
      <c r="Z62" s="214"/>
      <c r="AA62" s="214"/>
      <c r="AB62" s="214"/>
      <c r="AC62" s="214"/>
      <c r="AD62" s="214"/>
      <c r="AE62" s="214"/>
      <c r="AF62" s="214"/>
      <c r="AG62" s="214" t="s">
        <v>139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62" t="s">
        <v>220</v>
      </c>
      <c r="D63" s="227"/>
      <c r="E63" s="228">
        <v>651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4"/>
      <c r="AA63" s="214"/>
      <c r="AB63" s="214"/>
      <c r="AC63" s="214"/>
      <c r="AD63" s="214"/>
      <c r="AE63" s="214"/>
      <c r="AF63" s="214"/>
      <c r="AG63" s="214" t="s">
        <v>143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9">
        <v>20</v>
      </c>
      <c r="B64" s="240" t="s">
        <v>221</v>
      </c>
      <c r="C64" s="260" t="s">
        <v>222</v>
      </c>
      <c r="D64" s="241" t="s">
        <v>176</v>
      </c>
      <c r="E64" s="242">
        <v>2799.7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2">
        <v>0</v>
      </c>
      <c r="O64" s="242">
        <f>ROUND(E64*N64,2)</f>
        <v>0</v>
      </c>
      <c r="P64" s="242">
        <v>0</v>
      </c>
      <c r="Q64" s="242">
        <f>ROUND(E64*P64,2)</f>
        <v>0</v>
      </c>
      <c r="R64" s="244" t="s">
        <v>202</v>
      </c>
      <c r="S64" s="244" t="s">
        <v>136</v>
      </c>
      <c r="T64" s="245" t="s">
        <v>136</v>
      </c>
      <c r="U64" s="225">
        <v>0.2</v>
      </c>
      <c r="V64" s="225">
        <f>ROUND(E64*U64,2)</f>
        <v>559.94000000000005</v>
      </c>
      <c r="W64" s="225"/>
      <c r="X64" s="225" t="s">
        <v>137</v>
      </c>
      <c r="Y64" s="225" t="s">
        <v>138</v>
      </c>
      <c r="Z64" s="214"/>
      <c r="AA64" s="214"/>
      <c r="AB64" s="214"/>
      <c r="AC64" s="214"/>
      <c r="AD64" s="214"/>
      <c r="AE64" s="214"/>
      <c r="AF64" s="214"/>
      <c r="AG64" s="214" t="s">
        <v>139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62" t="s">
        <v>223</v>
      </c>
      <c r="D65" s="227"/>
      <c r="E65" s="228">
        <v>2275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4"/>
      <c r="AA65" s="214"/>
      <c r="AB65" s="214"/>
      <c r="AC65" s="214"/>
      <c r="AD65" s="214"/>
      <c r="AE65" s="214"/>
      <c r="AF65" s="214"/>
      <c r="AG65" s="214" t="s">
        <v>143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62" t="s">
        <v>224</v>
      </c>
      <c r="D66" s="227"/>
      <c r="E66" s="228">
        <v>524.70000000000005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143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32" t="s">
        <v>130</v>
      </c>
      <c r="B67" s="233" t="s">
        <v>79</v>
      </c>
      <c r="C67" s="259" t="s">
        <v>80</v>
      </c>
      <c r="D67" s="234"/>
      <c r="E67" s="235"/>
      <c r="F67" s="236"/>
      <c r="G67" s="236">
        <f>SUMIF(AG68:AG77,"&lt;&gt;NOR",G68:G77)</f>
        <v>0</v>
      </c>
      <c r="H67" s="236"/>
      <c r="I67" s="236">
        <f>SUM(I68:I77)</f>
        <v>0</v>
      </c>
      <c r="J67" s="236"/>
      <c r="K67" s="236">
        <f>SUM(K68:K77)</f>
        <v>0</v>
      </c>
      <c r="L67" s="236"/>
      <c r="M67" s="236">
        <f>SUM(M68:M77)</f>
        <v>0</v>
      </c>
      <c r="N67" s="235"/>
      <c r="O67" s="235">
        <f>SUM(O68:O77)</f>
        <v>3.75</v>
      </c>
      <c r="P67" s="235"/>
      <c r="Q67" s="235">
        <f>SUM(Q68:Q77)</f>
        <v>27.32</v>
      </c>
      <c r="R67" s="236"/>
      <c r="S67" s="236"/>
      <c r="T67" s="237"/>
      <c r="U67" s="231"/>
      <c r="V67" s="231">
        <f>SUM(V68:V77)</f>
        <v>143.99</v>
      </c>
      <c r="W67" s="231"/>
      <c r="X67" s="231"/>
      <c r="Y67" s="231"/>
      <c r="AG67" t="s">
        <v>131</v>
      </c>
    </row>
    <row r="68" spans="1:60" outlineLevel="1" x14ac:dyDescent="0.2">
      <c r="A68" s="239">
        <v>21</v>
      </c>
      <c r="B68" s="240" t="s">
        <v>225</v>
      </c>
      <c r="C68" s="260" t="s">
        <v>226</v>
      </c>
      <c r="D68" s="241" t="s">
        <v>201</v>
      </c>
      <c r="E68" s="242">
        <v>40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2">
        <v>1.6199999999999999E-3</v>
      </c>
      <c r="O68" s="242">
        <f>ROUND(E68*N68,2)</f>
        <v>0.06</v>
      </c>
      <c r="P68" s="242">
        <v>5.3999999999999999E-2</v>
      </c>
      <c r="Q68" s="242">
        <f>ROUND(E68*P68,2)</f>
        <v>2.16</v>
      </c>
      <c r="R68" s="244" t="s">
        <v>227</v>
      </c>
      <c r="S68" s="244" t="s">
        <v>136</v>
      </c>
      <c r="T68" s="245" t="s">
        <v>136</v>
      </c>
      <c r="U68" s="225">
        <v>1.131</v>
      </c>
      <c r="V68" s="225">
        <f>ROUND(E68*U68,2)</f>
        <v>45.24</v>
      </c>
      <c r="W68" s="225"/>
      <c r="X68" s="225" t="s">
        <v>137</v>
      </c>
      <c r="Y68" s="225" t="s">
        <v>138</v>
      </c>
      <c r="Z68" s="214"/>
      <c r="AA68" s="214"/>
      <c r="AB68" s="214"/>
      <c r="AC68" s="214"/>
      <c r="AD68" s="214"/>
      <c r="AE68" s="214"/>
      <c r="AF68" s="214"/>
      <c r="AG68" s="214" t="s">
        <v>139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2" x14ac:dyDescent="0.2">
      <c r="A69" s="221"/>
      <c r="B69" s="222"/>
      <c r="C69" s="261" t="s">
        <v>228</v>
      </c>
      <c r="D69" s="247"/>
      <c r="E69" s="247"/>
      <c r="F69" s="247"/>
      <c r="G69" s="247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4"/>
      <c r="AA69" s="214"/>
      <c r="AB69" s="214"/>
      <c r="AC69" s="214"/>
      <c r="AD69" s="214"/>
      <c r="AE69" s="214"/>
      <c r="AF69" s="214"/>
      <c r="AG69" s="214" t="s">
        <v>141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46" t="str">
        <f>C69</f>
        <v>při jeho výměně pro jakoukoliv délku uložení, včetně pomocného lešení o výšce podlahy do 1900 mm a pro zatížení do 1,5 kPa  (150 kg/m2),</v>
      </c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39">
        <v>22</v>
      </c>
      <c r="B70" s="240" t="s">
        <v>229</v>
      </c>
      <c r="C70" s="260" t="s">
        <v>230</v>
      </c>
      <c r="D70" s="241" t="s">
        <v>231</v>
      </c>
      <c r="E70" s="242">
        <v>156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21</v>
      </c>
      <c r="M70" s="244">
        <f>G70*(1+L70/100)</f>
        <v>0</v>
      </c>
      <c r="N70" s="242">
        <v>2.366E-2</v>
      </c>
      <c r="O70" s="242">
        <f>ROUND(E70*N70,2)</f>
        <v>3.69</v>
      </c>
      <c r="P70" s="242">
        <v>0</v>
      </c>
      <c r="Q70" s="242">
        <f>ROUND(E70*P70,2)</f>
        <v>0</v>
      </c>
      <c r="R70" s="244" t="s">
        <v>227</v>
      </c>
      <c r="S70" s="244" t="s">
        <v>136</v>
      </c>
      <c r="T70" s="245" t="s">
        <v>136</v>
      </c>
      <c r="U70" s="225">
        <v>0.63300000000000001</v>
      </c>
      <c r="V70" s="225">
        <f>ROUND(E70*U70,2)</f>
        <v>98.75</v>
      </c>
      <c r="W70" s="225"/>
      <c r="X70" s="225" t="s">
        <v>137</v>
      </c>
      <c r="Y70" s="225" t="s">
        <v>138</v>
      </c>
      <c r="Z70" s="214"/>
      <c r="AA70" s="214"/>
      <c r="AB70" s="214"/>
      <c r="AC70" s="214"/>
      <c r="AD70" s="214"/>
      <c r="AE70" s="214"/>
      <c r="AF70" s="214"/>
      <c r="AG70" s="214" t="s">
        <v>139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62" t="s">
        <v>232</v>
      </c>
      <c r="D71" s="227"/>
      <c r="E71" s="228">
        <v>54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143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21"/>
      <c r="B72" s="222"/>
      <c r="C72" s="262" t="s">
        <v>233</v>
      </c>
      <c r="D72" s="227"/>
      <c r="E72" s="228">
        <v>30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143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21"/>
      <c r="B73" s="222"/>
      <c r="C73" s="262" t="s">
        <v>234</v>
      </c>
      <c r="D73" s="227"/>
      <c r="E73" s="228">
        <v>24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143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21"/>
      <c r="B74" s="222"/>
      <c r="C74" s="262" t="s">
        <v>235</v>
      </c>
      <c r="D74" s="227"/>
      <c r="E74" s="228">
        <v>39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143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62" t="s">
        <v>236</v>
      </c>
      <c r="D75" s="227"/>
      <c r="E75" s="228">
        <v>9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143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9">
        <v>23</v>
      </c>
      <c r="B76" s="240" t="s">
        <v>237</v>
      </c>
      <c r="C76" s="260" t="s">
        <v>238</v>
      </c>
      <c r="D76" s="241" t="s">
        <v>207</v>
      </c>
      <c r="E76" s="242">
        <v>10.065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2">
        <v>0</v>
      </c>
      <c r="O76" s="242">
        <f>ROUND(E76*N76,2)</f>
        <v>0</v>
      </c>
      <c r="P76" s="242">
        <v>2.5</v>
      </c>
      <c r="Q76" s="242">
        <f>ROUND(E76*P76,2)</f>
        <v>25.16</v>
      </c>
      <c r="R76" s="244"/>
      <c r="S76" s="244" t="s">
        <v>208</v>
      </c>
      <c r="T76" s="245" t="s">
        <v>209</v>
      </c>
      <c r="U76" s="225">
        <v>0</v>
      </c>
      <c r="V76" s="225">
        <f>ROUND(E76*U76,2)</f>
        <v>0</v>
      </c>
      <c r="W76" s="225"/>
      <c r="X76" s="225" t="s">
        <v>137</v>
      </c>
      <c r="Y76" s="225" t="s">
        <v>138</v>
      </c>
      <c r="Z76" s="214"/>
      <c r="AA76" s="214"/>
      <c r="AB76" s="214"/>
      <c r="AC76" s="214"/>
      <c r="AD76" s="214"/>
      <c r="AE76" s="214"/>
      <c r="AF76" s="214"/>
      <c r="AG76" s="214" t="s">
        <v>139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62" t="s">
        <v>210</v>
      </c>
      <c r="D77" s="227"/>
      <c r="E77" s="228">
        <v>10.065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143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32" t="s">
        <v>130</v>
      </c>
      <c r="B78" s="233" t="s">
        <v>81</v>
      </c>
      <c r="C78" s="259" t="s">
        <v>82</v>
      </c>
      <c r="D78" s="234"/>
      <c r="E78" s="235"/>
      <c r="F78" s="236"/>
      <c r="G78" s="236">
        <f>SUMIF(AG79:AG86,"&lt;&gt;NOR",G79:G86)</f>
        <v>0</v>
      </c>
      <c r="H78" s="236"/>
      <c r="I78" s="236">
        <f>SUM(I79:I86)</f>
        <v>0</v>
      </c>
      <c r="J78" s="236"/>
      <c r="K78" s="236">
        <f>SUM(K79:K86)</f>
        <v>0</v>
      </c>
      <c r="L78" s="236"/>
      <c r="M78" s="236">
        <f>SUM(M79:M86)</f>
        <v>0</v>
      </c>
      <c r="N78" s="235"/>
      <c r="O78" s="235">
        <f>SUM(O79:O86)</f>
        <v>0</v>
      </c>
      <c r="P78" s="235"/>
      <c r="Q78" s="235">
        <f>SUM(Q79:Q86)</f>
        <v>0</v>
      </c>
      <c r="R78" s="236"/>
      <c r="S78" s="236"/>
      <c r="T78" s="237"/>
      <c r="U78" s="231"/>
      <c r="V78" s="231">
        <f>SUM(V79:V86)</f>
        <v>129.62</v>
      </c>
      <c r="W78" s="231"/>
      <c r="X78" s="231"/>
      <c r="Y78" s="231"/>
      <c r="AG78" t="s">
        <v>131</v>
      </c>
    </row>
    <row r="79" spans="1:60" ht="22.5" outlineLevel="1" x14ac:dyDescent="0.2">
      <c r="A79" s="250">
        <v>24</v>
      </c>
      <c r="B79" s="251" t="s">
        <v>239</v>
      </c>
      <c r="C79" s="265" t="s">
        <v>240</v>
      </c>
      <c r="D79" s="252" t="s">
        <v>194</v>
      </c>
      <c r="E79" s="253">
        <v>27.322500000000002</v>
      </c>
      <c r="F79" s="254"/>
      <c r="G79" s="255">
        <f>ROUND(E79*F79,2)</f>
        <v>0</v>
      </c>
      <c r="H79" s="254"/>
      <c r="I79" s="255">
        <f>ROUND(E79*H79,2)</f>
        <v>0</v>
      </c>
      <c r="J79" s="254"/>
      <c r="K79" s="255">
        <f>ROUND(E79*J79,2)</f>
        <v>0</v>
      </c>
      <c r="L79" s="255">
        <v>21</v>
      </c>
      <c r="M79" s="255">
        <f>G79*(1+L79/100)</f>
        <v>0</v>
      </c>
      <c r="N79" s="253">
        <v>0</v>
      </c>
      <c r="O79" s="253">
        <f>ROUND(E79*N79,2)</f>
        <v>0</v>
      </c>
      <c r="P79" s="253">
        <v>0</v>
      </c>
      <c r="Q79" s="253">
        <f>ROUND(E79*P79,2)</f>
        <v>0</v>
      </c>
      <c r="R79" s="255" t="s">
        <v>227</v>
      </c>
      <c r="S79" s="255" t="s">
        <v>136</v>
      </c>
      <c r="T79" s="256" t="s">
        <v>136</v>
      </c>
      <c r="U79" s="225">
        <v>0.93300000000000005</v>
      </c>
      <c r="V79" s="225">
        <f>ROUND(E79*U79,2)</f>
        <v>25.49</v>
      </c>
      <c r="W79" s="225"/>
      <c r="X79" s="225" t="s">
        <v>241</v>
      </c>
      <c r="Y79" s="225" t="s">
        <v>138</v>
      </c>
      <c r="Z79" s="214"/>
      <c r="AA79" s="214"/>
      <c r="AB79" s="214"/>
      <c r="AC79" s="214"/>
      <c r="AD79" s="214"/>
      <c r="AE79" s="214"/>
      <c r="AF79" s="214"/>
      <c r="AG79" s="214" t="s">
        <v>242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50">
        <v>25</v>
      </c>
      <c r="B80" s="251" t="s">
        <v>243</v>
      </c>
      <c r="C80" s="265" t="s">
        <v>244</v>
      </c>
      <c r="D80" s="252" t="s">
        <v>194</v>
      </c>
      <c r="E80" s="253">
        <v>81.967500000000001</v>
      </c>
      <c r="F80" s="254"/>
      <c r="G80" s="255">
        <f>ROUND(E80*F80,2)</f>
        <v>0</v>
      </c>
      <c r="H80" s="254"/>
      <c r="I80" s="255">
        <f>ROUND(E80*H80,2)</f>
        <v>0</v>
      </c>
      <c r="J80" s="254"/>
      <c r="K80" s="255">
        <f>ROUND(E80*J80,2)</f>
        <v>0</v>
      </c>
      <c r="L80" s="255">
        <v>21</v>
      </c>
      <c r="M80" s="255">
        <f>G80*(1+L80/100)</f>
        <v>0</v>
      </c>
      <c r="N80" s="253">
        <v>0</v>
      </c>
      <c r="O80" s="253">
        <f>ROUND(E80*N80,2)</f>
        <v>0</v>
      </c>
      <c r="P80" s="253">
        <v>0</v>
      </c>
      <c r="Q80" s="253">
        <f>ROUND(E80*P80,2)</f>
        <v>0</v>
      </c>
      <c r="R80" s="255" t="s">
        <v>227</v>
      </c>
      <c r="S80" s="255" t="s">
        <v>136</v>
      </c>
      <c r="T80" s="256" t="s">
        <v>136</v>
      </c>
      <c r="U80" s="225">
        <v>0.65300000000000002</v>
      </c>
      <c r="V80" s="225">
        <f>ROUND(E80*U80,2)</f>
        <v>53.52</v>
      </c>
      <c r="W80" s="225"/>
      <c r="X80" s="225" t="s">
        <v>241</v>
      </c>
      <c r="Y80" s="225" t="s">
        <v>138</v>
      </c>
      <c r="Z80" s="214"/>
      <c r="AA80" s="214"/>
      <c r="AB80" s="214"/>
      <c r="AC80" s="214"/>
      <c r="AD80" s="214"/>
      <c r="AE80" s="214"/>
      <c r="AF80" s="214"/>
      <c r="AG80" s="214" t="s">
        <v>242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9">
        <v>26</v>
      </c>
      <c r="B81" s="240" t="s">
        <v>245</v>
      </c>
      <c r="C81" s="260" t="s">
        <v>246</v>
      </c>
      <c r="D81" s="241" t="s">
        <v>194</v>
      </c>
      <c r="E81" s="242">
        <v>27.322500000000002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2">
        <v>0</v>
      </c>
      <c r="O81" s="242">
        <f>ROUND(E81*N81,2)</f>
        <v>0</v>
      </c>
      <c r="P81" s="242">
        <v>0</v>
      </c>
      <c r="Q81" s="242">
        <f>ROUND(E81*P81,2)</f>
        <v>0</v>
      </c>
      <c r="R81" s="244" t="s">
        <v>227</v>
      </c>
      <c r="S81" s="244" t="s">
        <v>136</v>
      </c>
      <c r="T81" s="245" t="s">
        <v>136</v>
      </c>
      <c r="U81" s="225">
        <v>0.49</v>
      </c>
      <c r="V81" s="225">
        <f>ROUND(E81*U81,2)</f>
        <v>13.39</v>
      </c>
      <c r="W81" s="225"/>
      <c r="X81" s="225" t="s">
        <v>241</v>
      </c>
      <c r="Y81" s="225" t="s">
        <v>138</v>
      </c>
      <c r="Z81" s="214"/>
      <c r="AA81" s="214"/>
      <c r="AB81" s="214"/>
      <c r="AC81" s="214"/>
      <c r="AD81" s="214"/>
      <c r="AE81" s="214"/>
      <c r="AF81" s="214"/>
      <c r="AG81" s="214" t="s">
        <v>242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64" t="s">
        <v>247</v>
      </c>
      <c r="D82" s="249"/>
      <c r="E82" s="249"/>
      <c r="F82" s="249"/>
      <c r="G82" s="249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169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50">
        <v>27</v>
      </c>
      <c r="B83" s="251" t="s">
        <v>248</v>
      </c>
      <c r="C83" s="265" t="s">
        <v>249</v>
      </c>
      <c r="D83" s="252" t="s">
        <v>194</v>
      </c>
      <c r="E83" s="253">
        <v>519.12750000000005</v>
      </c>
      <c r="F83" s="254"/>
      <c r="G83" s="255">
        <f>ROUND(E83*F83,2)</f>
        <v>0</v>
      </c>
      <c r="H83" s="254"/>
      <c r="I83" s="255">
        <f>ROUND(E83*H83,2)</f>
        <v>0</v>
      </c>
      <c r="J83" s="254"/>
      <c r="K83" s="255">
        <f>ROUND(E83*J83,2)</f>
        <v>0</v>
      </c>
      <c r="L83" s="255">
        <v>21</v>
      </c>
      <c r="M83" s="255">
        <f>G83*(1+L83/100)</f>
        <v>0</v>
      </c>
      <c r="N83" s="253">
        <v>0</v>
      </c>
      <c r="O83" s="253">
        <f>ROUND(E83*N83,2)</f>
        <v>0</v>
      </c>
      <c r="P83" s="253">
        <v>0</v>
      </c>
      <c r="Q83" s="253">
        <f>ROUND(E83*P83,2)</f>
        <v>0</v>
      </c>
      <c r="R83" s="255" t="s">
        <v>227</v>
      </c>
      <c r="S83" s="255" t="s">
        <v>136</v>
      </c>
      <c r="T83" s="256" t="s">
        <v>136</v>
      </c>
      <c r="U83" s="225">
        <v>0</v>
      </c>
      <c r="V83" s="225">
        <f>ROUND(E83*U83,2)</f>
        <v>0</v>
      </c>
      <c r="W83" s="225"/>
      <c r="X83" s="225" t="s">
        <v>241</v>
      </c>
      <c r="Y83" s="225" t="s">
        <v>138</v>
      </c>
      <c r="Z83" s="214"/>
      <c r="AA83" s="214"/>
      <c r="AB83" s="214"/>
      <c r="AC83" s="214"/>
      <c r="AD83" s="214"/>
      <c r="AE83" s="214"/>
      <c r="AF83" s="214"/>
      <c r="AG83" s="214" t="s">
        <v>242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0">
        <v>28</v>
      </c>
      <c r="B84" s="251" t="s">
        <v>250</v>
      </c>
      <c r="C84" s="265" t="s">
        <v>251</v>
      </c>
      <c r="D84" s="252" t="s">
        <v>194</v>
      </c>
      <c r="E84" s="253">
        <v>27.322500000000002</v>
      </c>
      <c r="F84" s="254"/>
      <c r="G84" s="255">
        <f>ROUND(E84*F84,2)</f>
        <v>0</v>
      </c>
      <c r="H84" s="254"/>
      <c r="I84" s="255">
        <f>ROUND(E84*H84,2)</f>
        <v>0</v>
      </c>
      <c r="J84" s="254"/>
      <c r="K84" s="255">
        <f>ROUND(E84*J84,2)</f>
        <v>0</v>
      </c>
      <c r="L84" s="255">
        <v>21</v>
      </c>
      <c r="M84" s="255">
        <f>G84*(1+L84/100)</f>
        <v>0</v>
      </c>
      <c r="N84" s="253">
        <v>0</v>
      </c>
      <c r="O84" s="253">
        <f>ROUND(E84*N84,2)</f>
        <v>0</v>
      </c>
      <c r="P84" s="253">
        <v>0</v>
      </c>
      <c r="Q84" s="253">
        <f>ROUND(E84*P84,2)</f>
        <v>0</v>
      </c>
      <c r="R84" s="255" t="s">
        <v>227</v>
      </c>
      <c r="S84" s="255" t="s">
        <v>136</v>
      </c>
      <c r="T84" s="256" t="s">
        <v>136</v>
      </c>
      <c r="U84" s="225">
        <v>0.94199999999999995</v>
      </c>
      <c r="V84" s="225">
        <f>ROUND(E84*U84,2)</f>
        <v>25.74</v>
      </c>
      <c r="W84" s="225"/>
      <c r="X84" s="225" t="s">
        <v>241</v>
      </c>
      <c r="Y84" s="225" t="s">
        <v>138</v>
      </c>
      <c r="Z84" s="214"/>
      <c r="AA84" s="214"/>
      <c r="AB84" s="214"/>
      <c r="AC84" s="214"/>
      <c r="AD84" s="214"/>
      <c r="AE84" s="214"/>
      <c r="AF84" s="214"/>
      <c r="AG84" s="214" t="s">
        <v>242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50">
        <v>29</v>
      </c>
      <c r="B85" s="251" t="s">
        <v>252</v>
      </c>
      <c r="C85" s="265" t="s">
        <v>253</v>
      </c>
      <c r="D85" s="252" t="s">
        <v>194</v>
      </c>
      <c r="E85" s="253">
        <v>109.29</v>
      </c>
      <c r="F85" s="254"/>
      <c r="G85" s="255">
        <f>ROUND(E85*F85,2)</f>
        <v>0</v>
      </c>
      <c r="H85" s="254"/>
      <c r="I85" s="255">
        <f>ROUND(E85*H85,2)</f>
        <v>0</v>
      </c>
      <c r="J85" s="254"/>
      <c r="K85" s="255">
        <f>ROUND(E85*J85,2)</f>
        <v>0</v>
      </c>
      <c r="L85" s="255">
        <v>21</v>
      </c>
      <c r="M85" s="255">
        <f>G85*(1+L85/100)</f>
        <v>0</v>
      </c>
      <c r="N85" s="253">
        <v>0</v>
      </c>
      <c r="O85" s="253">
        <f>ROUND(E85*N85,2)</f>
        <v>0</v>
      </c>
      <c r="P85" s="253">
        <v>0</v>
      </c>
      <c r="Q85" s="253">
        <f>ROUND(E85*P85,2)</f>
        <v>0</v>
      </c>
      <c r="R85" s="255" t="s">
        <v>227</v>
      </c>
      <c r="S85" s="255" t="s">
        <v>136</v>
      </c>
      <c r="T85" s="256" t="s">
        <v>136</v>
      </c>
      <c r="U85" s="225">
        <v>0.105</v>
      </c>
      <c r="V85" s="225">
        <f>ROUND(E85*U85,2)</f>
        <v>11.48</v>
      </c>
      <c r="W85" s="225"/>
      <c r="X85" s="225" t="s">
        <v>241</v>
      </c>
      <c r="Y85" s="225" t="s">
        <v>138</v>
      </c>
      <c r="Z85" s="214"/>
      <c r="AA85" s="214"/>
      <c r="AB85" s="214"/>
      <c r="AC85" s="214"/>
      <c r="AD85" s="214"/>
      <c r="AE85" s="214"/>
      <c r="AF85" s="214"/>
      <c r="AG85" s="214" t="s">
        <v>242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0">
        <v>30</v>
      </c>
      <c r="B86" s="251" t="s">
        <v>254</v>
      </c>
      <c r="C86" s="265" t="s">
        <v>255</v>
      </c>
      <c r="D86" s="252" t="s">
        <v>194</v>
      </c>
      <c r="E86" s="253">
        <v>27.322500000000002</v>
      </c>
      <c r="F86" s="254"/>
      <c r="G86" s="255">
        <f>ROUND(E86*F86,2)</f>
        <v>0</v>
      </c>
      <c r="H86" s="254"/>
      <c r="I86" s="255">
        <f>ROUND(E86*H86,2)</f>
        <v>0</v>
      </c>
      <c r="J86" s="254"/>
      <c r="K86" s="255">
        <f>ROUND(E86*J86,2)</f>
        <v>0</v>
      </c>
      <c r="L86" s="255">
        <v>21</v>
      </c>
      <c r="M86" s="255">
        <f>G86*(1+L86/100)</f>
        <v>0</v>
      </c>
      <c r="N86" s="253">
        <v>0</v>
      </c>
      <c r="O86" s="253">
        <f>ROUND(E86*N86,2)</f>
        <v>0</v>
      </c>
      <c r="P86" s="253">
        <v>0</v>
      </c>
      <c r="Q86" s="253">
        <f>ROUND(E86*P86,2)</f>
        <v>0</v>
      </c>
      <c r="R86" s="255" t="s">
        <v>227</v>
      </c>
      <c r="S86" s="255" t="s">
        <v>256</v>
      </c>
      <c r="T86" s="256" t="s">
        <v>256</v>
      </c>
      <c r="U86" s="225">
        <v>0</v>
      </c>
      <c r="V86" s="225">
        <f>ROUND(E86*U86,2)</f>
        <v>0</v>
      </c>
      <c r="W86" s="225"/>
      <c r="X86" s="225" t="s">
        <v>241</v>
      </c>
      <c r="Y86" s="225" t="s">
        <v>138</v>
      </c>
      <c r="Z86" s="214"/>
      <c r="AA86" s="214"/>
      <c r="AB86" s="214"/>
      <c r="AC86" s="214"/>
      <c r="AD86" s="214"/>
      <c r="AE86" s="214"/>
      <c r="AF86" s="214"/>
      <c r="AG86" s="214" t="s">
        <v>242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32" t="s">
        <v>130</v>
      </c>
      <c r="B87" s="233" t="s">
        <v>83</v>
      </c>
      <c r="C87" s="259" t="s">
        <v>84</v>
      </c>
      <c r="D87" s="234"/>
      <c r="E87" s="235"/>
      <c r="F87" s="236"/>
      <c r="G87" s="236">
        <f>SUMIF(AG88:AG89,"&lt;&gt;NOR",G88:G89)</f>
        <v>0</v>
      </c>
      <c r="H87" s="236"/>
      <c r="I87" s="236">
        <f>SUM(I88:I89)</f>
        <v>0</v>
      </c>
      <c r="J87" s="236"/>
      <c r="K87" s="236">
        <f>SUM(K88:K89)</f>
        <v>0</v>
      </c>
      <c r="L87" s="236"/>
      <c r="M87" s="236">
        <f>SUM(M88:M89)</f>
        <v>0</v>
      </c>
      <c r="N87" s="235"/>
      <c r="O87" s="235">
        <f>SUM(O88:O89)</f>
        <v>0</v>
      </c>
      <c r="P87" s="235"/>
      <c r="Q87" s="235">
        <f>SUM(Q88:Q89)</f>
        <v>0</v>
      </c>
      <c r="R87" s="236"/>
      <c r="S87" s="236"/>
      <c r="T87" s="237"/>
      <c r="U87" s="231"/>
      <c r="V87" s="231">
        <f>SUM(V88:V89)</f>
        <v>170.18</v>
      </c>
      <c r="W87" s="231"/>
      <c r="X87" s="231"/>
      <c r="Y87" s="231"/>
      <c r="AG87" t="s">
        <v>131</v>
      </c>
    </row>
    <row r="88" spans="1:60" ht="22.5" outlineLevel="1" x14ac:dyDescent="0.2">
      <c r="A88" s="239">
        <v>31</v>
      </c>
      <c r="B88" s="240" t="s">
        <v>257</v>
      </c>
      <c r="C88" s="260" t="s">
        <v>258</v>
      </c>
      <c r="D88" s="241" t="s">
        <v>194</v>
      </c>
      <c r="E88" s="242">
        <v>66.039529999999999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2">
        <v>0</v>
      </c>
      <c r="O88" s="242">
        <f>ROUND(E88*N88,2)</f>
        <v>0</v>
      </c>
      <c r="P88" s="242">
        <v>0</v>
      </c>
      <c r="Q88" s="242">
        <f>ROUND(E88*P88,2)</f>
        <v>0</v>
      </c>
      <c r="R88" s="244" t="s">
        <v>202</v>
      </c>
      <c r="S88" s="244" t="s">
        <v>136</v>
      </c>
      <c r="T88" s="245" t="s">
        <v>136</v>
      </c>
      <c r="U88" s="225">
        <v>2.577</v>
      </c>
      <c r="V88" s="225">
        <f>ROUND(E88*U88,2)</f>
        <v>170.18</v>
      </c>
      <c r="W88" s="225"/>
      <c r="X88" s="225" t="s">
        <v>259</v>
      </c>
      <c r="Y88" s="225" t="s">
        <v>138</v>
      </c>
      <c r="Z88" s="214"/>
      <c r="AA88" s="214"/>
      <c r="AB88" s="214"/>
      <c r="AC88" s="214"/>
      <c r="AD88" s="214"/>
      <c r="AE88" s="214"/>
      <c r="AF88" s="214"/>
      <c r="AG88" s="214" t="s">
        <v>260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61" t="s">
        <v>261</v>
      </c>
      <c r="D89" s="247"/>
      <c r="E89" s="247"/>
      <c r="F89" s="247"/>
      <c r="G89" s="247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4"/>
      <c r="AA89" s="214"/>
      <c r="AB89" s="214"/>
      <c r="AC89" s="214"/>
      <c r="AD89" s="214"/>
      <c r="AE89" s="214"/>
      <c r="AF89" s="214"/>
      <c r="AG89" s="214" t="s">
        <v>141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32" t="s">
        <v>130</v>
      </c>
      <c r="B90" s="233" t="s">
        <v>85</v>
      </c>
      <c r="C90" s="259" t="s">
        <v>86</v>
      </c>
      <c r="D90" s="234"/>
      <c r="E90" s="235"/>
      <c r="F90" s="236"/>
      <c r="G90" s="236">
        <f>SUMIF(AG91:AG96,"&lt;&gt;NOR",G91:G96)</f>
        <v>0</v>
      </c>
      <c r="H90" s="236"/>
      <c r="I90" s="236">
        <f>SUM(I91:I96)</f>
        <v>0</v>
      </c>
      <c r="J90" s="236"/>
      <c r="K90" s="236">
        <f>SUM(K91:K96)</f>
        <v>0</v>
      </c>
      <c r="L90" s="236"/>
      <c r="M90" s="236">
        <f>SUM(M91:M96)</f>
        <v>0</v>
      </c>
      <c r="N90" s="235"/>
      <c r="O90" s="235">
        <f>SUM(O91:O96)</f>
        <v>0.43</v>
      </c>
      <c r="P90" s="235"/>
      <c r="Q90" s="235">
        <f>SUM(Q91:Q96)</f>
        <v>0</v>
      </c>
      <c r="R90" s="236"/>
      <c r="S90" s="236"/>
      <c r="T90" s="237"/>
      <c r="U90" s="231"/>
      <c r="V90" s="231">
        <f>SUM(V91:V96)</f>
        <v>46.8</v>
      </c>
      <c r="W90" s="231"/>
      <c r="X90" s="231"/>
      <c r="Y90" s="231"/>
      <c r="AG90" t="s">
        <v>131</v>
      </c>
    </row>
    <row r="91" spans="1:60" ht="22.5" outlineLevel="1" x14ac:dyDescent="0.2">
      <c r="A91" s="239">
        <v>32</v>
      </c>
      <c r="B91" s="240" t="s">
        <v>262</v>
      </c>
      <c r="C91" s="260" t="s">
        <v>263</v>
      </c>
      <c r="D91" s="241" t="s">
        <v>231</v>
      </c>
      <c r="E91" s="242">
        <v>56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2">
        <v>2.0999999999999999E-3</v>
      </c>
      <c r="O91" s="242">
        <f>ROUND(E91*N91,2)</f>
        <v>0.12</v>
      </c>
      <c r="P91" s="242">
        <v>0</v>
      </c>
      <c r="Q91" s="242">
        <f>ROUND(E91*P91,2)</f>
        <v>0</v>
      </c>
      <c r="R91" s="244" t="s">
        <v>264</v>
      </c>
      <c r="S91" s="244" t="s">
        <v>136</v>
      </c>
      <c r="T91" s="245" t="s">
        <v>136</v>
      </c>
      <c r="U91" s="225">
        <v>0.8</v>
      </c>
      <c r="V91" s="225">
        <f>ROUND(E91*U91,2)</f>
        <v>44.8</v>
      </c>
      <c r="W91" s="225"/>
      <c r="X91" s="225" t="s">
        <v>137</v>
      </c>
      <c r="Y91" s="225" t="s">
        <v>138</v>
      </c>
      <c r="Z91" s="214"/>
      <c r="AA91" s="214"/>
      <c r="AB91" s="214"/>
      <c r="AC91" s="214"/>
      <c r="AD91" s="214"/>
      <c r="AE91" s="214"/>
      <c r="AF91" s="214"/>
      <c r="AG91" s="214" t="s">
        <v>139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61" t="s">
        <v>265</v>
      </c>
      <c r="D92" s="247"/>
      <c r="E92" s="247"/>
      <c r="F92" s="247"/>
      <c r="G92" s="247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141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63" t="s">
        <v>266</v>
      </c>
      <c r="D93" s="248"/>
      <c r="E93" s="248"/>
      <c r="F93" s="248"/>
      <c r="G93" s="248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4"/>
      <c r="AA93" s="214"/>
      <c r="AB93" s="214"/>
      <c r="AC93" s="214"/>
      <c r="AD93" s="214"/>
      <c r="AE93" s="214"/>
      <c r="AF93" s="214"/>
      <c r="AG93" s="214" t="s">
        <v>169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33.75" outlineLevel="1" x14ac:dyDescent="0.2">
      <c r="A94" s="239">
        <v>33</v>
      </c>
      <c r="B94" s="240" t="s">
        <v>267</v>
      </c>
      <c r="C94" s="260" t="s">
        <v>268</v>
      </c>
      <c r="D94" s="241" t="s">
        <v>201</v>
      </c>
      <c r="E94" s="242">
        <v>4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2">
        <v>7.6630000000000004E-2</v>
      </c>
      <c r="O94" s="242">
        <f>ROUND(E94*N94,2)</f>
        <v>0.31</v>
      </c>
      <c r="P94" s="242">
        <v>0</v>
      </c>
      <c r="Q94" s="242">
        <f>ROUND(E94*P94,2)</f>
        <v>0</v>
      </c>
      <c r="R94" s="244" t="s">
        <v>264</v>
      </c>
      <c r="S94" s="244" t="s">
        <v>136</v>
      </c>
      <c r="T94" s="245" t="s">
        <v>136</v>
      </c>
      <c r="U94" s="225">
        <v>0.5</v>
      </c>
      <c r="V94" s="225">
        <f>ROUND(E94*U94,2)</f>
        <v>2</v>
      </c>
      <c r="W94" s="225"/>
      <c r="X94" s="225" t="s">
        <v>137</v>
      </c>
      <c r="Y94" s="225" t="s">
        <v>138</v>
      </c>
      <c r="Z94" s="214"/>
      <c r="AA94" s="214"/>
      <c r="AB94" s="214"/>
      <c r="AC94" s="214"/>
      <c r="AD94" s="214"/>
      <c r="AE94" s="214"/>
      <c r="AF94" s="214"/>
      <c r="AG94" s="214" t="s">
        <v>139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>
        <v>34</v>
      </c>
      <c r="B95" s="222" t="s">
        <v>269</v>
      </c>
      <c r="C95" s="266" t="s">
        <v>270</v>
      </c>
      <c r="D95" s="223" t="s">
        <v>0</v>
      </c>
      <c r="E95" s="257"/>
      <c r="F95" s="226"/>
      <c r="G95" s="225">
        <f>ROUND(E95*F95,2)</f>
        <v>0</v>
      </c>
      <c r="H95" s="226"/>
      <c r="I95" s="225">
        <f>ROUND(E95*H95,2)</f>
        <v>0</v>
      </c>
      <c r="J95" s="226"/>
      <c r="K95" s="225">
        <f>ROUND(E95*J95,2)</f>
        <v>0</v>
      </c>
      <c r="L95" s="225">
        <v>21</v>
      </c>
      <c r="M95" s="225">
        <f>G95*(1+L95/100)</f>
        <v>0</v>
      </c>
      <c r="N95" s="224">
        <v>0</v>
      </c>
      <c r="O95" s="224">
        <f>ROUND(E95*N95,2)</f>
        <v>0</v>
      </c>
      <c r="P95" s="224">
        <v>0</v>
      </c>
      <c r="Q95" s="224">
        <f>ROUND(E95*P95,2)</f>
        <v>0</v>
      </c>
      <c r="R95" s="225" t="s">
        <v>264</v>
      </c>
      <c r="S95" s="225" t="s">
        <v>136</v>
      </c>
      <c r="T95" s="225" t="s">
        <v>136</v>
      </c>
      <c r="U95" s="225">
        <v>0</v>
      </c>
      <c r="V95" s="225">
        <f>ROUND(E95*U95,2)</f>
        <v>0</v>
      </c>
      <c r="W95" s="225"/>
      <c r="X95" s="225" t="s">
        <v>259</v>
      </c>
      <c r="Y95" s="225" t="s">
        <v>138</v>
      </c>
      <c r="Z95" s="214"/>
      <c r="AA95" s="214"/>
      <c r="AB95" s="214"/>
      <c r="AC95" s="214"/>
      <c r="AD95" s="214"/>
      <c r="AE95" s="214"/>
      <c r="AF95" s="214"/>
      <c r="AG95" s="214" t="s">
        <v>260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67" t="s">
        <v>271</v>
      </c>
      <c r="D96" s="258"/>
      <c r="E96" s="258"/>
      <c r="F96" s="258"/>
      <c r="G96" s="258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4"/>
      <c r="AA96" s="214"/>
      <c r="AB96" s="214"/>
      <c r="AC96" s="214"/>
      <c r="AD96" s="214"/>
      <c r="AE96" s="214"/>
      <c r="AF96" s="214"/>
      <c r="AG96" s="214" t="s">
        <v>141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x14ac:dyDescent="0.2">
      <c r="A97" s="232" t="s">
        <v>130</v>
      </c>
      <c r="B97" s="233" t="s">
        <v>87</v>
      </c>
      <c r="C97" s="259" t="s">
        <v>88</v>
      </c>
      <c r="D97" s="234"/>
      <c r="E97" s="235"/>
      <c r="F97" s="236"/>
      <c r="G97" s="236">
        <f>SUMIF(AG98:AG499,"&lt;&gt;NOR",G98:G499)</f>
        <v>0</v>
      </c>
      <c r="H97" s="236"/>
      <c r="I97" s="236">
        <f>SUM(I98:I499)</f>
        <v>0</v>
      </c>
      <c r="J97" s="236"/>
      <c r="K97" s="236">
        <f>SUM(K98:K499)</f>
        <v>0</v>
      </c>
      <c r="L97" s="236"/>
      <c r="M97" s="236">
        <f>SUM(M98:M499)</f>
        <v>0</v>
      </c>
      <c r="N97" s="235"/>
      <c r="O97" s="235">
        <f>SUM(O98:O499)</f>
        <v>30.84</v>
      </c>
      <c r="P97" s="235"/>
      <c r="Q97" s="235">
        <f>SUM(Q98:Q499)</f>
        <v>29.04</v>
      </c>
      <c r="R97" s="236"/>
      <c r="S97" s="236"/>
      <c r="T97" s="237"/>
      <c r="U97" s="231"/>
      <c r="V97" s="231">
        <f>SUM(V98:V499)</f>
        <v>1127.01</v>
      </c>
      <c r="W97" s="231"/>
      <c r="X97" s="231"/>
      <c r="Y97" s="231"/>
      <c r="AG97" t="s">
        <v>131</v>
      </c>
    </row>
    <row r="98" spans="1:60" outlineLevel="1" x14ac:dyDescent="0.2">
      <c r="A98" s="239">
        <v>35</v>
      </c>
      <c r="B98" s="240" t="s">
        <v>272</v>
      </c>
      <c r="C98" s="260" t="s">
        <v>273</v>
      </c>
      <c r="D98" s="241" t="s">
        <v>201</v>
      </c>
      <c r="E98" s="242">
        <v>162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2">
        <v>1E-3</v>
      </c>
      <c r="O98" s="242">
        <f>ROUND(E98*N98,2)</f>
        <v>0.16</v>
      </c>
      <c r="P98" s="242">
        <v>0</v>
      </c>
      <c r="Q98" s="242">
        <f>ROUND(E98*P98,2)</f>
        <v>0</v>
      </c>
      <c r="R98" s="244"/>
      <c r="S98" s="244" t="s">
        <v>208</v>
      </c>
      <c r="T98" s="245" t="s">
        <v>209</v>
      </c>
      <c r="U98" s="225">
        <v>5.5E-2</v>
      </c>
      <c r="V98" s="225">
        <f>ROUND(E98*U98,2)</f>
        <v>8.91</v>
      </c>
      <c r="W98" s="225"/>
      <c r="X98" s="225" t="s">
        <v>137</v>
      </c>
      <c r="Y98" s="225" t="s">
        <v>138</v>
      </c>
      <c r="Z98" s="214"/>
      <c r="AA98" s="214"/>
      <c r="AB98" s="214"/>
      <c r="AC98" s="214"/>
      <c r="AD98" s="214"/>
      <c r="AE98" s="214"/>
      <c r="AF98" s="214"/>
      <c r="AG98" s="214" t="s">
        <v>139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2" t="s">
        <v>274</v>
      </c>
      <c r="D99" s="227"/>
      <c r="E99" s="228">
        <v>162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143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9">
        <v>36</v>
      </c>
      <c r="B100" s="240" t="s">
        <v>275</v>
      </c>
      <c r="C100" s="260" t="s">
        <v>276</v>
      </c>
      <c r="D100" s="241" t="s">
        <v>201</v>
      </c>
      <c r="E100" s="242">
        <v>45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2">
        <v>1.1999999999999999E-3</v>
      </c>
      <c r="O100" s="242">
        <f>ROUND(E100*N100,2)</f>
        <v>0.05</v>
      </c>
      <c r="P100" s="242">
        <v>0</v>
      </c>
      <c r="Q100" s="242">
        <f>ROUND(E100*P100,2)</f>
        <v>0</v>
      </c>
      <c r="R100" s="244"/>
      <c r="S100" s="244" t="s">
        <v>208</v>
      </c>
      <c r="T100" s="245" t="s">
        <v>209</v>
      </c>
      <c r="U100" s="225">
        <v>5.5E-2</v>
      </c>
      <c r="V100" s="225">
        <f>ROUND(E100*U100,2)</f>
        <v>2.48</v>
      </c>
      <c r="W100" s="225"/>
      <c r="X100" s="225" t="s">
        <v>137</v>
      </c>
      <c r="Y100" s="225" t="s">
        <v>138</v>
      </c>
      <c r="Z100" s="214"/>
      <c r="AA100" s="214"/>
      <c r="AB100" s="214"/>
      <c r="AC100" s="214"/>
      <c r="AD100" s="214"/>
      <c r="AE100" s="214"/>
      <c r="AF100" s="214"/>
      <c r="AG100" s="214" t="s">
        <v>139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62" t="s">
        <v>277</v>
      </c>
      <c r="D101" s="227"/>
      <c r="E101" s="228">
        <v>45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143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9">
        <v>37</v>
      </c>
      <c r="B102" s="240" t="s">
        <v>278</v>
      </c>
      <c r="C102" s="260" t="s">
        <v>279</v>
      </c>
      <c r="D102" s="241" t="s">
        <v>231</v>
      </c>
      <c r="E102" s="242">
        <v>141</v>
      </c>
      <c r="F102" s="243"/>
      <c r="G102" s="244">
        <f>ROUND(E102*F102,2)</f>
        <v>0</v>
      </c>
      <c r="H102" s="243"/>
      <c r="I102" s="244">
        <f>ROUND(E102*H102,2)</f>
        <v>0</v>
      </c>
      <c r="J102" s="243"/>
      <c r="K102" s="244">
        <f>ROUND(E102*J102,2)</f>
        <v>0</v>
      </c>
      <c r="L102" s="244">
        <v>21</v>
      </c>
      <c r="M102" s="244">
        <f>G102*(1+L102/100)</f>
        <v>0</v>
      </c>
      <c r="N102" s="242">
        <v>9.8999999999999999E-4</v>
      </c>
      <c r="O102" s="242">
        <f>ROUND(E102*N102,2)</f>
        <v>0.14000000000000001</v>
      </c>
      <c r="P102" s="242">
        <v>0</v>
      </c>
      <c r="Q102" s="242">
        <f>ROUND(E102*P102,2)</f>
        <v>0</v>
      </c>
      <c r="R102" s="244" t="s">
        <v>280</v>
      </c>
      <c r="S102" s="244" t="s">
        <v>136</v>
      </c>
      <c r="T102" s="245" t="s">
        <v>136</v>
      </c>
      <c r="U102" s="225">
        <v>0.40799999999999997</v>
      </c>
      <c r="V102" s="225">
        <f>ROUND(E102*U102,2)</f>
        <v>57.53</v>
      </c>
      <c r="W102" s="225"/>
      <c r="X102" s="225" t="s">
        <v>137</v>
      </c>
      <c r="Y102" s="225" t="s">
        <v>138</v>
      </c>
      <c r="Z102" s="214"/>
      <c r="AA102" s="214"/>
      <c r="AB102" s="214"/>
      <c r="AC102" s="214"/>
      <c r="AD102" s="214"/>
      <c r="AE102" s="214"/>
      <c r="AF102" s="214"/>
      <c r="AG102" s="214" t="s">
        <v>139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2" t="s">
        <v>281</v>
      </c>
      <c r="D103" s="227"/>
      <c r="E103" s="228"/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143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21"/>
      <c r="B104" s="222"/>
      <c r="C104" s="262" t="s">
        <v>282</v>
      </c>
      <c r="D104" s="227"/>
      <c r="E104" s="228">
        <v>1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143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62" t="s">
        <v>283</v>
      </c>
      <c r="D105" s="227"/>
      <c r="E105" s="228">
        <v>140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4"/>
      <c r="AA105" s="214"/>
      <c r="AB105" s="214"/>
      <c r="AC105" s="214"/>
      <c r="AD105" s="214"/>
      <c r="AE105" s="214"/>
      <c r="AF105" s="214"/>
      <c r="AG105" s="214" t="s">
        <v>143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9">
        <v>38</v>
      </c>
      <c r="B106" s="240" t="s">
        <v>284</v>
      </c>
      <c r="C106" s="260" t="s">
        <v>285</v>
      </c>
      <c r="D106" s="241" t="s">
        <v>231</v>
      </c>
      <c r="E106" s="242">
        <v>142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2">
        <v>9.8999999999999999E-4</v>
      </c>
      <c r="O106" s="242">
        <f>ROUND(E106*N106,2)</f>
        <v>0.14000000000000001</v>
      </c>
      <c r="P106" s="242">
        <v>0</v>
      </c>
      <c r="Q106" s="242">
        <f>ROUND(E106*P106,2)</f>
        <v>0</v>
      </c>
      <c r="R106" s="244" t="s">
        <v>280</v>
      </c>
      <c r="S106" s="244" t="s">
        <v>136</v>
      </c>
      <c r="T106" s="245" t="s">
        <v>136</v>
      </c>
      <c r="U106" s="225">
        <v>0.49099999999999999</v>
      </c>
      <c r="V106" s="225">
        <f>ROUND(E106*U106,2)</f>
        <v>69.72</v>
      </c>
      <c r="W106" s="225"/>
      <c r="X106" s="225" t="s">
        <v>137</v>
      </c>
      <c r="Y106" s="225" t="s">
        <v>138</v>
      </c>
      <c r="Z106" s="214"/>
      <c r="AA106" s="214"/>
      <c r="AB106" s="214"/>
      <c r="AC106" s="214"/>
      <c r="AD106" s="214"/>
      <c r="AE106" s="214"/>
      <c r="AF106" s="214"/>
      <c r="AG106" s="214" t="s">
        <v>139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62" t="s">
        <v>281</v>
      </c>
      <c r="D107" s="227"/>
      <c r="E107" s="228"/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4"/>
      <c r="AA107" s="214"/>
      <c r="AB107" s="214"/>
      <c r="AC107" s="214"/>
      <c r="AD107" s="214"/>
      <c r="AE107" s="214"/>
      <c r="AF107" s="214"/>
      <c r="AG107" s="214" t="s">
        <v>143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">
      <c r="A108" s="221"/>
      <c r="B108" s="222"/>
      <c r="C108" s="262" t="s">
        <v>286</v>
      </c>
      <c r="D108" s="227"/>
      <c r="E108" s="228">
        <v>9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143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21"/>
      <c r="B109" s="222"/>
      <c r="C109" s="262" t="s">
        <v>287</v>
      </c>
      <c r="D109" s="227"/>
      <c r="E109" s="228">
        <v>4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143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62" t="s">
        <v>288</v>
      </c>
      <c r="D110" s="227"/>
      <c r="E110" s="228">
        <v>9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4"/>
      <c r="AA110" s="214"/>
      <c r="AB110" s="214"/>
      <c r="AC110" s="214"/>
      <c r="AD110" s="214"/>
      <c r="AE110" s="214"/>
      <c r="AF110" s="214"/>
      <c r="AG110" s="214" t="s">
        <v>143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21"/>
      <c r="B111" s="222"/>
      <c r="C111" s="262" t="s">
        <v>289</v>
      </c>
      <c r="D111" s="227"/>
      <c r="E111" s="228">
        <v>120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143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39">
        <v>39</v>
      </c>
      <c r="B112" s="240" t="s">
        <v>290</v>
      </c>
      <c r="C112" s="260" t="s">
        <v>291</v>
      </c>
      <c r="D112" s="241" t="s">
        <v>231</v>
      </c>
      <c r="E112" s="242">
        <v>128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4">
        <f>ROUND(E112*J112,2)</f>
        <v>0</v>
      </c>
      <c r="L112" s="244">
        <v>21</v>
      </c>
      <c r="M112" s="244">
        <f>G112*(1+L112/100)</f>
        <v>0</v>
      </c>
      <c r="N112" s="242">
        <v>9.8999999999999999E-4</v>
      </c>
      <c r="O112" s="242">
        <f>ROUND(E112*N112,2)</f>
        <v>0.13</v>
      </c>
      <c r="P112" s="242">
        <v>0</v>
      </c>
      <c r="Q112" s="242">
        <f>ROUND(E112*P112,2)</f>
        <v>0</v>
      </c>
      <c r="R112" s="244" t="s">
        <v>280</v>
      </c>
      <c r="S112" s="244" t="s">
        <v>136</v>
      </c>
      <c r="T112" s="245" t="s">
        <v>136</v>
      </c>
      <c r="U112" s="225">
        <v>0.53200000000000003</v>
      </c>
      <c r="V112" s="225">
        <f>ROUND(E112*U112,2)</f>
        <v>68.099999999999994</v>
      </c>
      <c r="W112" s="225"/>
      <c r="X112" s="225" t="s">
        <v>137</v>
      </c>
      <c r="Y112" s="225" t="s">
        <v>292</v>
      </c>
      <c r="Z112" s="214"/>
      <c r="AA112" s="214"/>
      <c r="AB112" s="214"/>
      <c r="AC112" s="214"/>
      <c r="AD112" s="214"/>
      <c r="AE112" s="214"/>
      <c r="AF112" s="214"/>
      <c r="AG112" s="214" t="s">
        <v>139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62" t="s">
        <v>281</v>
      </c>
      <c r="D113" s="227"/>
      <c r="E113" s="228"/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4"/>
      <c r="AA113" s="214"/>
      <c r="AB113" s="214"/>
      <c r="AC113" s="214"/>
      <c r="AD113" s="214"/>
      <c r="AE113" s="214"/>
      <c r="AF113" s="214"/>
      <c r="AG113" s="214" t="s">
        <v>143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21"/>
      <c r="B114" s="222"/>
      <c r="C114" s="262" t="s">
        <v>293</v>
      </c>
      <c r="D114" s="227"/>
      <c r="E114" s="228">
        <v>16</v>
      </c>
      <c r="F114" s="225"/>
      <c r="G114" s="22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4"/>
      <c r="AA114" s="214"/>
      <c r="AB114" s="214"/>
      <c r="AC114" s="214"/>
      <c r="AD114" s="214"/>
      <c r="AE114" s="214"/>
      <c r="AF114" s="214"/>
      <c r="AG114" s="214" t="s">
        <v>143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21"/>
      <c r="B115" s="222"/>
      <c r="C115" s="262" t="s">
        <v>294</v>
      </c>
      <c r="D115" s="227"/>
      <c r="E115" s="228">
        <v>16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4"/>
      <c r="AA115" s="214"/>
      <c r="AB115" s="214"/>
      <c r="AC115" s="214"/>
      <c r="AD115" s="214"/>
      <c r="AE115" s="214"/>
      <c r="AF115" s="214"/>
      <c r="AG115" s="214" t="s">
        <v>143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21"/>
      <c r="B116" s="222"/>
      <c r="C116" s="262" t="s">
        <v>295</v>
      </c>
      <c r="D116" s="227"/>
      <c r="E116" s="228">
        <v>16</v>
      </c>
      <c r="F116" s="225"/>
      <c r="G116" s="22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4"/>
      <c r="AA116" s="214"/>
      <c r="AB116" s="214"/>
      <c r="AC116" s="214"/>
      <c r="AD116" s="214"/>
      <c r="AE116" s="214"/>
      <c r="AF116" s="214"/>
      <c r="AG116" s="214" t="s">
        <v>143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">
      <c r="A117" s="221"/>
      <c r="B117" s="222"/>
      <c r="C117" s="262" t="s">
        <v>296</v>
      </c>
      <c r="D117" s="227"/>
      <c r="E117" s="228">
        <v>16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4"/>
      <c r="AA117" s="214"/>
      <c r="AB117" s="214"/>
      <c r="AC117" s="214"/>
      <c r="AD117" s="214"/>
      <c r="AE117" s="214"/>
      <c r="AF117" s="214"/>
      <c r="AG117" s="214" t="s">
        <v>143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21"/>
      <c r="B118" s="222"/>
      <c r="C118" s="262" t="s">
        <v>297</v>
      </c>
      <c r="D118" s="227"/>
      <c r="E118" s="228">
        <v>16</v>
      </c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4"/>
      <c r="AA118" s="214"/>
      <c r="AB118" s="214"/>
      <c r="AC118" s="214"/>
      <c r="AD118" s="214"/>
      <c r="AE118" s="214"/>
      <c r="AF118" s="214"/>
      <c r="AG118" s="214" t="s">
        <v>143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">
      <c r="A119" s="221"/>
      <c r="B119" s="222"/>
      <c r="C119" s="262" t="s">
        <v>298</v>
      </c>
      <c r="D119" s="227"/>
      <c r="E119" s="228">
        <v>16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143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62" t="s">
        <v>299</v>
      </c>
      <c r="D120" s="227"/>
      <c r="E120" s="228">
        <v>16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4"/>
      <c r="AA120" s="214"/>
      <c r="AB120" s="214"/>
      <c r="AC120" s="214"/>
      <c r="AD120" s="214"/>
      <c r="AE120" s="214"/>
      <c r="AF120" s="214"/>
      <c r="AG120" s="214" t="s">
        <v>143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62" t="s">
        <v>300</v>
      </c>
      <c r="D121" s="227"/>
      <c r="E121" s="228">
        <v>16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4"/>
      <c r="AA121" s="214"/>
      <c r="AB121" s="214"/>
      <c r="AC121" s="214"/>
      <c r="AD121" s="214"/>
      <c r="AE121" s="214"/>
      <c r="AF121" s="214"/>
      <c r="AG121" s="214" t="s">
        <v>143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9">
        <v>40</v>
      </c>
      <c r="B122" s="240" t="s">
        <v>301</v>
      </c>
      <c r="C122" s="260" t="s">
        <v>302</v>
      </c>
      <c r="D122" s="241" t="s">
        <v>231</v>
      </c>
      <c r="E122" s="242">
        <v>12</v>
      </c>
      <c r="F122" s="243"/>
      <c r="G122" s="244">
        <f>ROUND(E122*F122,2)</f>
        <v>0</v>
      </c>
      <c r="H122" s="243"/>
      <c r="I122" s="244">
        <f>ROUND(E122*H122,2)</f>
        <v>0</v>
      </c>
      <c r="J122" s="243"/>
      <c r="K122" s="244">
        <f>ROUND(E122*J122,2)</f>
        <v>0</v>
      </c>
      <c r="L122" s="244">
        <v>21</v>
      </c>
      <c r="M122" s="244">
        <f>G122*(1+L122/100)</f>
        <v>0</v>
      </c>
      <c r="N122" s="242">
        <v>9.8999999999999999E-4</v>
      </c>
      <c r="O122" s="242">
        <f>ROUND(E122*N122,2)</f>
        <v>0.01</v>
      </c>
      <c r="P122" s="242">
        <v>0</v>
      </c>
      <c r="Q122" s="242">
        <f>ROUND(E122*P122,2)</f>
        <v>0</v>
      </c>
      <c r="R122" s="244"/>
      <c r="S122" s="244" t="s">
        <v>208</v>
      </c>
      <c r="T122" s="245" t="s">
        <v>209</v>
      </c>
      <c r="U122" s="225">
        <v>0.40799999999999997</v>
      </c>
      <c r="V122" s="225">
        <f>ROUND(E122*U122,2)</f>
        <v>4.9000000000000004</v>
      </c>
      <c r="W122" s="225"/>
      <c r="X122" s="225" t="s">
        <v>137</v>
      </c>
      <c r="Y122" s="225" t="s">
        <v>138</v>
      </c>
      <c r="Z122" s="214"/>
      <c r="AA122" s="214"/>
      <c r="AB122" s="214"/>
      <c r="AC122" s="214"/>
      <c r="AD122" s="214"/>
      <c r="AE122" s="214"/>
      <c r="AF122" s="214"/>
      <c r="AG122" s="214" t="s">
        <v>139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62" t="s">
        <v>281</v>
      </c>
      <c r="D123" s="227"/>
      <c r="E123" s="228"/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4"/>
      <c r="AA123" s="214"/>
      <c r="AB123" s="214"/>
      <c r="AC123" s="214"/>
      <c r="AD123" s="214"/>
      <c r="AE123" s="214"/>
      <c r="AF123" s="214"/>
      <c r="AG123" s="214" t="s">
        <v>143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">
      <c r="A124" s="221"/>
      <c r="B124" s="222"/>
      <c r="C124" s="262" t="s">
        <v>303</v>
      </c>
      <c r="D124" s="227"/>
      <c r="E124" s="228">
        <v>3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4"/>
      <c r="AA124" s="214"/>
      <c r="AB124" s="214"/>
      <c r="AC124" s="214"/>
      <c r="AD124" s="214"/>
      <c r="AE124" s="214"/>
      <c r="AF124" s="214"/>
      <c r="AG124" s="214" t="s">
        <v>143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3" x14ac:dyDescent="0.2">
      <c r="A125" s="221"/>
      <c r="B125" s="222"/>
      <c r="C125" s="262" t="s">
        <v>304</v>
      </c>
      <c r="D125" s="227"/>
      <c r="E125" s="228">
        <v>3</v>
      </c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4"/>
      <c r="AA125" s="214"/>
      <c r="AB125" s="214"/>
      <c r="AC125" s="214"/>
      <c r="AD125" s="214"/>
      <c r="AE125" s="214"/>
      <c r="AF125" s="214"/>
      <c r="AG125" s="214" t="s">
        <v>143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3" x14ac:dyDescent="0.2">
      <c r="A126" s="221"/>
      <c r="B126" s="222"/>
      <c r="C126" s="262" t="s">
        <v>305</v>
      </c>
      <c r="D126" s="227"/>
      <c r="E126" s="228">
        <v>2</v>
      </c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4"/>
      <c r="AA126" s="214"/>
      <c r="AB126" s="214"/>
      <c r="AC126" s="214"/>
      <c r="AD126" s="214"/>
      <c r="AE126" s="214"/>
      <c r="AF126" s="214"/>
      <c r="AG126" s="214" t="s">
        <v>143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3" x14ac:dyDescent="0.2">
      <c r="A127" s="221"/>
      <c r="B127" s="222"/>
      <c r="C127" s="262" t="s">
        <v>306</v>
      </c>
      <c r="D127" s="227"/>
      <c r="E127" s="228">
        <v>2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143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3" x14ac:dyDescent="0.2">
      <c r="A128" s="221"/>
      <c r="B128" s="222"/>
      <c r="C128" s="262" t="s">
        <v>307</v>
      </c>
      <c r="D128" s="227"/>
      <c r="E128" s="228">
        <v>2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4"/>
      <c r="AA128" s="214"/>
      <c r="AB128" s="214"/>
      <c r="AC128" s="214"/>
      <c r="AD128" s="214"/>
      <c r="AE128" s="214"/>
      <c r="AF128" s="214"/>
      <c r="AG128" s="214" t="s">
        <v>143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9">
        <v>41</v>
      </c>
      <c r="B129" s="240" t="s">
        <v>308</v>
      </c>
      <c r="C129" s="260" t="s">
        <v>309</v>
      </c>
      <c r="D129" s="241" t="s">
        <v>231</v>
      </c>
      <c r="E129" s="242">
        <v>99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2">
        <v>9.8999999999999999E-4</v>
      </c>
      <c r="O129" s="242">
        <f>ROUND(E129*N129,2)</f>
        <v>0.1</v>
      </c>
      <c r="P129" s="242">
        <v>0</v>
      </c>
      <c r="Q129" s="242">
        <f>ROUND(E129*P129,2)</f>
        <v>0</v>
      </c>
      <c r="R129" s="244"/>
      <c r="S129" s="244" t="s">
        <v>208</v>
      </c>
      <c r="T129" s="245" t="s">
        <v>209</v>
      </c>
      <c r="U129" s="225">
        <v>0.49099999999999999</v>
      </c>
      <c r="V129" s="225">
        <f>ROUND(E129*U129,2)</f>
        <v>48.61</v>
      </c>
      <c r="W129" s="225"/>
      <c r="X129" s="225" t="s">
        <v>137</v>
      </c>
      <c r="Y129" s="225" t="s">
        <v>138</v>
      </c>
      <c r="Z129" s="214"/>
      <c r="AA129" s="214"/>
      <c r="AB129" s="214"/>
      <c r="AC129" s="214"/>
      <c r="AD129" s="214"/>
      <c r="AE129" s="214"/>
      <c r="AF129" s="214"/>
      <c r="AG129" s="214" t="s">
        <v>139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">
      <c r="A130" s="221"/>
      <c r="B130" s="222"/>
      <c r="C130" s="262" t="s">
        <v>281</v>
      </c>
      <c r="D130" s="227"/>
      <c r="E130" s="228"/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4"/>
      <c r="AA130" s="214"/>
      <c r="AB130" s="214"/>
      <c r="AC130" s="214"/>
      <c r="AD130" s="214"/>
      <c r="AE130" s="214"/>
      <c r="AF130" s="214"/>
      <c r="AG130" s="214" t="s">
        <v>143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21"/>
      <c r="B131" s="222"/>
      <c r="C131" s="262" t="s">
        <v>310</v>
      </c>
      <c r="D131" s="227"/>
      <c r="E131" s="228">
        <v>5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4"/>
      <c r="AA131" s="214"/>
      <c r="AB131" s="214"/>
      <c r="AC131" s="214"/>
      <c r="AD131" s="214"/>
      <c r="AE131" s="214"/>
      <c r="AF131" s="214"/>
      <c r="AG131" s="214" t="s">
        <v>143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">
      <c r="A132" s="221"/>
      <c r="B132" s="222"/>
      <c r="C132" s="262" t="s">
        <v>311</v>
      </c>
      <c r="D132" s="227"/>
      <c r="E132" s="228">
        <v>4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4"/>
      <c r="AA132" s="214"/>
      <c r="AB132" s="214"/>
      <c r="AC132" s="214"/>
      <c r="AD132" s="214"/>
      <c r="AE132" s="214"/>
      <c r="AF132" s="214"/>
      <c r="AG132" s="214" t="s">
        <v>143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">
      <c r="A133" s="221"/>
      <c r="B133" s="222"/>
      <c r="C133" s="262" t="s">
        <v>312</v>
      </c>
      <c r="D133" s="227"/>
      <c r="E133" s="228">
        <v>4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4"/>
      <c r="AA133" s="214"/>
      <c r="AB133" s="214"/>
      <c r="AC133" s="214"/>
      <c r="AD133" s="214"/>
      <c r="AE133" s="214"/>
      <c r="AF133" s="214"/>
      <c r="AG133" s="214" t="s">
        <v>143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21"/>
      <c r="B134" s="222"/>
      <c r="C134" s="262" t="s">
        <v>313</v>
      </c>
      <c r="D134" s="227"/>
      <c r="E134" s="228">
        <v>3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4"/>
      <c r="AA134" s="214"/>
      <c r="AB134" s="214"/>
      <c r="AC134" s="214"/>
      <c r="AD134" s="214"/>
      <c r="AE134" s="214"/>
      <c r="AF134" s="214"/>
      <c r="AG134" s="214" t="s">
        <v>143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21"/>
      <c r="B135" s="222"/>
      <c r="C135" s="262" t="s">
        <v>314</v>
      </c>
      <c r="D135" s="227"/>
      <c r="E135" s="228">
        <v>4</v>
      </c>
      <c r="F135" s="225"/>
      <c r="G135" s="22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4"/>
      <c r="AA135" s="214"/>
      <c r="AB135" s="214"/>
      <c r="AC135" s="214"/>
      <c r="AD135" s="214"/>
      <c r="AE135" s="214"/>
      <c r="AF135" s="214"/>
      <c r="AG135" s="214" t="s">
        <v>143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">
      <c r="A136" s="221"/>
      <c r="B136" s="222"/>
      <c r="C136" s="262" t="s">
        <v>315</v>
      </c>
      <c r="D136" s="227"/>
      <c r="E136" s="228">
        <v>5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4"/>
      <c r="AA136" s="214"/>
      <c r="AB136" s="214"/>
      <c r="AC136" s="214"/>
      <c r="AD136" s="214"/>
      <c r="AE136" s="214"/>
      <c r="AF136" s="214"/>
      <c r="AG136" s="214" t="s">
        <v>143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21"/>
      <c r="B137" s="222"/>
      <c r="C137" s="262" t="s">
        <v>316</v>
      </c>
      <c r="D137" s="227"/>
      <c r="E137" s="228">
        <v>3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4"/>
      <c r="AA137" s="214"/>
      <c r="AB137" s="214"/>
      <c r="AC137" s="214"/>
      <c r="AD137" s="214"/>
      <c r="AE137" s="214"/>
      <c r="AF137" s="214"/>
      <c r="AG137" s="214" t="s">
        <v>143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62" t="s">
        <v>317</v>
      </c>
      <c r="D138" s="227"/>
      <c r="E138" s="228">
        <v>4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4"/>
      <c r="AA138" s="214"/>
      <c r="AB138" s="214"/>
      <c r="AC138" s="214"/>
      <c r="AD138" s="214"/>
      <c r="AE138" s="214"/>
      <c r="AF138" s="214"/>
      <c r="AG138" s="214" t="s">
        <v>143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62" t="s">
        <v>318</v>
      </c>
      <c r="D139" s="227"/>
      <c r="E139" s="228">
        <v>3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4"/>
      <c r="AA139" s="214"/>
      <c r="AB139" s="214"/>
      <c r="AC139" s="214"/>
      <c r="AD139" s="214"/>
      <c r="AE139" s="214"/>
      <c r="AF139" s="214"/>
      <c r="AG139" s="214" t="s">
        <v>143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">
      <c r="A140" s="221"/>
      <c r="B140" s="222"/>
      <c r="C140" s="262" t="s">
        <v>319</v>
      </c>
      <c r="D140" s="227"/>
      <c r="E140" s="228">
        <v>3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4"/>
      <c r="AA140" s="214"/>
      <c r="AB140" s="214"/>
      <c r="AC140" s="214"/>
      <c r="AD140" s="214"/>
      <c r="AE140" s="214"/>
      <c r="AF140" s="214"/>
      <c r="AG140" s="214" t="s">
        <v>143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21"/>
      <c r="B141" s="222"/>
      <c r="C141" s="262" t="s">
        <v>320</v>
      </c>
      <c r="D141" s="227"/>
      <c r="E141" s="228">
        <v>3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143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21"/>
      <c r="B142" s="222"/>
      <c r="C142" s="262" t="s">
        <v>321</v>
      </c>
      <c r="D142" s="227"/>
      <c r="E142" s="228">
        <v>5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4"/>
      <c r="AA142" s="214"/>
      <c r="AB142" s="214"/>
      <c r="AC142" s="214"/>
      <c r="AD142" s="214"/>
      <c r="AE142" s="214"/>
      <c r="AF142" s="214"/>
      <c r="AG142" s="214" t="s">
        <v>143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62" t="s">
        <v>322</v>
      </c>
      <c r="D143" s="227"/>
      <c r="E143" s="228">
        <v>4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4"/>
      <c r="AA143" s="214"/>
      <c r="AB143" s="214"/>
      <c r="AC143" s="214"/>
      <c r="AD143" s="214"/>
      <c r="AE143" s="214"/>
      <c r="AF143" s="214"/>
      <c r="AG143" s="214" t="s">
        <v>143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21"/>
      <c r="B144" s="222"/>
      <c r="C144" s="262" t="s">
        <v>323</v>
      </c>
      <c r="D144" s="227"/>
      <c r="E144" s="228">
        <v>4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4"/>
      <c r="AA144" s="214"/>
      <c r="AB144" s="214"/>
      <c r="AC144" s="214"/>
      <c r="AD144" s="214"/>
      <c r="AE144" s="214"/>
      <c r="AF144" s="214"/>
      <c r="AG144" s="214" t="s">
        <v>143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62" t="s">
        <v>324</v>
      </c>
      <c r="D145" s="227"/>
      <c r="E145" s="228">
        <v>3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4"/>
      <c r="AA145" s="214"/>
      <c r="AB145" s="214"/>
      <c r="AC145" s="214"/>
      <c r="AD145" s="214"/>
      <c r="AE145" s="214"/>
      <c r="AF145" s="214"/>
      <c r="AG145" s="214" t="s">
        <v>143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21"/>
      <c r="B146" s="222"/>
      <c r="C146" s="262" t="s">
        <v>325</v>
      </c>
      <c r="D146" s="227"/>
      <c r="E146" s="228">
        <v>4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4"/>
      <c r="AA146" s="214"/>
      <c r="AB146" s="214"/>
      <c r="AC146" s="214"/>
      <c r="AD146" s="214"/>
      <c r="AE146" s="214"/>
      <c r="AF146" s="214"/>
      <c r="AG146" s="214" t="s">
        <v>143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21"/>
      <c r="B147" s="222"/>
      <c r="C147" s="262" t="s">
        <v>326</v>
      </c>
      <c r="D147" s="227"/>
      <c r="E147" s="228">
        <v>5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4"/>
      <c r="AA147" s="214"/>
      <c r="AB147" s="214"/>
      <c r="AC147" s="214"/>
      <c r="AD147" s="214"/>
      <c r="AE147" s="214"/>
      <c r="AF147" s="214"/>
      <c r="AG147" s="214" t="s">
        <v>143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3" x14ac:dyDescent="0.2">
      <c r="A148" s="221"/>
      <c r="B148" s="222"/>
      <c r="C148" s="262" t="s">
        <v>327</v>
      </c>
      <c r="D148" s="227"/>
      <c r="E148" s="228">
        <v>2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4"/>
      <c r="AA148" s="214"/>
      <c r="AB148" s="214"/>
      <c r="AC148" s="214"/>
      <c r="AD148" s="214"/>
      <c r="AE148" s="214"/>
      <c r="AF148" s="214"/>
      <c r="AG148" s="214" t="s">
        <v>143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21"/>
      <c r="B149" s="222"/>
      <c r="C149" s="262" t="s">
        <v>328</v>
      </c>
      <c r="D149" s="227"/>
      <c r="E149" s="228">
        <v>3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4"/>
      <c r="AA149" s="214"/>
      <c r="AB149" s="214"/>
      <c r="AC149" s="214"/>
      <c r="AD149" s="214"/>
      <c r="AE149" s="214"/>
      <c r="AF149" s="214"/>
      <c r="AG149" s="214" t="s">
        <v>143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">
      <c r="A150" s="221"/>
      <c r="B150" s="222"/>
      <c r="C150" s="262" t="s">
        <v>329</v>
      </c>
      <c r="D150" s="227"/>
      <c r="E150" s="228">
        <v>2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4"/>
      <c r="AA150" s="214"/>
      <c r="AB150" s="214"/>
      <c r="AC150" s="214"/>
      <c r="AD150" s="214"/>
      <c r="AE150" s="214"/>
      <c r="AF150" s="214"/>
      <c r="AG150" s="214" t="s">
        <v>143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21"/>
      <c r="B151" s="222"/>
      <c r="C151" s="262" t="s">
        <v>330</v>
      </c>
      <c r="D151" s="227"/>
      <c r="E151" s="228">
        <v>2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4"/>
      <c r="AA151" s="214"/>
      <c r="AB151" s="214"/>
      <c r="AC151" s="214"/>
      <c r="AD151" s="214"/>
      <c r="AE151" s="214"/>
      <c r="AF151" s="214"/>
      <c r="AG151" s="214" t="s">
        <v>143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3" x14ac:dyDescent="0.2">
      <c r="A152" s="221"/>
      <c r="B152" s="222"/>
      <c r="C152" s="262" t="s">
        <v>331</v>
      </c>
      <c r="D152" s="227"/>
      <c r="E152" s="228">
        <v>2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4"/>
      <c r="AA152" s="214"/>
      <c r="AB152" s="214"/>
      <c r="AC152" s="214"/>
      <c r="AD152" s="214"/>
      <c r="AE152" s="214"/>
      <c r="AF152" s="214"/>
      <c r="AG152" s="214" t="s">
        <v>143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">
      <c r="A153" s="221"/>
      <c r="B153" s="222"/>
      <c r="C153" s="262" t="s">
        <v>332</v>
      </c>
      <c r="D153" s="227"/>
      <c r="E153" s="228">
        <v>2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4"/>
      <c r="AA153" s="214"/>
      <c r="AB153" s="214"/>
      <c r="AC153" s="214"/>
      <c r="AD153" s="214"/>
      <c r="AE153" s="214"/>
      <c r="AF153" s="214"/>
      <c r="AG153" s="214" t="s">
        <v>143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">
      <c r="A154" s="221"/>
      <c r="B154" s="222"/>
      <c r="C154" s="262" t="s">
        <v>333</v>
      </c>
      <c r="D154" s="227"/>
      <c r="E154" s="228">
        <v>2</v>
      </c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4"/>
      <c r="AA154" s="214"/>
      <c r="AB154" s="214"/>
      <c r="AC154" s="214"/>
      <c r="AD154" s="214"/>
      <c r="AE154" s="214"/>
      <c r="AF154" s="214"/>
      <c r="AG154" s="214" t="s">
        <v>143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21"/>
      <c r="B155" s="222"/>
      <c r="C155" s="262" t="s">
        <v>334</v>
      </c>
      <c r="D155" s="227"/>
      <c r="E155" s="228">
        <v>2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4"/>
      <c r="AA155" s="214"/>
      <c r="AB155" s="214"/>
      <c r="AC155" s="214"/>
      <c r="AD155" s="214"/>
      <c r="AE155" s="214"/>
      <c r="AF155" s="214"/>
      <c r="AG155" s="214" t="s">
        <v>143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21"/>
      <c r="B156" s="222"/>
      <c r="C156" s="262" t="s">
        <v>335</v>
      </c>
      <c r="D156" s="227"/>
      <c r="E156" s="228">
        <v>2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4"/>
      <c r="AA156" s="214"/>
      <c r="AB156" s="214"/>
      <c r="AC156" s="214"/>
      <c r="AD156" s="214"/>
      <c r="AE156" s="214"/>
      <c r="AF156" s="214"/>
      <c r="AG156" s="214" t="s">
        <v>143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3" x14ac:dyDescent="0.2">
      <c r="A157" s="221"/>
      <c r="B157" s="222"/>
      <c r="C157" s="262" t="s">
        <v>336</v>
      </c>
      <c r="D157" s="227"/>
      <c r="E157" s="228">
        <v>2</v>
      </c>
      <c r="F157" s="225"/>
      <c r="G157" s="225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4"/>
      <c r="AA157" s="214"/>
      <c r="AB157" s="214"/>
      <c r="AC157" s="214"/>
      <c r="AD157" s="214"/>
      <c r="AE157" s="214"/>
      <c r="AF157" s="214"/>
      <c r="AG157" s="214" t="s">
        <v>143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21"/>
      <c r="B158" s="222"/>
      <c r="C158" s="262" t="s">
        <v>337</v>
      </c>
      <c r="D158" s="227"/>
      <c r="E158" s="228">
        <v>4</v>
      </c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4"/>
      <c r="AA158" s="214"/>
      <c r="AB158" s="214"/>
      <c r="AC158" s="214"/>
      <c r="AD158" s="214"/>
      <c r="AE158" s="214"/>
      <c r="AF158" s="214"/>
      <c r="AG158" s="214" t="s">
        <v>143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21"/>
      <c r="B159" s="222"/>
      <c r="C159" s="262" t="s">
        <v>338</v>
      </c>
      <c r="D159" s="227"/>
      <c r="E159" s="228">
        <v>4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4"/>
      <c r="AA159" s="214"/>
      <c r="AB159" s="214"/>
      <c r="AC159" s="214"/>
      <c r="AD159" s="214"/>
      <c r="AE159" s="214"/>
      <c r="AF159" s="214"/>
      <c r="AG159" s="214" t="s">
        <v>143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">
      <c r="A160" s="221"/>
      <c r="B160" s="222"/>
      <c r="C160" s="262" t="s">
        <v>339</v>
      </c>
      <c r="D160" s="227"/>
      <c r="E160" s="228">
        <v>4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4"/>
      <c r="AA160" s="214"/>
      <c r="AB160" s="214"/>
      <c r="AC160" s="214"/>
      <c r="AD160" s="214"/>
      <c r="AE160" s="214"/>
      <c r="AF160" s="214"/>
      <c r="AG160" s="214" t="s">
        <v>143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9">
        <v>42</v>
      </c>
      <c r="B161" s="240" t="s">
        <v>340</v>
      </c>
      <c r="C161" s="260" t="s">
        <v>341</v>
      </c>
      <c r="D161" s="241" t="s">
        <v>342</v>
      </c>
      <c r="E161" s="242">
        <v>10</v>
      </c>
      <c r="F161" s="243"/>
      <c r="G161" s="244">
        <f>ROUND(E161*F161,2)</f>
        <v>0</v>
      </c>
      <c r="H161" s="243"/>
      <c r="I161" s="244">
        <f>ROUND(E161*H161,2)</f>
        <v>0</v>
      </c>
      <c r="J161" s="243"/>
      <c r="K161" s="244">
        <f>ROUND(E161*J161,2)</f>
        <v>0</v>
      </c>
      <c r="L161" s="244">
        <v>21</v>
      </c>
      <c r="M161" s="244">
        <f>G161*(1+L161/100)</f>
        <v>0</v>
      </c>
      <c r="N161" s="242">
        <v>9.8999999999999999E-4</v>
      </c>
      <c r="O161" s="242">
        <f>ROUND(E161*N161,2)</f>
        <v>0.01</v>
      </c>
      <c r="P161" s="242">
        <v>0</v>
      </c>
      <c r="Q161" s="242">
        <f>ROUND(E161*P161,2)</f>
        <v>0</v>
      </c>
      <c r="R161" s="244"/>
      <c r="S161" s="244" t="s">
        <v>208</v>
      </c>
      <c r="T161" s="245" t="s">
        <v>209</v>
      </c>
      <c r="U161" s="225">
        <v>0</v>
      </c>
      <c r="V161" s="225">
        <f>ROUND(E161*U161,2)</f>
        <v>0</v>
      </c>
      <c r="W161" s="225"/>
      <c r="X161" s="225" t="s">
        <v>137</v>
      </c>
      <c r="Y161" s="225" t="s">
        <v>138</v>
      </c>
      <c r="Z161" s="214"/>
      <c r="AA161" s="214"/>
      <c r="AB161" s="214"/>
      <c r="AC161" s="214"/>
      <c r="AD161" s="214"/>
      <c r="AE161" s="214"/>
      <c r="AF161" s="214"/>
      <c r="AG161" s="214" t="s">
        <v>139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62" t="s">
        <v>281</v>
      </c>
      <c r="D162" s="227"/>
      <c r="E162" s="228"/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4"/>
      <c r="AA162" s="214"/>
      <c r="AB162" s="214"/>
      <c r="AC162" s="214"/>
      <c r="AD162" s="214"/>
      <c r="AE162" s="214"/>
      <c r="AF162" s="214"/>
      <c r="AG162" s="214" t="s">
        <v>143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">
      <c r="A163" s="221"/>
      <c r="B163" s="222"/>
      <c r="C163" s="262" t="s">
        <v>343</v>
      </c>
      <c r="D163" s="227"/>
      <c r="E163" s="228">
        <v>1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4"/>
      <c r="AA163" s="214"/>
      <c r="AB163" s="214"/>
      <c r="AC163" s="214"/>
      <c r="AD163" s="214"/>
      <c r="AE163" s="214"/>
      <c r="AF163" s="214"/>
      <c r="AG163" s="214" t="s">
        <v>143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">
      <c r="A164" s="221"/>
      <c r="B164" s="222"/>
      <c r="C164" s="262" t="s">
        <v>344</v>
      </c>
      <c r="D164" s="227"/>
      <c r="E164" s="228">
        <v>1</v>
      </c>
      <c r="F164" s="225"/>
      <c r="G164" s="22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4"/>
      <c r="AA164" s="214"/>
      <c r="AB164" s="214"/>
      <c r="AC164" s="214"/>
      <c r="AD164" s="214"/>
      <c r="AE164" s="214"/>
      <c r="AF164" s="214"/>
      <c r="AG164" s="214" t="s">
        <v>143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">
      <c r="A165" s="221"/>
      <c r="B165" s="222"/>
      <c r="C165" s="262" t="s">
        <v>345</v>
      </c>
      <c r="D165" s="227"/>
      <c r="E165" s="228">
        <v>1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4"/>
      <c r="AA165" s="214"/>
      <c r="AB165" s="214"/>
      <c r="AC165" s="214"/>
      <c r="AD165" s="214"/>
      <c r="AE165" s="214"/>
      <c r="AF165" s="214"/>
      <c r="AG165" s="214" t="s">
        <v>143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3" x14ac:dyDescent="0.2">
      <c r="A166" s="221"/>
      <c r="B166" s="222"/>
      <c r="C166" s="262" t="s">
        <v>346</v>
      </c>
      <c r="D166" s="227"/>
      <c r="E166" s="228">
        <v>1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4"/>
      <c r="AA166" s="214"/>
      <c r="AB166" s="214"/>
      <c r="AC166" s="214"/>
      <c r="AD166" s="214"/>
      <c r="AE166" s="214"/>
      <c r="AF166" s="214"/>
      <c r="AG166" s="214" t="s">
        <v>143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3" x14ac:dyDescent="0.2">
      <c r="A167" s="221"/>
      <c r="B167" s="222"/>
      <c r="C167" s="262" t="s">
        <v>347</v>
      </c>
      <c r="D167" s="227"/>
      <c r="E167" s="228">
        <v>1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4"/>
      <c r="AA167" s="214"/>
      <c r="AB167" s="214"/>
      <c r="AC167" s="214"/>
      <c r="AD167" s="214"/>
      <c r="AE167" s="214"/>
      <c r="AF167" s="214"/>
      <c r="AG167" s="214" t="s">
        <v>143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3" x14ac:dyDescent="0.2">
      <c r="A168" s="221"/>
      <c r="B168" s="222"/>
      <c r="C168" s="262" t="s">
        <v>348</v>
      </c>
      <c r="D168" s="227"/>
      <c r="E168" s="228">
        <v>1</v>
      </c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4"/>
      <c r="AA168" s="214"/>
      <c r="AB168" s="214"/>
      <c r="AC168" s="214"/>
      <c r="AD168" s="214"/>
      <c r="AE168" s="214"/>
      <c r="AF168" s="214"/>
      <c r="AG168" s="214" t="s">
        <v>143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3" x14ac:dyDescent="0.2">
      <c r="A169" s="221"/>
      <c r="B169" s="222"/>
      <c r="C169" s="262" t="s">
        <v>349</v>
      </c>
      <c r="D169" s="227"/>
      <c r="E169" s="228">
        <v>1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4"/>
      <c r="AA169" s="214"/>
      <c r="AB169" s="214"/>
      <c r="AC169" s="214"/>
      <c r="AD169" s="214"/>
      <c r="AE169" s="214"/>
      <c r="AF169" s="214"/>
      <c r="AG169" s="214" t="s">
        <v>143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">
      <c r="A170" s="221"/>
      <c r="B170" s="222"/>
      <c r="C170" s="262" t="s">
        <v>350</v>
      </c>
      <c r="D170" s="227"/>
      <c r="E170" s="228">
        <v>1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4"/>
      <c r="AA170" s="214"/>
      <c r="AB170" s="214"/>
      <c r="AC170" s="214"/>
      <c r="AD170" s="214"/>
      <c r="AE170" s="214"/>
      <c r="AF170" s="214"/>
      <c r="AG170" s="214" t="s">
        <v>143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">
      <c r="A171" s="221"/>
      <c r="B171" s="222"/>
      <c r="C171" s="262" t="s">
        <v>351</v>
      </c>
      <c r="D171" s="227"/>
      <c r="E171" s="228">
        <v>1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4"/>
      <c r="AA171" s="214"/>
      <c r="AB171" s="214"/>
      <c r="AC171" s="214"/>
      <c r="AD171" s="214"/>
      <c r="AE171" s="214"/>
      <c r="AF171" s="214"/>
      <c r="AG171" s="214" t="s">
        <v>143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">
      <c r="A172" s="221"/>
      <c r="B172" s="222"/>
      <c r="C172" s="262" t="s">
        <v>352</v>
      </c>
      <c r="D172" s="227"/>
      <c r="E172" s="228">
        <v>1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4"/>
      <c r="AA172" s="214"/>
      <c r="AB172" s="214"/>
      <c r="AC172" s="214"/>
      <c r="AD172" s="214"/>
      <c r="AE172" s="214"/>
      <c r="AF172" s="214"/>
      <c r="AG172" s="214" t="s">
        <v>143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9">
        <v>43</v>
      </c>
      <c r="B173" s="240" t="s">
        <v>353</v>
      </c>
      <c r="C173" s="260" t="s">
        <v>354</v>
      </c>
      <c r="D173" s="241" t="s">
        <v>342</v>
      </c>
      <c r="E173" s="242">
        <v>52</v>
      </c>
      <c r="F173" s="243"/>
      <c r="G173" s="244">
        <f>ROUND(E173*F173,2)</f>
        <v>0</v>
      </c>
      <c r="H173" s="243"/>
      <c r="I173" s="244">
        <f>ROUND(E173*H173,2)</f>
        <v>0</v>
      </c>
      <c r="J173" s="243"/>
      <c r="K173" s="244">
        <f>ROUND(E173*J173,2)</f>
        <v>0</v>
      </c>
      <c r="L173" s="244">
        <v>21</v>
      </c>
      <c r="M173" s="244">
        <f>G173*(1+L173/100)</f>
        <v>0</v>
      </c>
      <c r="N173" s="242">
        <v>9.8999999999999999E-4</v>
      </c>
      <c r="O173" s="242">
        <f>ROUND(E173*N173,2)</f>
        <v>0.05</v>
      </c>
      <c r="P173" s="242">
        <v>0</v>
      </c>
      <c r="Q173" s="242">
        <f>ROUND(E173*P173,2)</f>
        <v>0</v>
      </c>
      <c r="R173" s="244"/>
      <c r="S173" s="244" t="s">
        <v>208</v>
      </c>
      <c r="T173" s="245" t="s">
        <v>209</v>
      </c>
      <c r="U173" s="225">
        <v>0</v>
      </c>
      <c r="V173" s="225">
        <f>ROUND(E173*U173,2)</f>
        <v>0</v>
      </c>
      <c r="W173" s="225"/>
      <c r="X173" s="225" t="s">
        <v>137</v>
      </c>
      <c r="Y173" s="225" t="s">
        <v>138</v>
      </c>
      <c r="Z173" s="214"/>
      <c r="AA173" s="214"/>
      <c r="AB173" s="214"/>
      <c r="AC173" s="214"/>
      <c r="AD173" s="214"/>
      <c r="AE173" s="214"/>
      <c r="AF173" s="214"/>
      <c r="AG173" s="214" t="s">
        <v>139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2" x14ac:dyDescent="0.2">
      <c r="A174" s="221"/>
      <c r="B174" s="222"/>
      <c r="C174" s="262" t="s">
        <v>281</v>
      </c>
      <c r="D174" s="227"/>
      <c r="E174" s="228"/>
      <c r="F174" s="225"/>
      <c r="G174" s="225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4"/>
      <c r="AA174" s="214"/>
      <c r="AB174" s="214"/>
      <c r="AC174" s="214"/>
      <c r="AD174" s="214"/>
      <c r="AE174" s="214"/>
      <c r="AF174" s="214"/>
      <c r="AG174" s="214" t="s">
        <v>143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3" x14ac:dyDescent="0.2">
      <c r="A175" s="221"/>
      <c r="B175" s="222"/>
      <c r="C175" s="262" t="s">
        <v>355</v>
      </c>
      <c r="D175" s="227"/>
      <c r="E175" s="228">
        <v>3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4"/>
      <c r="AA175" s="214"/>
      <c r="AB175" s="214"/>
      <c r="AC175" s="214"/>
      <c r="AD175" s="214"/>
      <c r="AE175" s="214"/>
      <c r="AF175" s="214"/>
      <c r="AG175" s="214" t="s">
        <v>143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3" x14ac:dyDescent="0.2">
      <c r="A176" s="221"/>
      <c r="B176" s="222"/>
      <c r="C176" s="262" t="s">
        <v>356</v>
      </c>
      <c r="D176" s="227"/>
      <c r="E176" s="228">
        <v>2</v>
      </c>
      <c r="F176" s="225"/>
      <c r="G176" s="22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4"/>
      <c r="AA176" s="214"/>
      <c r="AB176" s="214"/>
      <c r="AC176" s="214"/>
      <c r="AD176" s="214"/>
      <c r="AE176" s="214"/>
      <c r="AF176" s="214"/>
      <c r="AG176" s="214" t="s">
        <v>143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">
      <c r="A177" s="221"/>
      <c r="B177" s="222"/>
      <c r="C177" s="262" t="s">
        <v>357</v>
      </c>
      <c r="D177" s="227"/>
      <c r="E177" s="228">
        <v>3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4"/>
      <c r="AA177" s="214"/>
      <c r="AB177" s="214"/>
      <c r="AC177" s="214"/>
      <c r="AD177" s="214"/>
      <c r="AE177" s="214"/>
      <c r="AF177" s="214"/>
      <c r="AG177" s="214" t="s">
        <v>143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3" x14ac:dyDescent="0.2">
      <c r="A178" s="221"/>
      <c r="B178" s="222"/>
      <c r="C178" s="262" t="s">
        <v>358</v>
      </c>
      <c r="D178" s="227"/>
      <c r="E178" s="228">
        <v>2</v>
      </c>
      <c r="F178" s="225"/>
      <c r="G178" s="225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4"/>
      <c r="AA178" s="214"/>
      <c r="AB178" s="214"/>
      <c r="AC178" s="214"/>
      <c r="AD178" s="214"/>
      <c r="AE178" s="214"/>
      <c r="AF178" s="214"/>
      <c r="AG178" s="214" t="s">
        <v>143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3" x14ac:dyDescent="0.2">
      <c r="A179" s="221"/>
      <c r="B179" s="222"/>
      <c r="C179" s="262" t="s">
        <v>359</v>
      </c>
      <c r="D179" s="227"/>
      <c r="E179" s="228">
        <v>3</v>
      </c>
      <c r="F179" s="225"/>
      <c r="G179" s="225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4"/>
      <c r="AA179" s="214"/>
      <c r="AB179" s="214"/>
      <c r="AC179" s="214"/>
      <c r="AD179" s="214"/>
      <c r="AE179" s="214"/>
      <c r="AF179" s="214"/>
      <c r="AG179" s="214" t="s">
        <v>143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3" x14ac:dyDescent="0.2">
      <c r="A180" s="221"/>
      <c r="B180" s="222"/>
      <c r="C180" s="262" t="s">
        <v>360</v>
      </c>
      <c r="D180" s="227"/>
      <c r="E180" s="228">
        <v>3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4"/>
      <c r="AA180" s="214"/>
      <c r="AB180" s="214"/>
      <c r="AC180" s="214"/>
      <c r="AD180" s="214"/>
      <c r="AE180" s="214"/>
      <c r="AF180" s="214"/>
      <c r="AG180" s="214" t="s">
        <v>143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62" t="s">
        <v>361</v>
      </c>
      <c r="D181" s="227"/>
      <c r="E181" s="228">
        <v>2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4"/>
      <c r="AA181" s="214"/>
      <c r="AB181" s="214"/>
      <c r="AC181" s="214"/>
      <c r="AD181" s="214"/>
      <c r="AE181" s="214"/>
      <c r="AF181" s="214"/>
      <c r="AG181" s="214" t="s">
        <v>143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3" x14ac:dyDescent="0.2">
      <c r="A182" s="221"/>
      <c r="B182" s="222"/>
      <c r="C182" s="262" t="s">
        <v>362</v>
      </c>
      <c r="D182" s="227"/>
      <c r="E182" s="228">
        <v>3</v>
      </c>
      <c r="F182" s="225"/>
      <c r="G182" s="22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4"/>
      <c r="AA182" s="214"/>
      <c r="AB182" s="214"/>
      <c r="AC182" s="214"/>
      <c r="AD182" s="214"/>
      <c r="AE182" s="214"/>
      <c r="AF182" s="214"/>
      <c r="AG182" s="214" t="s">
        <v>143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3" x14ac:dyDescent="0.2">
      <c r="A183" s="221"/>
      <c r="B183" s="222"/>
      <c r="C183" s="262" t="s">
        <v>363</v>
      </c>
      <c r="D183" s="227"/>
      <c r="E183" s="228">
        <v>3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4"/>
      <c r="AA183" s="214"/>
      <c r="AB183" s="214"/>
      <c r="AC183" s="214"/>
      <c r="AD183" s="214"/>
      <c r="AE183" s="214"/>
      <c r="AF183" s="214"/>
      <c r="AG183" s="214" t="s">
        <v>143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3" x14ac:dyDescent="0.2">
      <c r="A184" s="221"/>
      <c r="B184" s="222"/>
      <c r="C184" s="262" t="s">
        <v>364</v>
      </c>
      <c r="D184" s="227"/>
      <c r="E184" s="228">
        <v>1</v>
      </c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4"/>
      <c r="AA184" s="214"/>
      <c r="AB184" s="214"/>
      <c r="AC184" s="214"/>
      <c r="AD184" s="214"/>
      <c r="AE184" s="214"/>
      <c r="AF184" s="214"/>
      <c r="AG184" s="214" t="s">
        <v>143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2" t="s">
        <v>365</v>
      </c>
      <c r="D185" s="227"/>
      <c r="E185" s="228">
        <v>3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4"/>
      <c r="AA185" s="214"/>
      <c r="AB185" s="214"/>
      <c r="AC185" s="214"/>
      <c r="AD185" s="214"/>
      <c r="AE185" s="214"/>
      <c r="AF185" s="214"/>
      <c r="AG185" s="214" t="s">
        <v>143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3" x14ac:dyDescent="0.2">
      <c r="A186" s="221"/>
      <c r="B186" s="222"/>
      <c r="C186" s="262" t="s">
        <v>366</v>
      </c>
      <c r="D186" s="227"/>
      <c r="E186" s="228">
        <v>3</v>
      </c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4"/>
      <c r="AA186" s="214"/>
      <c r="AB186" s="214"/>
      <c r="AC186" s="214"/>
      <c r="AD186" s="214"/>
      <c r="AE186" s="214"/>
      <c r="AF186" s="214"/>
      <c r="AG186" s="214" t="s">
        <v>143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3" x14ac:dyDescent="0.2">
      <c r="A187" s="221"/>
      <c r="B187" s="222"/>
      <c r="C187" s="262" t="s">
        <v>367</v>
      </c>
      <c r="D187" s="227"/>
      <c r="E187" s="228">
        <v>3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4"/>
      <c r="AA187" s="214"/>
      <c r="AB187" s="214"/>
      <c r="AC187" s="214"/>
      <c r="AD187" s="214"/>
      <c r="AE187" s="214"/>
      <c r="AF187" s="214"/>
      <c r="AG187" s="214" t="s">
        <v>143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2" t="s">
        <v>368</v>
      </c>
      <c r="D188" s="227"/>
      <c r="E188" s="228">
        <v>3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4"/>
      <c r="AA188" s="214"/>
      <c r="AB188" s="214"/>
      <c r="AC188" s="214"/>
      <c r="AD188" s="214"/>
      <c r="AE188" s="214"/>
      <c r="AF188" s="214"/>
      <c r="AG188" s="214" t="s">
        <v>143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">
      <c r="A189" s="221"/>
      <c r="B189" s="222"/>
      <c r="C189" s="262" t="s">
        <v>369</v>
      </c>
      <c r="D189" s="227"/>
      <c r="E189" s="228">
        <v>3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4"/>
      <c r="AA189" s="214"/>
      <c r="AB189" s="214"/>
      <c r="AC189" s="214"/>
      <c r="AD189" s="214"/>
      <c r="AE189" s="214"/>
      <c r="AF189" s="214"/>
      <c r="AG189" s="214" t="s">
        <v>143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3" x14ac:dyDescent="0.2">
      <c r="A190" s="221"/>
      <c r="B190" s="222"/>
      <c r="C190" s="262" t="s">
        <v>370</v>
      </c>
      <c r="D190" s="227"/>
      <c r="E190" s="228">
        <v>2</v>
      </c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4"/>
      <c r="AA190" s="214"/>
      <c r="AB190" s="214"/>
      <c r="AC190" s="214"/>
      <c r="AD190" s="214"/>
      <c r="AE190" s="214"/>
      <c r="AF190" s="214"/>
      <c r="AG190" s="214" t="s">
        <v>143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3" x14ac:dyDescent="0.2">
      <c r="A191" s="221"/>
      <c r="B191" s="222"/>
      <c r="C191" s="262" t="s">
        <v>371</v>
      </c>
      <c r="D191" s="227"/>
      <c r="E191" s="228">
        <v>2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4"/>
      <c r="AA191" s="214"/>
      <c r="AB191" s="214"/>
      <c r="AC191" s="214"/>
      <c r="AD191" s="214"/>
      <c r="AE191" s="214"/>
      <c r="AF191" s="214"/>
      <c r="AG191" s="214" t="s">
        <v>143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3" x14ac:dyDescent="0.2">
      <c r="A192" s="221"/>
      <c r="B192" s="222"/>
      <c r="C192" s="262" t="s">
        <v>372</v>
      </c>
      <c r="D192" s="227"/>
      <c r="E192" s="228">
        <v>3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4"/>
      <c r="AA192" s="214"/>
      <c r="AB192" s="214"/>
      <c r="AC192" s="214"/>
      <c r="AD192" s="214"/>
      <c r="AE192" s="214"/>
      <c r="AF192" s="214"/>
      <c r="AG192" s="214" t="s">
        <v>143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3" x14ac:dyDescent="0.2">
      <c r="A193" s="221"/>
      <c r="B193" s="222"/>
      <c r="C193" s="262" t="s">
        <v>373</v>
      </c>
      <c r="D193" s="227"/>
      <c r="E193" s="228">
        <v>2</v>
      </c>
      <c r="F193" s="225"/>
      <c r="G193" s="22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4"/>
      <c r="AA193" s="214"/>
      <c r="AB193" s="214"/>
      <c r="AC193" s="214"/>
      <c r="AD193" s="214"/>
      <c r="AE193" s="214"/>
      <c r="AF193" s="214"/>
      <c r="AG193" s="214" t="s">
        <v>143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3" x14ac:dyDescent="0.2">
      <c r="A194" s="221"/>
      <c r="B194" s="222"/>
      <c r="C194" s="262" t="s">
        <v>374</v>
      </c>
      <c r="D194" s="227"/>
      <c r="E194" s="228">
        <v>3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4"/>
      <c r="AA194" s="214"/>
      <c r="AB194" s="214"/>
      <c r="AC194" s="214"/>
      <c r="AD194" s="214"/>
      <c r="AE194" s="214"/>
      <c r="AF194" s="214"/>
      <c r="AG194" s="214" t="s">
        <v>143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ht="22.5" outlineLevel="1" x14ac:dyDescent="0.2">
      <c r="A195" s="239">
        <v>44</v>
      </c>
      <c r="B195" s="240" t="s">
        <v>375</v>
      </c>
      <c r="C195" s="260" t="s">
        <v>376</v>
      </c>
      <c r="D195" s="241" t="s">
        <v>231</v>
      </c>
      <c r="E195" s="242">
        <v>120</v>
      </c>
      <c r="F195" s="243"/>
      <c r="G195" s="244">
        <f>ROUND(E195*F195,2)</f>
        <v>0</v>
      </c>
      <c r="H195" s="243"/>
      <c r="I195" s="244">
        <f>ROUND(E195*H195,2)</f>
        <v>0</v>
      </c>
      <c r="J195" s="243"/>
      <c r="K195" s="244">
        <f>ROUND(E195*J195,2)</f>
        <v>0</v>
      </c>
      <c r="L195" s="244">
        <v>21</v>
      </c>
      <c r="M195" s="244">
        <f>G195*(1+L195/100)</f>
        <v>0</v>
      </c>
      <c r="N195" s="242">
        <v>0</v>
      </c>
      <c r="O195" s="242">
        <f>ROUND(E195*N195,2)</f>
        <v>0</v>
      </c>
      <c r="P195" s="242">
        <v>2.4E-2</v>
      </c>
      <c r="Q195" s="242">
        <f>ROUND(E195*P195,2)</f>
        <v>2.88</v>
      </c>
      <c r="R195" s="244" t="s">
        <v>280</v>
      </c>
      <c r="S195" s="244" t="s">
        <v>136</v>
      </c>
      <c r="T195" s="245" t="s">
        <v>136</v>
      </c>
      <c r="U195" s="225">
        <v>0.154</v>
      </c>
      <c r="V195" s="225">
        <f>ROUND(E195*U195,2)</f>
        <v>18.48</v>
      </c>
      <c r="W195" s="225"/>
      <c r="X195" s="225" t="s">
        <v>137</v>
      </c>
      <c r="Y195" s="225" t="s">
        <v>138</v>
      </c>
      <c r="Z195" s="214"/>
      <c r="AA195" s="214"/>
      <c r="AB195" s="214"/>
      <c r="AC195" s="214"/>
      <c r="AD195" s="214"/>
      <c r="AE195" s="214"/>
      <c r="AF195" s="214"/>
      <c r="AG195" s="214" t="s">
        <v>139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2" x14ac:dyDescent="0.2">
      <c r="A196" s="221"/>
      <c r="B196" s="222"/>
      <c r="C196" s="262" t="s">
        <v>377</v>
      </c>
      <c r="D196" s="227"/>
      <c r="E196" s="228">
        <v>120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4"/>
      <c r="AA196" s="214"/>
      <c r="AB196" s="214"/>
      <c r="AC196" s="214"/>
      <c r="AD196" s="214"/>
      <c r="AE196" s="214"/>
      <c r="AF196" s="214"/>
      <c r="AG196" s="214" t="s">
        <v>143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39">
        <v>45</v>
      </c>
      <c r="B197" s="240" t="s">
        <v>378</v>
      </c>
      <c r="C197" s="260" t="s">
        <v>379</v>
      </c>
      <c r="D197" s="241" t="s">
        <v>231</v>
      </c>
      <c r="E197" s="242">
        <v>147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21</v>
      </c>
      <c r="M197" s="244">
        <f>G197*(1+L197/100)</f>
        <v>0</v>
      </c>
      <c r="N197" s="242">
        <v>1.6000000000000001E-4</v>
      </c>
      <c r="O197" s="242">
        <f>ROUND(E197*N197,2)</f>
        <v>0.02</v>
      </c>
      <c r="P197" s="242">
        <v>1.2319999999999999E-2</v>
      </c>
      <c r="Q197" s="242">
        <f>ROUND(E197*P197,2)</f>
        <v>1.81</v>
      </c>
      <c r="R197" s="244" t="s">
        <v>280</v>
      </c>
      <c r="S197" s="244" t="s">
        <v>136</v>
      </c>
      <c r="T197" s="245" t="s">
        <v>136</v>
      </c>
      <c r="U197" s="225">
        <v>0.33815000000000001</v>
      </c>
      <c r="V197" s="225">
        <f>ROUND(E197*U197,2)</f>
        <v>49.71</v>
      </c>
      <c r="W197" s="225"/>
      <c r="X197" s="225" t="s">
        <v>137</v>
      </c>
      <c r="Y197" s="225" t="s">
        <v>138</v>
      </c>
      <c r="Z197" s="214"/>
      <c r="AA197" s="214"/>
      <c r="AB197" s="214"/>
      <c r="AC197" s="214"/>
      <c r="AD197" s="214"/>
      <c r="AE197" s="214"/>
      <c r="AF197" s="214"/>
      <c r="AG197" s="214" t="s">
        <v>139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62" t="s">
        <v>281</v>
      </c>
      <c r="D198" s="227"/>
      <c r="E198" s="228"/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4"/>
      <c r="AA198" s="214"/>
      <c r="AB198" s="214"/>
      <c r="AC198" s="214"/>
      <c r="AD198" s="214"/>
      <c r="AE198" s="214"/>
      <c r="AF198" s="214"/>
      <c r="AG198" s="214" t="s">
        <v>143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3" x14ac:dyDescent="0.2">
      <c r="A199" s="221"/>
      <c r="B199" s="222"/>
      <c r="C199" s="262" t="s">
        <v>282</v>
      </c>
      <c r="D199" s="227"/>
      <c r="E199" s="228">
        <v>1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4"/>
      <c r="AA199" s="214"/>
      <c r="AB199" s="214"/>
      <c r="AC199" s="214"/>
      <c r="AD199" s="214"/>
      <c r="AE199" s="214"/>
      <c r="AF199" s="214"/>
      <c r="AG199" s="214" t="s">
        <v>143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3" x14ac:dyDescent="0.2">
      <c r="A200" s="221"/>
      <c r="B200" s="222"/>
      <c r="C200" s="262" t="s">
        <v>305</v>
      </c>
      <c r="D200" s="227"/>
      <c r="E200" s="228">
        <v>2</v>
      </c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4"/>
      <c r="AA200" s="214"/>
      <c r="AB200" s="214"/>
      <c r="AC200" s="214"/>
      <c r="AD200" s="214"/>
      <c r="AE200" s="214"/>
      <c r="AF200" s="214"/>
      <c r="AG200" s="214" t="s">
        <v>143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3" x14ac:dyDescent="0.2">
      <c r="A201" s="221"/>
      <c r="B201" s="222"/>
      <c r="C201" s="262" t="s">
        <v>306</v>
      </c>
      <c r="D201" s="227"/>
      <c r="E201" s="228">
        <v>2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4"/>
      <c r="AA201" s="214"/>
      <c r="AB201" s="214"/>
      <c r="AC201" s="214"/>
      <c r="AD201" s="214"/>
      <c r="AE201" s="214"/>
      <c r="AF201" s="214"/>
      <c r="AG201" s="214" t="s">
        <v>143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3" x14ac:dyDescent="0.2">
      <c r="A202" s="221"/>
      <c r="B202" s="222"/>
      <c r="C202" s="262" t="s">
        <v>307</v>
      </c>
      <c r="D202" s="227"/>
      <c r="E202" s="228">
        <v>2</v>
      </c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4"/>
      <c r="AA202" s="214"/>
      <c r="AB202" s="214"/>
      <c r="AC202" s="214"/>
      <c r="AD202" s="214"/>
      <c r="AE202" s="214"/>
      <c r="AF202" s="214"/>
      <c r="AG202" s="214" t="s">
        <v>143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3" x14ac:dyDescent="0.2">
      <c r="A203" s="221"/>
      <c r="B203" s="222"/>
      <c r="C203" s="262" t="s">
        <v>283</v>
      </c>
      <c r="D203" s="227"/>
      <c r="E203" s="228">
        <v>140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4"/>
      <c r="AA203" s="214"/>
      <c r="AB203" s="214"/>
      <c r="AC203" s="214"/>
      <c r="AD203" s="214"/>
      <c r="AE203" s="214"/>
      <c r="AF203" s="214"/>
      <c r="AG203" s="214" t="s">
        <v>143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22.5" outlineLevel="1" x14ac:dyDescent="0.2">
      <c r="A204" s="239">
        <v>46</v>
      </c>
      <c r="B204" s="240" t="s">
        <v>380</v>
      </c>
      <c r="C204" s="260" t="s">
        <v>381</v>
      </c>
      <c r="D204" s="241" t="s">
        <v>231</v>
      </c>
      <c r="E204" s="242">
        <v>39</v>
      </c>
      <c r="F204" s="243"/>
      <c r="G204" s="244">
        <f>ROUND(E204*F204,2)</f>
        <v>0</v>
      </c>
      <c r="H204" s="243"/>
      <c r="I204" s="244">
        <f>ROUND(E204*H204,2)</f>
        <v>0</v>
      </c>
      <c r="J204" s="243"/>
      <c r="K204" s="244">
        <f>ROUND(E204*J204,2)</f>
        <v>0</v>
      </c>
      <c r="L204" s="244">
        <v>21</v>
      </c>
      <c r="M204" s="244">
        <f>G204*(1+L204/100)</f>
        <v>0</v>
      </c>
      <c r="N204" s="242">
        <v>1.6000000000000001E-4</v>
      </c>
      <c r="O204" s="242">
        <f>ROUND(E204*N204,2)</f>
        <v>0.01</v>
      </c>
      <c r="P204" s="242">
        <v>1.584E-2</v>
      </c>
      <c r="Q204" s="242">
        <f>ROUND(E204*P204,2)</f>
        <v>0.62</v>
      </c>
      <c r="R204" s="244" t="s">
        <v>280</v>
      </c>
      <c r="S204" s="244" t="s">
        <v>136</v>
      </c>
      <c r="T204" s="245" t="s">
        <v>136</v>
      </c>
      <c r="U204" s="225">
        <v>0.41909999999999997</v>
      </c>
      <c r="V204" s="225">
        <f>ROUND(E204*U204,2)</f>
        <v>16.34</v>
      </c>
      <c r="W204" s="225"/>
      <c r="X204" s="225" t="s">
        <v>137</v>
      </c>
      <c r="Y204" s="225" t="s">
        <v>138</v>
      </c>
      <c r="Z204" s="214"/>
      <c r="AA204" s="214"/>
      <c r="AB204" s="214"/>
      <c r="AC204" s="214"/>
      <c r="AD204" s="214"/>
      <c r="AE204" s="214"/>
      <c r="AF204" s="214"/>
      <c r="AG204" s="214" t="s">
        <v>139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2" x14ac:dyDescent="0.2">
      <c r="A205" s="221"/>
      <c r="B205" s="222"/>
      <c r="C205" s="262" t="s">
        <v>281</v>
      </c>
      <c r="D205" s="227"/>
      <c r="E205" s="228"/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4"/>
      <c r="AA205" s="214"/>
      <c r="AB205" s="214"/>
      <c r="AC205" s="214"/>
      <c r="AD205" s="214"/>
      <c r="AE205" s="214"/>
      <c r="AF205" s="214"/>
      <c r="AG205" s="214" t="s">
        <v>143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3" x14ac:dyDescent="0.2">
      <c r="A206" s="221"/>
      <c r="B206" s="222"/>
      <c r="C206" s="262" t="s">
        <v>313</v>
      </c>
      <c r="D206" s="227"/>
      <c r="E206" s="228">
        <v>3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4"/>
      <c r="AA206" s="214"/>
      <c r="AB206" s="214"/>
      <c r="AC206" s="214"/>
      <c r="AD206" s="214"/>
      <c r="AE206" s="214"/>
      <c r="AF206" s="214"/>
      <c r="AG206" s="214" t="s">
        <v>143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3" x14ac:dyDescent="0.2">
      <c r="A207" s="221"/>
      <c r="B207" s="222"/>
      <c r="C207" s="262" t="s">
        <v>316</v>
      </c>
      <c r="D207" s="227"/>
      <c r="E207" s="228">
        <v>3</v>
      </c>
      <c r="F207" s="225"/>
      <c r="G207" s="22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4"/>
      <c r="AA207" s="214"/>
      <c r="AB207" s="214"/>
      <c r="AC207" s="214"/>
      <c r="AD207" s="214"/>
      <c r="AE207" s="214"/>
      <c r="AF207" s="214"/>
      <c r="AG207" s="214" t="s">
        <v>143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3" x14ac:dyDescent="0.2">
      <c r="A208" s="221"/>
      <c r="B208" s="222"/>
      <c r="C208" s="262" t="s">
        <v>318</v>
      </c>
      <c r="D208" s="227"/>
      <c r="E208" s="228">
        <v>3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4"/>
      <c r="AA208" s="214"/>
      <c r="AB208" s="214"/>
      <c r="AC208" s="214"/>
      <c r="AD208" s="214"/>
      <c r="AE208" s="214"/>
      <c r="AF208" s="214"/>
      <c r="AG208" s="214" t="s">
        <v>143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62" t="s">
        <v>319</v>
      </c>
      <c r="D209" s="227"/>
      <c r="E209" s="228">
        <v>3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4"/>
      <c r="AA209" s="214"/>
      <c r="AB209" s="214"/>
      <c r="AC209" s="214"/>
      <c r="AD209" s="214"/>
      <c r="AE209" s="214"/>
      <c r="AF209" s="214"/>
      <c r="AG209" s="214" t="s">
        <v>143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3" x14ac:dyDescent="0.2">
      <c r="A210" s="221"/>
      <c r="B210" s="222"/>
      <c r="C210" s="262" t="s">
        <v>320</v>
      </c>
      <c r="D210" s="227"/>
      <c r="E210" s="228">
        <v>3</v>
      </c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4"/>
      <c r="AA210" s="214"/>
      <c r="AB210" s="214"/>
      <c r="AC210" s="214"/>
      <c r="AD210" s="214"/>
      <c r="AE210" s="214"/>
      <c r="AF210" s="214"/>
      <c r="AG210" s="214" t="s">
        <v>143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3" x14ac:dyDescent="0.2">
      <c r="A211" s="221"/>
      <c r="B211" s="222"/>
      <c r="C211" s="262" t="s">
        <v>324</v>
      </c>
      <c r="D211" s="227"/>
      <c r="E211" s="228">
        <v>3</v>
      </c>
      <c r="F211" s="225"/>
      <c r="G211" s="22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4"/>
      <c r="AA211" s="214"/>
      <c r="AB211" s="214"/>
      <c r="AC211" s="214"/>
      <c r="AD211" s="214"/>
      <c r="AE211" s="214"/>
      <c r="AF211" s="214"/>
      <c r="AG211" s="214" t="s">
        <v>143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3" x14ac:dyDescent="0.2">
      <c r="A212" s="221"/>
      <c r="B212" s="222"/>
      <c r="C212" s="262" t="s">
        <v>327</v>
      </c>
      <c r="D212" s="227"/>
      <c r="E212" s="228">
        <v>2</v>
      </c>
      <c r="F212" s="225"/>
      <c r="G212" s="22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4"/>
      <c r="AA212" s="214"/>
      <c r="AB212" s="214"/>
      <c r="AC212" s="214"/>
      <c r="AD212" s="214"/>
      <c r="AE212" s="214"/>
      <c r="AF212" s="214"/>
      <c r="AG212" s="214" t="s">
        <v>143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3" x14ac:dyDescent="0.2">
      <c r="A213" s="221"/>
      <c r="B213" s="222"/>
      <c r="C213" s="262" t="s">
        <v>328</v>
      </c>
      <c r="D213" s="227"/>
      <c r="E213" s="228">
        <v>3</v>
      </c>
      <c r="F213" s="225"/>
      <c r="G213" s="225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4"/>
      <c r="AA213" s="214"/>
      <c r="AB213" s="214"/>
      <c r="AC213" s="214"/>
      <c r="AD213" s="214"/>
      <c r="AE213" s="214"/>
      <c r="AF213" s="214"/>
      <c r="AG213" s="214" t="s">
        <v>143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3" x14ac:dyDescent="0.2">
      <c r="A214" s="221"/>
      <c r="B214" s="222"/>
      <c r="C214" s="262" t="s">
        <v>329</v>
      </c>
      <c r="D214" s="227"/>
      <c r="E214" s="228">
        <v>2</v>
      </c>
      <c r="F214" s="225"/>
      <c r="G214" s="22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4"/>
      <c r="AA214" s="214"/>
      <c r="AB214" s="214"/>
      <c r="AC214" s="214"/>
      <c r="AD214" s="214"/>
      <c r="AE214" s="214"/>
      <c r="AF214" s="214"/>
      <c r="AG214" s="214" t="s">
        <v>143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3" x14ac:dyDescent="0.2">
      <c r="A215" s="221"/>
      <c r="B215" s="222"/>
      <c r="C215" s="262" t="s">
        <v>330</v>
      </c>
      <c r="D215" s="227"/>
      <c r="E215" s="228">
        <v>2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4"/>
      <c r="AA215" s="214"/>
      <c r="AB215" s="214"/>
      <c r="AC215" s="214"/>
      <c r="AD215" s="214"/>
      <c r="AE215" s="214"/>
      <c r="AF215" s="214"/>
      <c r="AG215" s="214" t="s">
        <v>143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3" x14ac:dyDescent="0.2">
      <c r="A216" s="221"/>
      <c r="B216" s="222"/>
      <c r="C216" s="262" t="s">
        <v>331</v>
      </c>
      <c r="D216" s="227"/>
      <c r="E216" s="228">
        <v>2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4"/>
      <c r="AA216" s="214"/>
      <c r="AB216" s="214"/>
      <c r="AC216" s="214"/>
      <c r="AD216" s="214"/>
      <c r="AE216" s="214"/>
      <c r="AF216" s="214"/>
      <c r="AG216" s="214" t="s">
        <v>143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3" x14ac:dyDescent="0.2">
      <c r="A217" s="221"/>
      <c r="B217" s="222"/>
      <c r="C217" s="262" t="s">
        <v>332</v>
      </c>
      <c r="D217" s="227"/>
      <c r="E217" s="228">
        <v>2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4"/>
      <c r="AA217" s="214"/>
      <c r="AB217" s="214"/>
      <c r="AC217" s="214"/>
      <c r="AD217" s="214"/>
      <c r="AE217" s="214"/>
      <c r="AF217" s="214"/>
      <c r="AG217" s="214" t="s">
        <v>143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">
      <c r="A218" s="221"/>
      <c r="B218" s="222"/>
      <c r="C218" s="262" t="s">
        <v>333</v>
      </c>
      <c r="D218" s="227"/>
      <c r="E218" s="228">
        <v>2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4"/>
      <c r="AA218" s="214"/>
      <c r="AB218" s="214"/>
      <c r="AC218" s="214"/>
      <c r="AD218" s="214"/>
      <c r="AE218" s="214"/>
      <c r="AF218" s="214"/>
      <c r="AG218" s="214" t="s">
        <v>143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3" x14ac:dyDescent="0.2">
      <c r="A219" s="221"/>
      <c r="B219" s="222"/>
      <c r="C219" s="262" t="s">
        <v>334</v>
      </c>
      <c r="D219" s="227"/>
      <c r="E219" s="228">
        <v>2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4"/>
      <c r="AA219" s="214"/>
      <c r="AB219" s="214"/>
      <c r="AC219" s="214"/>
      <c r="AD219" s="214"/>
      <c r="AE219" s="214"/>
      <c r="AF219" s="214"/>
      <c r="AG219" s="214" t="s">
        <v>143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3" x14ac:dyDescent="0.2">
      <c r="A220" s="221"/>
      <c r="B220" s="222"/>
      <c r="C220" s="262" t="s">
        <v>335</v>
      </c>
      <c r="D220" s="227"/>
      <c r="E220" s="228">
        <v>2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4"/>
      <c r="AA220" s="214"/>
      <c r="AB220" s="214"/>
      <c r="AC220" s="214"/>
      <c r="AD220" s="214"/>
      <c r="AE220" s="214"/>
      <c r="AF220" s="214"/>
      <c r="AG220" s="214" t="s">
        <v>143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3" x14ac:dyDescent="0.2">
      <c r="A221" s="221"/>
      <c r="B221" s="222"/>
      <c r="C221" s="262" t="s">
        <v>336</v>
      </c>
      <c r="D221" s="227"/>
      <c r="E221" s="228">
        <v>2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4"/>
      <c r="AA221" s="214"/>
      <c r="AB221" s="214"/>
      <c r="AC221" s="214"/>
      <c r="AD221" s="214"/>
      <c r="AE221" s="214"/>
      <c r="AF221" s="214"/>
      <c r="AG221" s="214" t="s">
        <v>143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22.5" outlineLevel="1" x14ac:dyDescent="0.2">
      <c r="A222" s="239">
        <v>47</v>
      </c>
      <c r="B222" s="240" t="s">
        <v>382</v>
      </c>
      <c r="C222" s="260" t="s">
        <v>383</v>
      </c>
      <c r="D222" s="241" t="s">
        <v>231</v>
      </c>
      <c r="E222" s="242">
        <v>64</v>
      </c>
      <c r="F222" s="243"/>
      <c r="G222" s="244">
        <f>ROUND(E222*F222,2)</f>
        <v>0</v>
      </c>
      <c r="H222" s="243"/>
      <c r="I222" s="244">
        <f>ROUND(E222*H222,2)</f>
        <v>0</v>
      </c>
      <c r="J222" s="243"/>
      <c r="K222" s="244">
        <f>ROUND(E222*J222,2)</f>
        <v>0</v>
      </c>
      <c r="L222" s="244">
        <v>21</v>
      </c>
      <c r="M222" s="244">
        <f>G222*(1+L222/100)</f>
        <v>0</v>
      </c>
      <c r="N222" s="242">
        <v>1.6000000000000001E-4</v>
      </c>
      <c r="O222" s="242">
        <f>ROUND(E222*N222,2)</f>
        <v>0.01</v>
      </c>
      <c r="P222" s="242">
        <v>1.584E-2</v>
      </c>
      <c r="Q222" s="242">
        <f>ROUND(E222*P222,2)</f>
        <v>1.01</v>
      </c>
      <c r="R222" s="244" t="s">
        <v>280</v>
      </c>
      <c r="S222" s="244" t="s">
        <v>136</v>
      </c>
      <c r="T222" s="245" t="s">
        <v>136</v>
      </c>
      <c r="U222" s="225">
        <v>0.36980000000000002</v>
      </c>
      <c r="V222" s="225">
        <f>ROUND(E222*U222,2)</f>
        <v>23.67</v>
      </c>
      <c r="W222" s="225"/>
      <c r="X222" s="225" t="s">
        <v>137</v>
      </c>
      <c r="Y222" s="225" t="s">
        <v>138</v>
      </c>
      <c r="Z222" s="214"/>
      <c r="AA222" s="214"/>
      <c r="AB222" s="214"/>
      <c r="AC222" s="214"/>
      <c r="AD222" s="214"/>
      <c r="AE222" s="214"/>
      <c r="AF222" s="214"/>
      <c r="AG222" s="214" t="s">
        <v>139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2" x14ac:dyDescent="0.2">
      <c r="A223" s="221"/>
      <c r="B223" s="222"/>
      <c r="C223" s="262" t="s">
        <v>281</v>
      </c>
      <c r="D223" s="227"/>
      <c r="E223" s="228"/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4"/>
      <c r="AA223" s="214"/>
      <c r="AB223" s="214"/>
      <c r="AC223" s="214"/>
      <c r="AD223" s="214"/>
      <c r="AE223" s="214"/>
      <c r="AF223" s="214"/>
      <c r="AG223" s="214" t="s">
        <v>143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3" x14ac:dyDescent="0.2">
      <c r="A224" s="221"/>
      <c r="B224" s="222"/>
      <c r="C224" s="262" t="s">
        <v>310</v>
      </c>
      <c r="D224" s="227"/>
      <c r="E224" s="228">
        <v>5</v>
      </c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4"/>
      <c r="AA224" s="214"/>
      <c r="AB224" s="214"/>
      <c r="AC224" s="214"/>
      <c r="AD224" s="214"/>
      <c r="AE224" s="214"/>
      <c r="AF224" s="214"/>
      <c r="AG224" s="214" t="s">
        <v>143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">
      <c r="A225" s="221"/>
      <c r="B225" s="222"/>
      <c r="C225" s="262" t="s">
        <v>311</v>
      </c>
      <c r="D225" s="227"/>
      <c r="E225" s="228">
        <v>4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4"/>
      <c r="AA225" s="214"/>
      <c r="AB225" s="214"/>
      <c r="AC225" s="214"/>
      <c r="AD225" s="214"/>
      <c r="AE225" s="214"/>
      <c r="AF225" s="214"/>
      <c r="AG225" s="214" t="s">
        <v>143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3" x14ac:dyDescent="0.2">
      <c r="A226" s="221"/>
      <c r="B226" s="222"/>
      <c r="C226" s="262" t="s">
        <v>312</v>
      </c>
      <c r="D226" s="227"/>
      <c r="E226" s="228">
        <v>4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4"/>
      <c r="AA226" s="214"/>
      <c r="AB226" s="214"/>
      <c r="AC226" s="214"/>
      <c r="AD226" s="214"/>
      <c r="AE226" s="214"/>
      <c r="AF226" s="214"/>
      <c r="AG226" s="214" t="s">
        <v>143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3" x14ac:dyDescent="0.2">
      <c r="A227" s="221"/>
      <c r="B227" s="222"/>
      <c r="C227" s="262" t="s">
        <v>314</v>
      </c>
      <c r="D227" s="227"/>
      <c r="E227" s="228">
        <v>4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4"/>
      <c r="AA227" s="214"/>
      <c r="AB227" s="214"/>
      <c r="AC227" s="214"/>
      <c r="AD227" s="214"/>
      <c r="AE227" s="214"/>
      <c r="AF227" s="214"/>
      <c r="AG227" s="214" t="s">
        <v>143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3" x14ac:dyDescent="0.2">
      <c r="A228" s="221"/>
      <c r="B228" s="222"/>
      <c r="C228" s="262" t="s">
        <v>315</v>
      </c>
      <c r="D228" s="227"/>
      <c r="E228" s="228">
        <v>5</v>
      </c>
      <c r="F228" s="225"/>
      <c r="G228" s="225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4"/>
      <c r="AA228" s="214"/>
      <c r="AB228" s="214"/>
      <c r="AC228" s="214"/>
      <c r="AD228" s="214"/>
      <c r="AE228" s="214"/>
      <c r="AF228" s="214"/>
      <c r="AG228" s="214" t="s">
        <v>143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3" x14ac:dyDescent="0.2">
      <c r="A229" s="221"/>
      <c r="B229" s="222"/>
      <c r="C229" s="262" t="s">
        <v>317</v>
      </c>
      <c r="D229" s="227"/>
      <c r="E229" s="228">
        <v>4</v>
      </c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4"/>
      <c r="AA229" s="214"/>
      <c r="AB229" s="214"/>
      <c r="AC229" s="214"/>
      <c r="AD229" s="214"/>
      <c r="AE229" s="214"/>
      <c r="AF229" s="214"/>
      <c r="AG229" s="214" t="s">
        <v>143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3" x14ac:dyDescent="0.2">
      <c r="A230" s="221"/>
      <c r="B230" s="222"/>
      <c r="C230" s="262" t="s">
        <v>321</v>
      </c>
      <c r="D230" s="227"/>
      <c r="E230" s="228">
        <v>5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4"/>
      <c r="AA230" s="214"/>
      <c r="AB230" s="214"/>
      <c r="AC230" s="214"/>
      <c r="AD230" s="214"/>
      <c r="AE230" s="214"/>
      <c r="AF230" s="214"/>
      <c r="AG230" s="214" t="s">
        <v>143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3" x14ac:dyDescent="0.2">
      <c r="A231" s="221"/>
      <c r="B231" s="222"/>
      <c r="C231" s="262" t="s">
        <v>322</v>
      </c>
      <c r="D231" s="227"/>
      <c r="E231" s="228">
        <v>4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4"/>
      <c r="AA231" s="214"/>
      <c r="AB231" s="214"/>
      <c r="AC231" s="214"/>
      <c r="AD231" s="214"/>
      <c r="AE231" s="214"/>
      <c r="AF231" s="214"/>
      <c r="AG231" s="214" t="s">
        <v>143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3" x14ac:dyDescent="0.2">
      <c r="A232" s="221"/>
      <c r="B232" s="222"/>
      <c r="C232" s="262" t="s">
        <v>323</v>
      </c>
      <c r="D232" s="227"/>
      <c r="E232" s="228">
        <v>4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4"/>
      <c r="AA232" s="214"/>
      <c r="AB232" s="214"/>
      <c r="AC232" s="214"/>
      <c r="AD232" s="214"/>
      <c r="AE232" s="214"/>
      <c r="AF232" s="214"/>
      <c r="AG232" s="214" t="s">
        <v>143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3" x14ac:dyDescent="0.2">
      <c r="A233" s="221"/>
      <c r="B233" s="222"/>
      <c r="C233" s="262" t="s">
        <v>325</v>
      </c>
      <c r="D233" s="227"/>
      <c r="E233" s="228">
        <v>4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4"/>
      <c r="AA233" s="214"/>
      <c r="AB233" s="214"/>
      <c r="AC233" s="214"/>
      <c r="AD233" s="214"/>
      <c r="AE233" s="214"/>
      <c r="AF233" s="214"/>
      <c r="AG233" s="214" t="s">
        <v>143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3" x14ac:dyDescent="0.2">
      <c r="A234" s="221"/>
      <c r="B234" s="222"/>
      <c r="C234" s="262" t="s">
        <v>287</v>
      </c>
      <c r="D234" s="227"/>
      <c r="E234" s="228">
        <v>4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4"/>
      <c r="AA234" s="214"/>
      <c r="AB234" s="214"/>
      <c r="AC234" s="214"/>
      <c r="AD234" s="214"/>
      <c r="AE234" s="214"/>
      <c r="AF234" s="214"/>
      <c r="AG234" s="214" t="s">
        <v>143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3" x14ac:dyDescent="0.2">
      <c r="A235" s="221"/>
      <c r="B235" s="222"/>
      <c r="C235" s="262" t="s">
        <v>326</v>
      </c>
      <c r="D235" s="227"/>
      <c r="E235" s="228">
        <v>5</v>
      </c>
      <c r="F235" s="225"/>
      <c r="G235" s="22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4"/>
      <c r="AA235" s="214"/>
      <c r="AB235" s="214"/>
      <c r="AC235" s="214"/>
      <c r="AD235" s="214"/>
      <c r="AE235" s="214"/>
      <c r="AF235" s="214"/>
      <c r="AG235" s="214" t="s">
        <v>143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3" x14ac:dyDescent="0.2">
      <c r="A236" s="221"/>
      <c r="B236" s="222"/>
      <c r="C236" s="262" t="s">
        <v>337</v>
      </c>
      <c r="D236" s="227"/>
      <c r="E236" s="228">
        <v>4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4"/>
      <c r="AA236" s="214"/>
      <c r="AB236" s="214"/>
      <c r="AC236" s="214"/>
      <c r="AD236" s="214"/>
      <c r="AE236" s="214"/>
      <c r="AF236" s="214"/>
      <c r="AG236" s="214" t="s">
        <v>143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3" x14ac:dyDescent="0.2">
      <c r="A237" s="221"/>
      <c r="B237" s="222"/>
      <c r="C237" s="262" t="s">
        <v>338</v>
      </c>
      <c r="D237" s="227"/>
      <c r="E237" s="228">
        <v>4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4"/>
      <c r="AA237" s="214"/>
      <c r="AB237" s="214"/>
      <c r="AC237" s="214"/>
      <c r="AD237" s="214"/>
      <c r="AE237" s="214"/>
      <c r="AF237" s="214"/>
      <c r="AG237" s="214" t="s">
        <v>143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3" x14ac:dyDescent="0.2">
      <c r="A238" s="221"/>
      <c r="B238" s="222"/>
      <c r="C238" s="262" t="s">
        <v>339</v>
      </c>
      <c r="D238" s="227"/>
      <c r="E238" s="228">
        <v>4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4"/>
      <c r="AA238" s="214"/>
      <c r="AB238" s="214"/>
      <c r="AC238" s="214"/>
      <c r="AD238" s="214"/>
      <c r="AE238" s="214"/>
      <c r="AF238" s="214"/>
      <c r="AG238" s="214" t="s">
        <v>143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ht="22.5" outlineLevel="1" x14ac:dyDescent="0.2">
      <c r="A239" s="239">
        <v>48</v>
      </c>
      <c r="B239" s="240" t="s">
        <v>384</v>
      </c>
      <c r="C239" s="260" t="s">
        <v>385</v>
      </c>
      <c r="D239" s="241" t="s">
        <v>231</v>
      </c>
      <c r="E239" s="242">
        <v>18</v>
      </c>
      <c r="F239" s="243"/>
      <c r="G239" s="244">
        <f>ROUND(E239*F239,2)</f>
        <v>0</v>
      </c>
      <c r="H239" s="243"/>
      <c r="I239" s="244">
        <f>ROUND(E239*H239,2)</f>
        <v>0</v>
      </c>
      <c r="J239" s="243"/>
      <c r="K239" s="244">
        <f>ROUND(E239*J239,2)</f>
        <v>0</v>
      </c>
      <c r="L239" s="244">
        <v>21</v>
      </c>
      <c r="M239" s="244">
        <f>G239*(1+L239/100)</f>
        <v>0</v>
      </c>
      <c r="N239" s="242">
        <v>1.6000000000000001E-4</v>
      </c>
      <c r="O239" s="242">
        <f>ROUND(E239*N239,2)</f>
        <v>0</v>
      </c>
      <c r="P239" s="242">
        <v>1.584E-2</v>
      </c>
      <c r="Q239" s="242">
        <f>ROUND(E239*P239,2)</f>
        <v>0.28999999999999998</v>
      </c>
      <c r="R239" s="244" t="s">
        <v>280</v>
      </c>
      <c r="S239" s="244" t="s">
        <v>136</v>
      </c>
      <c r="T239" s="245" t="s">
        <v>136</v>
      </c>
      <c r="U239" s="225">
        <v>0.29985000000000001</v>
      </c>
      <c r="V239" s="225">
        <f>ROUND(E239*U239,2)</f>
        <v>5.4</v>
      </c>
      <c r="W239" s="225"/>
      <c r="X239" s="225" t="s">
        <v>137</v>
      </c>
      <c r="Y239" s="225" t="s">
        <v>138</v>
      </c>
      <c r="Z239" s="214"/>
      <c r="AA239" s="214"/>
      <c r="AB239" s="214"/>
      <c r="AC239" s="214"/>
      <c r="AD239" s="214"/>
      <c r="AE239" s="214"/>
      <c r="AF239" s="214"/>
      <c r="AG239" s="214" t="s">
        <v>139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62" t="s">
        <v>281</v>
      </c>
      <c r="D240" s="227"/>
      <c r="E240" s="228"/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4"/>
      <c r="AA240" s="214"/>
      <c r="AB240" s="214"/>
      <c r="AC240" s="214"/>
      <c r="AD240" s="214"/>
      <c r="AE240" s="214"/>
      <c r="AF240" s="214"/>
      <c r="AG240" s="214" t="s">
        <v>143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">
      <c r="A241" s="221"/>
      <c r="B241" s="222"/>
      <c r="C241" s="262" t="s">
        <v>286</v>
      </c>
      <c r="D241" s="227"/>
      <c r="E241" s="228">
        <v>9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4"/>
      <c r="AA241" s="214"/>
      <c r="AB241" s="214"/>
      <c r="AC241" s="214"/>
      <c r="AD241" s="214"/>
      <c r="AE241" s="214"/>
      <c r="AF241" s="214"/>
      <c r="AG241" s="214" t="s">
        <v>143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3" x14ac:dyDescent="0.2">
      <c r="A242" s="221"/>
      <c r="B242" s="222"/>
      <c r="C242" s="262" t="s">
        <v>288</v>
      </c>
      <c r="D242" s="227"/>
      <c r="E242" s="228">
        <v>9</v>
      </c>
      <c r="F242" s="225"/>
      <c r="G242" s="22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4"/>
      <c r="AA242" s="214"/>
      <c r="AB242" s="214"/>
      <c r="AC242" s="214"/>
      <c r="AD242" s="214"/>
      <c r="AE242" s="214"/>
      <c r="AF242" s="214"/>
      <c r="AG242" s="214" t="s">
        <v>143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22.5" outlineLevel="1" x14ac:dyDescent="0.2">
      <c r="A243" s="239">
        <v>49</v>
      </c>
      <c r="B243" s="240" t="s">
        <v>386</v>
      </c>
      <c r="C243" s="260" t="s">
        <v>387</v>
      </c>
      <c r="D243" s="241" t="s">
        <v>231</v>
      </c>
      <c r="E243" s="242">
        <v>128</v>
      </c>
      <c r="F243" s="243"/>
      <c r="G243" s="244">
        <f>ROUND(E243*F243,2)</f>
        <v>0</v>
      </c>
      <c r="H243" s="243"/>
      <c r="I243" s="244">
        <f>ROUND(E243*H243,2)</f>
        <v>0</v>
      </c>
      <c r="J243" s="243"/>
      <c r="K243" s="244">
        <f>ROUND(E243*J243,2)</f>
        <v>0</v>
      </c>
      <c r="L243" s="244">
        <v>21</v>
      </c>
      <c r="M243" s="244">
        <f>G243*(1+L243/100)</f>
        <v>0</v>
      </c>
      <c r="N243" s="242">
        <v>1.6000000000000001E-4</v>
      </c>
      <c r="O243" s="242">
        <f>ROUND(E243*N243,2)</f>
        <v>0.02</v>
      </c>
      <c r="P243" s="242">
        <v>2.4750000000000001E-2</v>
      </c>
      <c r="Q243" s="242">
        <f>ROUND(E243*P243,2)</f>
        <v>3.17</v>
      </c>
      <c r="R243" s="244" t="s">
        <v>280</v>
      </c>
      <c r="S243" s="244" t="s">
        <v>136</v>
      </c>
      <c r="T243" s="245" t="s">
        <v>136</v>
      </c>
      <c r="U243" s="225">
        <v>0.35880000000000001</v>
      </c>
      <c r="V243" s="225">
        <f>ROUND(E243*U243,2)</f>
        <v>45.93</v>
      </c>
      <c r="W243" s="225"/>
      <c r="X243" s="225" t="s">
        <v>137</v>
      </c>
      <c r="Y243" s="225" t="s">
        <v>292</v>
      </c>
      <c r="Z243" s="214"/>
      <c r="AA243" s="214"/>
      <c r="AB243" s="214"/>
      <c r="AC243" s="214"/>
      <c r="AD243" s="214"/>
      <c r="AE243" s="214"/>
      <c r="AF243" s="214"/>
      <c r="AG243" s="214" t="s">
        <v>139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2" x14ac:dyDescent="0.2">
      <c r="A244" s="221"/>
      <c r="B244" s="222"/>
      <c r="C244" s="262" t="s">
        <v>281</v>
      </c>
      <c r="D244" s="227"/>
      <c r="E244" s="228"/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4"/>
      <c r="AA244" s="214"/>
      <c r="AB244" s="214"/>
      <c r="AC244" s="214"/>
      <c r="AD244" s="214"/>
      <c r="AE244" s="214"/>
      <c r="AF244" s="214"/>
      <c r="AG244" s="214" t="s">
        <v>143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3" x14ac:dyDescent="0.2">
      <c r="A245" s="221"/>
      <c r="B245" s="222"/>
      <c r="C245" s="262" t="s">
        <v>293</v>
      </c>
      <c r="D245" s="227"/>
      <c r="E245" s="228">
        <v>16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4"/>
      <c r="AA245" s="214"/>
      <c r="AB245" s="214"/>
      <c r="AC245" s="214"/>
      <c r="AD245" s="214"/>
      <c r="AE245" s="214"/>
      <c r="AF245" s="214"/>
      <c r="AG245" s="214" t="s">
        <v>143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3" x14ac:dyDescent="0.2">
      <c r="A246" s="221"/>
      <c r="B246" s="222"/>
      <c r="C246" s="262" t="s">
        <v>294</v>
      </c>
      <c r="D246" s="227"/>
      <c r="E246" s="228">
        <v>16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4"/>
      <c r="AA246" s="214"/>
      <c r="AB246" s="214"/>
      <c r="AC246" s="214"/>
      <c r="AD246" s="214"/>
      <c r="AE246" s="214"/>
      <c r="AF246" s="214"/>
      <c r="AG246" s="214" t="s">
        <v>143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3" x14ac:dyDescent="0.2">
      <c r="A247" s="221"/>
      <c r="B247" s="222"/>
      <c r="C247" s="262" t="s">
        <v>295</v>
      </c>
      <c r="D247" s="227"/>
      <c r="E247" s="228">
        <v>16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4"/>
      <c r="AA247" s="214"/>
      <c r="AB247" s="214"/>
      <c r="AC247" s="214"/>
      <c r="AD247" s="214"/>
      <c r="AE247" s="214"/>
      <c r="AF247" s="214"/>
      <c r="AG247" s="214" t="s">
        <v>143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3" x14ac:dyDescent="0.2">
      <c r="A248" s="221"/>
      <c r="B248" s="222"/>
      <c r="C248" s="262" t="s">
        <v>296</v>
      </c>
      <c r="D248" s="227"/>
      <c r="E248" s="228">
        <v>16</v>
      </c>
      <c r="F248" s="225"/>
      <c r="G248" s="22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4"/>
      <c r="AA248" s="214"/>
      <c r="AB248" s="214"/>
      <c r="AC248" s="214"/>
      <c r="AD248" s="214"/>
      <c r="AE248" s="214"/>
      <c r="AF248" s="214"/>
      <c r="AG248" s="214" t="s">
        <v>143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3" x14ac:dyDescent="0.2">
      <c r="A249" s="221"/>
      <c r="B249" s="222"/>
      <c r="C249" s="262" t="s">
        <v>297</v>
      </c>
      <c r="D249" s="227"/>
      <c r="E249" s="228">
        <v>16</v>
      </c>
      <c r="F249" s="225"/>
      <c r="G249" s="225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25"/>
      <c r="Z249" s="214"/>
      <c r="AA249" s="214"/>
      <c r="AB249" s="214"/>
      <c r="AC249" s="214"/>
      <c r="AD249" s="214"/>
      <c r="AE249" s="214"/>
      <c r="AF249" s="214"/>
      <c r="AG249" s="214" t="s">
        <v>143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3" x14ac:dyDescent="0.2">
      <c r="A250" s="221"/>
      <c r="B250" s="222"/>
      <c r="C250" s="262" t="s">
        <v>298</v>
      </c>
      <c r="D250" s="227"/>
      <c r="E250" s="228">
        <v>16</v>
      </c>
      <c r="F250" s="225"/>
      <c r="G250" s="225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4"/>
      <c r="AA250" s="214"/>
      <c r="AB250" s="214"/>
      <c r="AC250" s="214"/>
      <c r="AD250" s="214"/>
      <c r="AE250" s="214"/>
      <c r="AF250" s="214"/>
      <c r="AG250" s="214" t="s">
        <v>143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3" x14ac:dyDescent="0.2">
      <c r="A251" s="221"/>
      <c r="B251" s="222"/>
      <c r="C251" s="262" t="s">
        <v>299</v>
      </c>
      <c r="D251" s="227"/>
      <c r="E251" s="228">
        <v>16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4"/>
      <c r="AA251" s="214"/>
      <c r="AB251" s="214"/>
      <c r="AC251" s="214"/>
      <c r="AD251" s="214"/>
      <c r="AE251" s="214"/>
      <c r="AF251" s="214"/>
      <c r="AG251" s="214" t="s">
        <v>143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3" x14ac:dyDescent="0.2">
      <c r="A252" s="221"/>
      <c r="B252" s="222"/>
      <c r="C252" s="262" t="s">
        <v>300</v>
      </c>
      <c r="D252" s="227"/>
      <c r="E252" s="228">
        <v>16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4"/>
      <c r="AA252" s="214"/>
      <c r="AB252" s="214"/>
      <c r="AC252" s="214"/>
      <c r="AD252" s="214"/>
      <c r="AE252" s="214"/>
      <c r="AF252" s="214"/>
      <c r="AG252" s="214" t="s">
        <v>143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ht="22.5" outlineLevel="1" x14ac:dyDescent="0.2">
      <c r="A253" s="239">
        <v>50</v>
      </c>
      <c r="B253" s="240" t="s">
        <v>388</v>
      </c>
      <c r="C253" s="260" t="s">
        <v>389</v>
      </c>
      <c r="D253" s="241" t="s">
        <v>231</v>
      </c>
      <c r="E253" s="242">
        <v>62</v>
      </c>
      <c r="F253" s="243"/>
      <c r="G253" s="244">
        <f>ROUND(E253*F253,2)</f>
        <v>0</v>
      </c>
      <c r="H253" s="243"/>
      <c r="I253" s="244">
        <f>ROUND(E253*H253,2)</f>
        <v>0</v>
      </c>
      <c r="J253" s="243"/>
      <c r="K253" s="244">
        <f>ROUND(E253*J253,2)</f>
        <v>0</v>
      </c>
      <c r="L253" s="244">
        <v>21</v>
      </c>
      <c r="M253" s="244">
        <f>G253*(1+L253/100)</f>
        <v>0</v>
      </c>
      <c r="N253" s="242">
        <v>1.6000000000000001E-4</v>
      </c>
      <c r="O253" s="242">
        <f>ROUND(E253*N253,2)</f>
        <v>0.01</v>
      </c>
      <c r="P253" s="242">
        <v>3.5749999999999997E-2</v>
      </c>
      <c r="Q253" s="242">
        <f>ROUND(E253*P253,2)</f>
        <v>2.2200000000000002</v>
      </c>
      <c r="R253" s="244" t="s">
        <v>280</v>
      </c>
      <c r="S253" s="244" t="s">
        <v>136</v>
      </c>
      <c r="T253" s="245" t="s">
        <v>136</v>
      </c>
      <c r="U253" s="225">
        <v>0.4733</v>
      </c>
      <c r="V253" s="225">
        <f>ROUND(E253*U253,2)</f>
        <v>29.34</v>
      </c>
      <c r="W253" s="225"/>
      <c r="X253" s="225" t="s">
        <v>137</v>
      </c>
      <c r="Y253" s="225" t="s">
        <v>138</v>
      </c>
      <c r="Z253" s="214"/>
      <c r="AA253" s="214"/>
      <c r="AB253" s="214"/>
      <c r="AC253" s="214"/>
      <c r="AD253" s="214"/>
      <c r="AE253" s="214"/>
      <c r="AF253" s="214"/>
      <c r="AG253" s="214" t="s">
        <v>139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2" x14ac:dyDescent="0.2">
      <c r="A254" s="221"/>
      <c r="B254" s="222"/>
      <c r="C254" s="262" t="s">
        <v>281</v>
      </c>
      <c r="D254" s="227"/>
      <c r="E254" s="228"/>
      <c r="F254" s="225"/>
      <c r="G254" s="225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4"/>
      <c r="AA254" s="214"/>
      <c r="AB254" s="214"/>
      <c r="AC254" s="214"/>
      <c r="AD254" s="214"/>
      <c r="AE254" s="214"/>
      <c r="AF254" s="214"/>
      <c r="AG254" s="214" t="s">
        <v>143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3" x14ac:dyDescent="0.2">
      <c r="A255" s="221"/>
      <c r="B255" s="222"/>
      <c r="C255" s="262" t="s">
        <v>355</v>
      </c>
      <c r="D255" s="227"/>
      <c r="E255" s="228">
        <v>3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4"/>
      <c r="AA255" s="214"/>
      <c r="AB255" s="214"/>
      <c r="AC255" s="214"/>
      <c r="AD255" s="214"/>
      <c r="AE255" s="214"/>
      <c r="AF255" s="214"/>
      <c r="AG255" s="214" t="s">
        <v>143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3" x14ac:dyDescent="0.2">
      <c r="A256" s="221"/>
      <c r="B256" s="222"/>
      <c r="C256" s="262" t="s">
        <v>356</v>
      </c>
      <c r="D256" s="227"/>
      <c r="E256" s="228">
        <v>2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4"/>
      <c r="AA256" s="214"/>
      <c r="AB256" s="214"/>
      <c r="AC256" s="214"/>
      <c r="AD256" s="214"/>
      <c r="AE256" s="214"/>
      <c r="AF256" s="214"/>
      <c r="AG256" s="214" t="s">
        <v>143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">
      <c r="A257" s="221"/>
      <c r="B257" s="222"/>
      <c r="C257" s="262" t="s">
        <v>343</v>
      </c>
      <c r="D257" s="227"/>
      <c r="E257" s="228">
        <v>1</v>
      </c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4"/>
      <c r="AA257" s="214"/>
      <c r="AB257" s="214"/>
      <c r="AC257" s="214"/>
      <c r="AD257" s="214"/>
      <c r="AE257" s="214"/>
      <c r="AF257" s="214"/>
      <c r="AG257" s="214" t="s">
        <v>143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3" x14ac:dyDescent="0.2">
      <c r="A258" s="221"/>
      <c r="B258" s="222"/>
      <c r="C258" s="262" t="s">
        <v>344</v>
      </c>
      <c r="D258" s="227"/>
      <c r="E258" s="228">
        <v>1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4"/>
      <c r="AA258" s="214"/>
      <c r="AB258" s="214"/>
      <c r="AC258" s="214"/>
      <c r="AD258" s="214"/>
      <c r="AE258" s="214"/>
      <c r="AF258" s="214"/>
      <c r="AG258" s="214" t="s">
        <v>143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3" x14ac:dyDescent="0.2">
      <c r="A259" s="221"/>
      <c r="B259" s="222"/>
      <c r="C259" s="262" t="s">
        <v>345</v>
      </c>
      <c r="D259" s="227"/>
      <c r="E259" s="228">
        <v>1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4"/>
      <c r="AA259" s="214"/>
      <c r="AB259" s="214"/>
      <c r="AC259" s="214"/>
      <c r="AD259" s="214"/>
      <c r="AE259" s="214"/>
      <c r="AF259" s="214"/>
      <c r="AG259" s="214" t="s">
        <v>143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3" x14ac:dyDescent="0.2">
      <c r="A260" s="221"/>
      <c r="B260" s="222"/>
      <c r="C260" s="262" t="s">
        <v>357</v>
      </c>
      <c r="D260" s="227"/>
      <c r="E260" s="228">
        <v>3</v>
      </c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4"/>
      <c r="AA260" s="214"/>
      <c r="AB260" s="214"/>
      <c r="AC260" s="214"/>
      <c r="AD260" s="214"/>
      <c r="AE260" s="214"/>
      <c r="AF260" s="214"/>
      <c r="AG260" s="214" t="s">
        <v>143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3" x14ac:dyDescent="0.2">
      <c r="A261" s="221"/>
      <c r="B261" s="222"/>
      <c r="C261" s="262" t="s">
        <v>358</v>
      </c>
      <c r="D261" s="227"/>
      <c r="E261" s="228">
        <v>2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4"/>
      <c r="AA261" s="214"/>
      <c r="AB261" s="214"/>
      <c r="AC261" s="214"/>
      <c r="AD261" s="214"/>
      <c r="AE261" s="214"/>
      <c r="AF261" s="214"/>
      <c r="AG261" s="214" t="s">
        <v>143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3" x14ac:dyDescent="0.2">
      <c r="A262" s="221"/>
      <c r="B262" s="222"/>
      <c r="C262" s="262" t="s">
        <v>346</v>
      </c>
      <c r="D262" s="227"/>
      <c r="E262" s="228">
        <v>1</v>
      </c>
      <c r="F262" s="225"/>
      <c r="G262" s="225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25"/>
      <c r="Z262" s="214"/>
      <c r="AA262" s="214"/>
      <c r="AB262" s="214"/>
      <c r="AC262" s="214"/>
      <c r="AD262" s="214"/>
      <c r="AE262" s="214"/>
      <c r="AF262" s="214"/>
      <c r="AG262" s="214" t="s">
        <v>143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3" x14ac:dyDescent="0.2">
      <c r="A263" s="221"/>
      <c r="B263" s="222"/>
      <c r="C263" s="262" t="s">
        <v>347</v>
      </c>
      <c r="D263" s="227"/>
      <c r="E263" s="228">
        <v>1</v>
      </c>
      <c r="F263" s="225"/>
      <c r="G263" s="225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4"/>
      <c r="AA263" s="214"/>
      <c r="AB263" s="214"/>
      <c r="AC263" s="214"/>
      <c r="AD263" s="214"/>
      <c r="AE263" s="214"/>
      <c r="AF263" s="214"/>
      <c r="AG263" s="214" t="s">
        <v>143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3" x14ac:dyDescent="0.2">
      <c r="A264" s="221"/>
      <c r="B264" s="222"/>
      <c r="C264" s="262" t="s">
        <v>359</v>
      </c>
      <c r="D264" s="227"/>
      <c r="E264" s="228">
        <v>3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4"/>
      <c r="AA264" s="214"/>
      <c r="AB264" s="214"/>
      <c r="AC264" s="214"/>
      <c r="AD264" s="214"/>
      <c r="AE264" s="214"/>
      <c r="AF264" s="214"/>
      <c r="AG264" s="214" t="s">
        <v>143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3" x14ac:dyDescent="0.2">
      <c r="A265" s="221"/>
      <c r="B265" s="222"/>
      <c r="C265" s="262" t="s">
        <v>360</v>
      </c>
      <c r="D265" s="227"/>
      <c r="E265" s="228">
        <v>3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4"/>
      <c r="AA265" s="214"/>
      <c r="AB265" s="214"/>
      <c r="AC265" s="214"/>
      <c r="AD265" s="214"/>
      <c r="AE265" s="214"/>
      <c r="AF265" s="214"/>
      <c r="AG265" s="214" t="s">
        <v>143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3" x14ac:dyDescent="0.2">
      <c r="A266" s="221"/>
      <c r="B266" s="222"/>
      <c r="C266" s="262" t="s">
        <v>361</v>
      </c>
      <c r="D266" s="227"/>
      <c r="E266" s="228">
        <v>2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4"/>
      <c r="AA266" s="214"/>
      <c r="AB266" s="214"/>
      <c r="AC266" s="214"/>
      <c r="AD266" s="214"/>
      <c r="AE266" s="214"/>
      <c r="AF266" s="214"/>
      <c r="AG266" s="214" t="s">
        <v>143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3" x14ac:dyDescent="0.2">
      <c r="A267" s="221"/>
      <c r="B267" s="222"/>
      <c r="C267" s="262" t="s">
        <v>362</v>
      </c>
      <c r="D267" s="227"/>
      <c r="E267" s="228">
        <v>3</v>
      </c>
      <c r="F267" s="225"/>
      <c r="G267" s="225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4"/>
      <c r="AA267" s="214"/>
      <c r="AB267" s="214"/>
      <c r="AC267" s="214"/>
      <c r="AD267" s="214"/>
      <c r="AE267" s="214"/>
      <c r="AF267" s="214"/>
      <c r="AG267" s="214" t="s">
        <v>143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3" x14ac:dyDescent="0.2">
      <c r="A268" s="221"/>
      <c r="B268" s="222"/>
      <c r="C268" s="262" t="s">
        <v>363</v>
      </c>
      <c r="D268" s="227"/>
      <c r="E268" s="228">
        <v>3</v>
      </c>
      <c r="F268" s="225"/>
      <c r="G268" s="22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25"/>
      <c r="Z268" s="214"/>
      <c r="AA268" s="214"/>
      <c r="AB268" s="214"/>
      <c r="AC268" s="214"/>
      <c r="AD268" s="214"/>
      <c r="AE268" s="214"/>
      <c r="AF268" s="214"/>
      <c r="AG268" s="214" t="s">
        <v>143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3" x14ac:dyDescent="0.2">
      <c r="A269" s="221"/>
      <c r="B269" s="222"/>
      <c r="C269" s="262" t="s">
        <v>348</v>
      </c>
      <c r="D269" s="227"/>
      <c r="E269" s="228">
        <v>1</v>
      </c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4"/>
      <c r="AA269" s="214"/>
      <c r="AB269" s="214"/>
      <c r="AC269" s="214"/>
      <c r="AD269" s="214"/>
      <c r="AE269" s="214"/>
      <c r="AF269" s="214"/>
      <c r="AG269" s="214" t="s">
        <v>143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3" x14ac:dyDescent="0.2">
      <c r="A270" s="221"/>
      <c r="B270" s="222"/>
      <c r="C270" s="262" t="s">
        <v>349</v>
      </c>
      <c r="D270" s="227"/>
      <c r="E270" s="228">
        <v>1</v>
      </c>
      <c r="F270" s="225"/>
      <c r="G270" s="225"/>
      <c r="H270" s="225"/>
      <c r="I270" s="225"/>
      <c r="J270" s="225"/>
      <c r="K270" s="225"/>
      <c r="L270" s="225"/>
      <c r="M270" s="225"/>
      <c r="N270" s="224"/>
      <c r="O270" s="224"/>
      <c r="P270" s="224"/>
      <c r="Q270" s="224"/>
      <c r="R270" s="225"/>
      <c r="S270" s="225"/>
      <c r="T270" s="225"/>
      <c r="U270" s="225"/>
      <c r="V270" s="225"/>
      <c r="W270" s="225"/>
      <c r="X270" s="225"/>
      <c r="Y270" s="225"/>
      <c r="Z270" s="214"/>
      <c r="AA270" s="214"/>
      <c r="AB270" s="214"/>
      <c r="AC270" s="214"/>
      <c r="AD270" s="214"/>
      <c r="AE270" s="214"/>
      <c r="AF270" s="214"/>
      <c r="AG270" s="214" t="s">
        <v>143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3" x14ac:dyDescent="0.2">
      <c r="A271" s="221"/>
      <c r="B271" s="222"/>
      <c r="C271" s="262" t="s">
        <v>350</v>
      </c>
      <c r="D271" s="227"/>
      <c r="E271" s="228">
        <v>1</v>
      </c>
      <c r="F271" s="225"/>
      <c r="G271" s="225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25"/>
      <c r="Z271" s="214"/>
      <c r="AA271" s="214"/>
      <c r="AB271" s="214"/>
      <c r="AC271" s="214"/>
      <c r="AD271" s="214"/>
      <c r="AE271" s="214"/>
      <c r="AF271" s="214"/>
      <c r="AG271" s="214" t="s">
        <v>143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3" x14ac:dyDescent="0.2">
      <c r="A272" s="221"/>
      <c r="B272" s="222"/>
      <c r="C272" s="262" t="s">
        <v>364</v>
      </c>
      <c r="D272" s="227"/>
      <c r="E272" s="228">
        <v>1</v>
      </c>
      <c r="F272" s="225"/>
      <c r="G272" s="225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25"/>
      <c r="Z272" s="214"/>
      <c r="AA272" s="214"/>
      <c r="AB272" s="214"/>
      <c r="AC272" s="214"/>
      <c r="AD272" s="214"/>
      <c r="AE272" s="214"/>
      <c r="AF272" s="214"/>
      <c r="AG272" s="214" t="s">
        <v>143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3" x14ac:dyDescent="0.2">
      <c r="A273" s="221"/>
      <c r="B273" s="222"/>
      <c r="C273" s="262" t="s">
        <v>351</v>
      </c>
      <c r="D273" s="227"/>
      <c r="E273" s="228">
        <v>1</v>
      </c>
      <c r="F273" s="225"/>
      <c r="G273" s="22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4"/>
      <c r="AA273" s="214"/>
      <c r="AB273" s="214"/>
      <c r="AC273" s="214"/>
      <c r="AD273" s="214"/>
      <c r="AE273" s="214"/>
      <c r="AF273" s="214"/>
      <c r="AG273" s="214" t="s">
        <v>143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3" x14ac:dyDescent="0.2">
      <c r="A274" s="221"/>
      <c r="B274" s="222"/>
      <c r="C274" s="262" t="s">
        <v>365</v>
      </c>
      <c r="D274" s="227"/>
      <c r="E274" s="228">
        <v>3</v>
      </c>
      <c r="F274" s="225"/>
      <c r="G274" s="22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4"/>
      <c r="AA274" s="214"/>
      <c r="AB274" s="214"/>
      <c r="AC274" s="214"/>
      <c r="AD274" s="214"/>
      <c r="AE274" s="214"/>
      <c r="AF274" s="214"/>
      <c r="AG274" s="214" t="s">
        <v>143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3" x14ac:dyDescent="0.2">
      <c r="A275" s="221"/>
      <c r="B275" s="222"/>
      <c r="C275" s="262" t="s">
        <v>366</v>
      </c>
      <c r="D275" s="227"/>
      <c r="E275" s="228">
        <v>3</v>
      </c>
      <c r="F275" s="225"/>
      <c r="G275" s="225"/>
      <c r="H275" s="225"/>
      <c r="I275" s="225"/>
      <c r="J275" s="225"/>
      <c r="K275" s="225"/>
      <c r="L275" s="225"/>
      <c r="M275" s="225"/>
      <c r="N275" s="224"/>
      <c r="O275" s="224"/>
      <c r="P275" s="224"/>
      <c r="Q275" s="224"/>
      <c r="R275" s="225"/>
      <c r="S275" s="225"/>
      <c r="T275" s="225"/>
      <c r="U275" s="225"/>
      <c r="V275" s="225"/>
      <c r="W275" s="225"/>
      <c r="X275" s="225"/>
      <c r="Y275" s="225"/>
      <c r="Z275" s="214"/>
      <c r="AA275" s="214"/>
      <c r="AB275" s="214"/>
      <c r="AC275" s="214"/>
      <c r="AD275" s="214"/>
      <c r="AE275" s="214"/>
      <c r="AF275" s="214"/>
      <c r="AG275" s="214" t="s">
        <v>143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3" x14ac:dyDescent="0.2">
      <c r="A276" s="221"/>
      <c r="B276" s="222"/>
      <c r="C276" s="262" t="s">
        <v>367</v>
      </c>
      <c r="D276" s="227"/>
      <c r="E276" s="228">
        <v>3</v>
      </c>
      <c r="F276" s="225"/>
      <c r="G276" s="225"/>
      <c r="H276" s="225"/>
      <c r="I276" s="225"/>
      <c r="J276" s="225"/>
      <c r="K276" s="225"/>
      <c r="L276" s="225"/>
      <c r="M276" s="225"/>
      <c r="N276" s="224"/>
      <c r="O276" s="224"/>
      <c r="P276" s="224"/>
      <c r="Q276" s="224"/>
      <c r="R276" s="225"/>
      <c r="S276" s="225"/>
      <c r="T276" s="225"/>
      <c r="U276" s="225"/>
      <c r="V276" s="225"/>
      <c r="W276" s="225"/>
      <c r="X276" s="225"/>
      <c r="Y276" s="225"/>
      <c r="Z276" s="214"/>
      <c r="AA276" s="214"/>
      <c r="AB276" s="214"/>
      <c r="AC276" s="214"/>
      <c r="AD276" s="214"/>
      <c r="AE276" s="214"/>
      <c r="AF276" s="214"/>
      <c r="AG276" s="214" t="s">
        <v>143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3" x14ac:dyDescent="0.2">
      <c r="A277" s="221"/>
      <c r="B277" s="222"/>
      <c r="C277" s="262" t="s">
        <v>352</v>
      </c>
      <c r="D277" s="227"/>
      <c r="E277" s="228">
        <v>1</v>
      </c>
      <c r="F277" s="225"/>
      <c r="G277" s="225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25"/>
      <c r="Z277" s="214"/>
      <c r="AA277" s="214"/>
      <c r="AB277" s="214"/>
      <c r="AC277" s="214"/>
      <c r="AD277" s="214"/>
      <c r="AE277" s="214"/>
      <c r="AF277" s="214"/>
      <c r="AG277" s="214" t="s">
        <v>143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3" x14ac:dyDescent="0.2">
      <c r="A278" s="221"/>
      <c r="B278" s="222"/>
      <c r="C278" s="262" t="s">
        <v>368</v>
      </c>
      <c r="D278" s="227"/>
      <c r="E278" s="228">
        <v>3</v>
      </c>
      <c r="F278" s="225"/>
      <c r="G278" s="22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4"/>
      <c r="AA278" s="214"/>
      <c r="AB278" s="214"/>
      <c r="AC278" s="214"/>
      <c r="AD278" s="214"/>
      <c r="AE278" s="214"/>
      <c r="AF278" s="214"/>
      <c r="AG278" s="214" t="s">
        <v>143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3" x14ac:dyDescent="0.2">
      <c r="A279" s="221"/>
      <c r="B279" s="222"/>
      <c r="C279" s="262" t="s">
        <v>369</v>
      </c>
      <c r="D279" s="227"/>
      <c r="E279" s="228">
        <v>3</v>
      </c>
      <c r="F279" s="225"/>
      <c r="G279" s="225"/>
      <c r="H279" s="225"/>
      <c r="I279" s="225"/>
      <c r="J279" s="225"/>
      <c r="K279" s="225"/>
      <c r="L279" s="225"/>
      <c r="M279" s="225"/>
      <c r="N279" s="224"/>
      <c r="O279" s="224"/>
      <c r="P279" s="224"/>
      <c r="Q279" s="224"/>
      <c r="R279" s="225"/>
      <c r="S279" s="225"/>
      <c r="T279" s="225"/>
      <c r="U279" s="225"/>
      <c r="V279" s="225"/>
      <c r="W279" s="225"/>
      <c r="X279" s="225"/>
      <c r="Y279" s="225"/>
      <c r="Z279" s="214"/>
      <c r="AA279" s="214"/>
      <c r="AB279" s="214"/>
      <c r="AC279" s="214"/>
      <c r="AD279" s="214"/>
      <c r="AE279" s="214"/>
      <c r="AF279" s="214"/>
      <c r="AG279" s="214" t="s">
        <v>143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3" x14ac:dyDescent="0.2">
      <c r="A280" s="221"/>
      <c r="B280" s="222"/>
      <c r="C280" s="262" t="s">
        <v>370</v>
      </c>
      <c r="D280" s="227"/>
      <c r="E280" s="228">
        <v>2</v>
      </c>
      <c r="F280" s="225"/>
      <c r="G280" s="225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4"/>
      <c r="AA280" s="214"/>
      <c r="AB280" s="214"/>
      <c r="AC280" s="214"/>
      <c r="AD280" s="214"/>
      <c r="AE280" s="214"/>
      <c r="AF280" s="214"/>
      <c r="AG280" s="214" t="s">
        <v>143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3" x14ac:dyDescent="0.2">
      <c r="A281" s="221"/>
      <c r="B281" s="222"/>
      <c r="C281" s="262" t="s">
        <v>371</v>
      </c>
      <c r="D281" s="227"/>
      <c r="E281" s="228">
        <v>2</v>
      </c>
      <c r="F281" s="225"/>
      <c r="G281" s="225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25"/>
      <c r="Z281" s="214"/>
      <c r="AA281" s="214"/>
      <c r="AB281" s="214"/>
      <c r="AC281" s="214"/>
      <c r="AD281" s="214"/>
      <c r="AE281" s="214"/>
      <c r="AF281" s="214"/>
      <c r="AG281" s="214" t="s">
        <v>143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3" x14ac:dyDescent="0.2">
      <c r="A282" s="221"/>
      <c r="B282" s="222"/>
      <c r="C282" s="262" t="s">
        <v>372</v>
      </c>
      <c r="D282" s="227"/>
      <c r="E282" s="228">
        <v>3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4"/>
      <c r="AA282" s="214"/>
      <c r="AB282" s="214"/>
      <c r="AC282" s="214"/>
      <c r="AD282" s="214"/>
      <c r="AE282" s="214"/>
      <c r="AF282" s="214"/>
      <c r="AG282" s="214" t="s">
        <v>143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3" x14ac:dyDescent="0.2">
      <c r="A283" s="221"/>
      <c r="B283" s="222"/>
      <c r="C283" s="262" t="s">
        <v>373</v>
      </c>
      <c r="D283" s="227"/>
      <c r="E283" s="228">
        <v>2</v>
      </c>
      <c r="F283" s="225"/>
      <c r="G283" s="225"/>
      <c r="H283" s="225"/>
      <c r="I283" s="225"/>
      <c r="J283" s="225"/>
      <c r="K283" s="225"/>
      <c r="L283" s="225"/>
      <c r="M283" s="225"/>
      <c r="N283" s="224"/>
      <c r="O283" s="224"/>
      <c r="P283" s="224"/>
      <c r="Q283" s="224"/>
      <c r="R283" s="225"/>
      <c r="S283" s="225"/>
      <c r="T283" s="225"/>
      <c r="U283" s="225"/>
      <c r="V283" s="225"/>
      <c r="W283" s="225"/>
      <c r="X283" s="225"/>
      <c r="Y283" s="225"/>
      <c r="Z283" s="214"/>
      <c r="AA283" s="214"/>
      <c r="AB283" s="214"/>
      <c r="AC283" s="214"/>
      <c r="AD283" s="214"/>
      <c r="AE283" s="214"/>
      <c r="AF283" s="214"/>
      <c r="AG283" s="214" t="s">
        <v>143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3" x14ac:dyDescent="0.2">
      <c r="A284" s="221"/>
      <c r="B284" s="222"/>
      <c r="C284" s="262" t="s">
        <v>374</v>
      </c>
      <c r="D284" s="227"/>
      <c r="E284" s="228">
        <v>3</v>
      </c>
      <c r="F284" s="225"/>
      <c r="G284" s="225"/>
      <c r="H284" s="225"/>
      <c r="I284" s="225"/>
      <c r="J284" s="225"/>
      <c r="K284" s="225"/>
      <c r="L284" s="225"/>
      <c r="M284" s="225"/>
      <c r="N284" s="224"/>
      <c r="O284" s="224"/>
      <c r="P284" s="224"/>
      <c r="Q284" s="224"/>
      <c r="R284" s="225"/>
      <c r="S284" s="225"/>
      <c r="T284" s="225"/>
      <c r="U284" s="225"/>
      <c r="V284" s="225"/>
      <c r="W284" s="225"/>
      <c r="X284" s="225"/>
      <c r="Y284" s="225"/>
      <c r="Z284" s="214"/>
      <c r="AA284" s="214"/>
      <c r="AB284" s="214"/>
      <c r="AC284" s="214"/>
      <c r="AD284" s="214"/>
      <c r="AE284" s="214"/>
      <c r="AF284" s="214"/>
      <c r="AG284" s="214" t="s">
        <v>143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9">
        <v>51</v>
      </c>
      <c r="B285" s="240" t="s">
        <v>390</v>
      </c>
      <c r="C285" s="260" t="s">
        <v>391</v>
      </c>
      <c r="D285" s="241" t="s">
        <v>176</v>
      </c>
      <c r="E285" s="242">
        <v>1295.5844</v>
      </c>
      <c r="F285" s="243"/>
      <c r="G285" s="244">
        <f>ROUND(E285*F285,2)</f>
        <v>0</v>
      </c>
      <c r="H285" s="243"/>
      <c r="I285" s="244">
        <f>ROUND(E285*H285,2)</f>
        <v>0</v>
      </c>
      <c r="J285" s="243"/>
      <c r="K285" s="244">
        <f>ROUND(E285*J285,2)</f>
        <v>0</v>
      </c>
      <c r="L285" s="244">
        <v>21</v>
      </c>
      <c r="M285" s="244">
        <f>G285*(1+L285/100)</f>
        <v>0</v>
      </c>
      <c r="N285" s="242">
        <v>0</v>
      </c>
      <c r="O285" s="242">
        <f>ROUND(E285*N285,2)</f>
        <v>0</v>
      </c>
      <c r="P285" s="242">
        <v>0</v>
      </c>
      <c r="Q285" s="242">
        <f>ROUND(E285*P285,2)</f>
        <v>0</v>
      </c>
      <c r="R285" s="244" t="s">
        <v>280</v>
      </c>
      <c r="S285" s="244" t="s">
        <v>136</v>
      </c>
      <c r="T285" s="245" t="s">
        <v>136</v>
      </c>
      <c r="U285" s="225">
        <v>0.20799999999999999</v>
      </c>
      <c r="V285" s="225">
        <f>ROUND(E285*U285,2)</f>
        <v>269.48</v>
      </c>
      <c r="W285" s="225"/>
      <c r="X285" s="225" t="s">
        <v>137</v>
      </c>
      <c r="Y285" s="225" t="s">
        <v>138</v>
      </c>
      <c r="Z285" s="214"/>
      <c r="AA285" s="214"/>
      <c r="AB285" s="214"/>
      <c r="AC285" s="214"/>
      <c r="AD285" s="214"/>
      <c r="AE285" s="214"/>
      <c r="AF285" s="214"/>
      <c r="AG285" s="214" t="s">
        <v>139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2" x14ac:dyDescent="0.2">
      <c r="A286" s="221"/>
      <c r="B286" s="222"/>
      <c r="C286" s="262" t="s">
        <v>392</v>
      </c>
      <c r="D286" s="227"/>
      <c r="E286" s="228">
        <v>1295.5844</v>
      </c>
      <c r="F286" s="225"/>
      <c r="G286" s="225"/>
      <c r="H286" s="225"/>
      <c r="I286" s="225"/>
      <c r="J286" s="225"/>
      <c r="K286" s="225"/>
      <c r="L286" s="225"/>
      <c r="M286" s="225"/>
      <c r="N286" s="224"/>
      <c r="O286" s="224"/>
      <c r="P286" s="224"/>
      <c r="Q286" s="224"/>
      <c r="R286" s="225"/>
      <c r="S286" s="225"/>
      <c r="T286" s="225"/>
      <c r="U286" s="225"/>
      <c r="V286" s="225"/>
      <c r="W286" s="225"/>
      <c r="X286" s="225"/>
      <c r="Y286" s="225"/>
      <c r="Z286" s="214"/>
      <c r="AA286" s="214"/>
      <c r="AB286" s="214"/>
      <c r="AC286" s="214"/>
      <c r="AD286" s="214"/>
      <c r="AE286" s="214"/>
      <c r="AF286" s="214"/>
      <c r="AG286" s="214" t="s">
        <v>143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ht="22.5" outlineLevel="1" x14ac:dyDescent="0.2">
      <c r="A287" s="239">
        <v>52</v>
      </c>
      <c r="B287" s="240" t="s">
        <v>393</v>
      </c>
      <c r="C287" s="260" t="s">
        <v>394</v>
      </c>
      <c r="D287" s="241" t="s">
        <v>176</v>
      </c>
      <c r="E287" s="242">
        <v>1295.5844</v>
      </c>
      <c r="F287" s="243"/>
      <c r="G287" s="244">
        <f>ROUND(E287*F287,2)</f>
        <v>0</v>
      </c>
      <c r="H287" s="243"/>
      <c r="I287" s="244">
        <f>ROUND(E287*H287,2)</f>
        <v>0</v>
      </c>
      <c r="J287" s="243"/>
      <c r="K287" s="244">
        <f>ROUND(E287*J287,2)</f>
        <v>0</v>
      </c>
      <c r="L287" s="244">
        <v>21</v>
      </c>
      <c r="M287" s="244">
        <f>G287*(1+L287/100)</f>
        <v>0</v>
      </c>
      <c r="N287" s="242">
        <v>0</v>
      </c>
      <c r="O287" s="242">
        <f>ROUND(E287*N287,2)</f>
        <v>0</v>
      </c>
      <c r="P287" s="242">
        <v>7.0000000000000001E-3</v>
      </c>
      <c r="Q287" s="242">
        <f>ROUND(E287*P287,2)</f>
        <v>9.07</v>
      </c>
      <c r="R287" s="244" t="s">
        <v>280</v>
      </c>
      <c r="S287" s="244" t="s">
        <v>136</v>
      </c>
      <c r="T287" s="245" t="s">
        <v>136</v>
      </c>
      <c r="U287" s="225">
        <v>0.06</v>
      </c>
      <c r="V287" s="225">
        <f>ROUND(E287*U287,2)</f>
        <v>77.739999999999995</v>
      </c>
      <c r="W287" s="225"/>
      <c r="X287" s="225" t="s">
        <v>137</v>
      </c>
      <c r="Y287" s="225" t="s">
        <v>138</v>
      </c>
      <c r="Z287" s="214"/>
      <c r="AA287" s="214"/>
      <c r="AB287" s="214"/>
      <c r="AC287" s="214"/>
      <c r="AD287" s="214"/>
      <c r="AE287" s="214"/>
      <c r="AF287" s="214"/>
      <c r="AG287" s="214" t="s">
        <v>139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2" x14ac:dyDescent="0.2">
      <c r="A288" s="221"/>
      <c r="B288" s="222"/>
      <c r="C288" s="262" t="s">
        <v>392</v>
      </c>
      <c r="D288" s="227"/>
      <c r="E288" s="228">
        <v>1295.5844</v>
      </c>
      <c r="F288" s="225"/>
      <c r="G288" s="225"/>
      <c r="H288" s="225"/>
      <c r="I288" s="225"/>
      <c r="J288" s="225"/>
      <c r="K288" s="225"/>
      <c r="L288" s="225"/>
      <c r="M288" s="225"/>
      <c r="N288" s="224"/>
      <c r="O288" s="224"/>
      <c r="P288" s="224"/>
      <c r="Q288" s="224"/>
      <c r="R288" s="225"/>
      <c r="S288" s="225"/>
      <c r="T288" s="225"/>
      <c r="U288" s="225"/>
      <c r="V288" s="225"/>
      <c r="W288" s="225"/>
      <c r="X288" s="225"/>
      <c r="Y288" s="225"/>
      <c r="Z288" s="214"/>
      <c r="AA288" s="214"/>
      <c r="AB288" s="214"/>
      <c r="AC288" s="214"/>
      <c r="AD288" s="214"/>
      <c r="AE288" s="214"/>
      <c r="AF288" s="214"/>
      <c r="AG288" s="214" t="s">
        <v>143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9">
        <v>53</v>
      </c>
      <c r="B289" s="240" t="s">
        <v>395</v>
      </c>
      <c r="C289" s="260" t="s">
        <v>396</v>
      </c>
      <c r="D289" s="241" t="s">
        <v>134</v>
      </c>
      <c r="E289" s="242">
        <v>14.192299999999999</v>
      </c>
      <c r="F289" s="243"/>
      <c r="G289" s="244">
        <f>ROUND(E289*F289,2)</f>
        <v>0</v>
      </c>
      <c r="H289" s="243"/>
      <c r="I289" s="244">
        <f>ROUND(E289*H289,2)</f>
        <v>0</v>
      </c>
      <c r="J289" s="243"/>
      <c r="K289" s="244">
        <f>ROUND(E289*J289,2)</f>
        <v>0</v>
      </c>
      <c r="L289" s="244">
        <v>21</v>
      </c>
      <c r="M289" s="244">
        <f>G289*(1+L289/100)</f>
        <v>0</v>
      </c>
      <c r="N289" s="242">
        <v>2.3570000000000001E-2</v>
      </c>
      <c r="O289" s="242">
        <f>ROUND(E289*N289,2)</f>
        <v>0.33</v>
      </c>
      <c r="P289" s="242">
        <v>0</v>
      </c>
      <c r="Q289" s="242">
        <f>ROUND(E289*P289,2)</f>
        <v>0</v>
      </c>
      <c r="R289" s="244" t="s">
        <v>280</v>
      </c>
      <c r="S289" s="244" t="s">
        <v>136</v>
      </c>
      <c r="T289" s="245" t="s">
        <v>136</v>
      </c>
      <c r="U289" s="225">
        <v>0</v>
      </c>
      <c r="V289" s="225">
        <f>ROUND(E289*U289,2)</f>
        <v>0</v>
      </c>
      <c r="W289" s="225"/>
      <c r="X289" s="225" t="s">
        <v>137</v>
      </c>
      <c r="Y289" s="225" t="s">
        <v>292</v>
      </c>
      <c r="Z289" s="214"/>
      <c r="AA289" s="214"/>
      <c r="AB289" s="214"/>
      <c r="AC289" s="214"/>
      <c r="AD289" s="214"/>
      <c r="AE289" s="214"/>
      <c r="AF289" s="214"/>
      <c r="AG289" s="214" t="s">
        <v>139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2" x14ac:dyDescent="0.2">
      <c r="A290" s="221"/>
      <c r="B290" s="222"/>
      <c r="C290" s="262" t="s">
        <v>281</v>
      </c>
      <c r="D290" s="227"/>
      <c r="E290" s="228"/>
      <c r="F290" s="225"/>
      <c r="G290" s="22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25"/>
      <c r="Z290" s="214"/>
      <c r="AA290" s="214"/>
      <c r="AB290" s="214"/>
      <c r="AC290" s="214"/>
      <c r="AD290" s="214"/>
      <c r="AE290" s="214"/>
      <c r="AF290" s="214"/>
      <c r="AG290" s="214" t="s">
        <v>143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3" x14ac:dyDescent="0.2">
      <c r="A291" s="221"/>
      <c r="B291" s="222"/>
      <c r="C291" s="262" t="s">
        <v>397</v>
      </c>
      <c r="D291" s="227"/>
      <c r="E291" s="228">
        <v>0.56320000000000003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25"/>
      <c r="Z291" s="214"/>
      <c r="AA291" s="214"/>
      <c r="AB291" s="214"/>
      <c r="AC291" s="214"/>
      <c r="AD291" s="214"/>
      <c r="AE291" s="214"/>
      <c r="AF291" s="214"/>
      <c r="AG291" s="214" t="s">
        <v>143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3" x14ac:dyDescent="0.2">
      <c r="A292" s="221"/>
      <c r="B292" s="222"/>
      <c r="C292" s="262" t="s">
        <v>398</v>
      </c>
      <c r="D292" s="227"/>
      <c r="E292" s="228">
        <v>0.11899999999999999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4"/>
      <c r="AA292" s="214"/>
      <c r="AB292" s="214"/>
      <c r="AC292" s="214"/>
      <c r="AD292" s="214"/>
      <c r="AE292" s="214"/>
      <c r="AF292" s="214"/>
      <c r="AG292" s="214" t="s">
        <v>143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3" x14ac:dyDescent="0.2">
      <c r="A293" s="221"/>
      <c r="B293" s="222"/>
      <c r="C293" s="262" t="s">
        <v>399</v>
      </c>
      <c r="D293" s="227"/>
      <c r="E293" s="228">
        <v>0.20250000000000001</v>
      </c>
      <c r="F293" s="225"/>
      <c r="G293" s="225"/>
      <c r="H293" s="225"/>
      <c r="I293" s="225"/>
      <c r="J293" s="225"/>
      <c r="K293" s="225"/>
      <c r="L293" s="225"/>
      <c r="M293" s="225"/>
      <c r="N293" s="224"/>
      <c r="O293" s="224"/>
      <c r="P293" s="224"/>
      <c r="Q293" s="224"/>
      <c r="R293" s="225"/>
      <c r="S293" s="225"/>
      <c r="T293" s="225"/>
      <c r="U293" s="225"/>
      <c r="V293" s="225"/>
      <c r="W293" s="225"/>
      <c r="X293" s="225"/>
      <c r="Y293" s="225"/>
      <c r="Z293" s="214"/>
      <c r="AA293" s="214"/>
      <c r="AB293" s="214"/>
      <c r="AC293" s="214"/>
      <c r="AD293" s="214"/>
      <c r="AE293" s="214"/>
      <c r="AF293" s="214"/>
      <c r="AG293" s="214" t="s">
        <v>143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3" x14ac:dyDescent="0.2">
      <c r="A294" s="221"/>
      <c r="B294" s="222"/>
      <c r="C294" s="262" t="s">
        <v>400</v>
      </c>
      <c r="D294" s="227"/>
      <c r="E294" s="228">
        <v>0.1406</v>
      </c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25"/>
      <c r="Z294" s="214"/>
      <c r="AA294" s="214"/>
      <c r="AB294" s="214"/>
      <c r="AC294" s="214"/>
      <c r="AD294" s="214"/>
      <c r="AE294" s="214"/>
      <c r="AF294" s="214"/>
      <c r="AG294" s="214" t="s">
        <v>143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3" x14ac:dyDescent="0.2">
      <c r="A295" s="221"/>
      <c r="B295" s="222"/>
      <c r="C295" s="262" t="s">
        <v>401</v>
      </c>
      <c r="D295" s="227"/>
      <c r="E295" s="228">
        <v>0.56320000000000003</v>
      </c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4"/>
      <c r="AA295" s="214"/>
      <c r="AB295" s="214"/>
      <c r="AC295" s="214"/>
      <c r="AD295" s="214"/>
      <c r="AE295" s="214"/>
      <c r="AF295" s="214"/>
      <c r="AG295" s="214" t="s">
        <v>143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3" x14ac:dyDescent="0.2">
      <c r="A296" s="221"/>
      <c r="B296" s="222"/>
      <c r="C296" s="262" t="s">
        <v>402</v>
      </c>
      <c r="D296" s="227"/>
      <c r="E296" s="228">
        <v>5.3999999999999999E-2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4"/>
      <c r="AA296" s="214"/>
      <c r="AB296" s="214"/>
      <c r="AC296" s="214"/>
      <c r="AD296" s="214"/>
      <c r="AE296" s="214"/>
      <c r="AF296" s="214"/>
      <c r="AG296" s="214" t="s">
        <v>143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3" x14ac:dyDescent="0.2">
      <c r="A297" s="221"/>
      <c r="B297" s="222"/>
      <c r="C297" s="262" t="s">
        <v>403</v>
      </c>
      <c r="D297" s="227"/>
      <c r="E297" s="228">
        <v>5.3999999999999999E-2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4"/>
      <c r="AA297" s="214"/>
      <c r="AB297" s="214"/>
      <c r="AC297" s="214"/>
      <c r="AD297" s="214"/>
      <c r="AE297" s="214"/>
      <c r="AF297" s="214"/>
      <c r="AG297" s="214" t="s">
        <v>143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3" x14ac:dyDescent="0.2">
      <c r="A298" s="221"/>
      <c r="B298" s="222"/>
      <c r="C298" s="262" t="s">
        <v>404</v>
      </c>
      <c r="D298" s="227"/>
      <c r="E298" s="228">
        <v>9.5200000000000007E-2</v>
      </c>
      <c r="F298" s="225"/>
      <c r="G298" s="225"/>
      <c r="H298" s="225"/>
      <c r="I298" s="225"/>
      <c r="J298" s="225"/>
      <c r="K298" s="225"/>
      <c r="L298" s="225"/>
      <c r="M298" s="225"/>
      <c r="N298" s="224"/>
      <c r="O298" s="224"/>
      <c r="P298" s="224"/>
      <c r="Q298" s="224"/>
      <c r="R298" s="225"/>
      <c r="S298" s="225"/>
      <c r="T298" s="225"/>
      <c r="U298" s="225"/>
      <c r="V298" s="225"/>
      <c r="W298" s="225"/>
      <c r="X298" s="225"/>
      <c r="Y298" s="225"/>
      <c r="Z298" s="214"/>
      <c r="AA298" s="214"/>
      <c r="AB298" s="214"/>
      <c r="AC298" s="214"/>
      <c r="AD298" s="214"/>
      <c r="AE298" s="214"/>
      <c r="AF298" s="214"/>
      <c r="AG298" s="214" t="s">
        <v>143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3" x14ac:dyDescent="0.2">
      <c r="A299" s="221"/>
      <c r="B299" s="222"/>
      <c r="C299" s="262" t="s">
        <v>405</v>
      </c>
      <c r="D299" s="227"/>
      <c r="E299" s="228">
        <v>0.56320000000000003</v>
      </c>
      <c r="F299" s="225"/>
      <c r="G299" s="225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4"/>
      <c r="AA299" s="214"/>
      <c r="AB299" s="214"/>
      <c r="AC299" s="214"/>
      <c r="AD299" s="214"/>
      <c r="AE299" s="214"/>
      <c r="AF299" s="214"/>
      <c r="AG299" s="214" t="s">
        <v>143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3" x14ac:dyDescent="0.2">
      <c r="A300" s="221"/>
      <c r="B300" s="222"/>
      <c r="C300" s="262" t="s">
        <v>406</v>
      </c>
      <c r="D300" s="227"/>
      <c r="E300" s="228">
        <v>2.2100000000000002E-2</v>
      </c>
      <c r="F300" s="225"/>
      <c r="G300" s="225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4"/>
      <c r="AA300" s="214"/>
      <c r="AB300" s="214"/>
      <c r="AC300" s="214"/>
      <c r="AD300" s="214"/>
      <c r="AE300" s="214"/>
      <c r="AF300" s="214"/>
      <c r="AG300" s="214" t="s">
        <v>143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3" x14ac:dyDescent="0.2">
      <c r="A301" s="221"/>
      <c r="B301" s="222"/>
      <c r="C301" s="262" t="s">
        <v>407</v>
      </c>
      <c r="D301" s="227"/>
      <c r="E301" s="228">
        <v>9.5200000000000007E-2</v>
      </c>
      <c r="F301" s="225"/>
      <c r="G301" s="225"/>
      <c r="H301" s="225"/>
      <c r="I301" s="225"/>
      <c r="J301" s="225"/>
      <c r="K301" s="225"/>
      <c r="L301" s="225"/>
      <c r="M301" s="225"/>
      <c r="N301" s="224"/>
      <c r="O301" s="224"/>
      <c r="P301" s="224"/>
      <c r="Q301" s="224"/>
      <c r="R301" s="225"/>
      <c r="S301" s="225"/>
      <c r="T301" s="225"/>
      <c r="U301" s="225"/>
      <c r="V301" s="225"/>
      <c r="W301" s="225"/>
      <c r="X301" s="225"/>
      <c r="Y301" s="225"/>
      <c r="Z301" s="214"/>
      <c r="AA301" s="214"/>
      <c r="AB301" s="214"/>
      <c r="AC301" s="214"/>
      <c r="AD301" s="214"/>
      <c r="AE301" s="214"/>
      <c r="AF301" s="214"/>
      <c r="AG301" s="214" t="s">
        <v>143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3" x14ac:dyDescent="0.2">
      <c r="A302" s="221"/>
      <c r="B302" s="222"/>
      <c r="C302" s="262" t="s">
        <v>408</v>
      </c>
      <c r="D302" s="227"/>
      <c r="E302" s="228">
        <v>7.6499999999999999E-2</v>
      </c>
      <c r="F302" s="225"/>
      <c r="G302" s="225"/>
      <c r="H302" s="225"/>
      <c r="I302" s="225"/>
      <c r="J302" s="225"/>
      <c r="K302" s="225"/>
      <c r="L302" s="225"/>
      <c r="M302" s="225"/>
      <c r="N302" s="224"/>
      <c r="O302" s="224"/>
      <c r="P302" s="224"/>
      <c r="Q302" s="224"/>
      <c r="R302" s="225"/>
      <c r="S302" s="225"/>
      <c r="T302" s="225"/>
      <c r="U302" s="225"/>
      <c r="V302" s="225"/>
      <c r="W302" s="225"/>
      <c r="X302" s="225"/>
      <c r="Y302" s="225"/>
      <c r="Z302" s="214"/>
      <c r="AA302" s="214"/>
      <c r="AB302" s="214"/>
      <c r="AC302" s="214"/>
      <c r="AD302" s="214"/>
      <c r="AE302" s="214"/>
      <c r="AF302" s="214"/>
      <c r="AG302" s="214" t="s">
        <v>143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3" x14ac:dyDescent="0.2">
      <c r="A303" s="221"/>
      <c r="B303" s="222"/>
      <c r="C303" s="262" t="s">
        <v>409</v>
      </c>
      <c r="D303" s="227"/>
      <c r="E303" s="228">
        <v>0.56320000000000003</v>
      </c>
      <c r="F303" s="225"/>
      <c r="G303" s="225"/>
      <c r="H303" s="225"/>
      <c r="I303" s="225"/>
      <c r="J303" s="225"/>
      <c r="K303" s="225"/>
      <c r="L303" s="225"/>
      <c r="M303" s="225"/>
      <c r="N303" s="224"/>
      <c r="O303" s="224"/>
      <c r="P303" s="224"/>
      <c r="Q303" s="224"/>
      <c r="R303" s="225"/>
      <c r="S303" s="225"/>
      <c r="T303" s="225"/>
      <c r="U303" s="225"/>
      <c r="V303" s="225"/>
      <c r="W303" s="225"/>
      <c r="X303" s="225"/>
      <c r="Y303" s="225"/>
      <c r="Z303" s="214"/>
      <c r="AA303" s="214"/>
      <c r="AB303" s="214"/>
      <c r="AC303" s="214"/>
      <c r="AD303" s="214"/>
      <c r="AE303" s="214"/>
      <c r="AF303" s="214"/>
      <c r="AG303" s="214" t="s">
        <v>143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3" x14ac:dyDescent="0.2">
      <c r="A304" s="221"/>
      <c r="B304" s="222"/>
      <c r="C304" s="262" t="s">
        <v>410</v>
      </c>
      <c r="D304" s="227"/>
      <c r="E304" s="228">
        <v>5.3999999999999999E-2</v>
      </c>
      <c r="F304" s="225"/>
      <c r="G304" s="225"/>
      <c r="H304" s="225"/>
      <c r="I304" s="225"/>
      <c r="J304" s="225"/>
      <c r="K304" s="225"/>
      <c r="L304" s="225"/>
      <c r="M304" s="225"/>
      <c r="N304" s="224"/>
      <c r="O304" s="224"/>
      <c r="P304" s="224"/>
      <c r="Q304" s="224"/>
      <c r="R304" s="225"/>
      <c r="S304" s="225"/>
      <c r="T304" s="225"/>
      <c r="U304" s="225"/>
      <c r="V304" s="225"/>
      <c r="W304" s="225"/>
      <c r="X304" s="225"/>
      <c r="Y304" s="225"/>
      <c r="Z304" s="214"/>
      <c r="AA304" s="214"/>
      <c r="AB304" s="214"/>
      <c r="AC304" s="214"/>
      <c r="AD304" s="214"/>
      <c r="AE304" s="214"/>
      <c r="AF304" s="214"/>
      <c r="AG304" s="214" t="s">
        <v>143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3" x14ac:dyDescent="0.2">
      <c r="A305" s="221"/>
      <c r="B305" s="222"/>
      <c r="C305" s="262" t="s">
        <v>411</v>
      </c>
      <c r="D305" s="227"/>
      <c r="E305" s="228">
        <v>9.5200000000000007E-2</v>
      </c>
      <c r="F305" s="225"/>
      <c r="G305" s="225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25"/>
      <c r="Z305" s="214"/>
      <c r="AA305" s="214"/>
      <c r="AB305" s="214"/>
      <c r="AC305" s="214"/>
      <c r="AD305" s="214"/>
      <c r="AE305" s="214"/>
      <c r="AF305" s="214"/>
      <c r="AG305" s="214" t="s">
        <v>143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3" x14ac:dyDescent="0.2">
      <c r="A306" s="221"/>
      <c r="B306" s="222"/>
      <c r="C306" s="262" t="s">
        <v>412</v>
      </c>
      <c r="D306" s="227"/>
      <c r="E306" s="228">
        <v>0.11899999999999999</v>
      </c>
      <c r="F306" s="225"/>
      <c r="G306" s="225"/>
      <c r="H306" s="225"/>
      <c r="I306" s="225"/>
      <c r="J306" s="225"/>
      <c r="K306" s="225"/>
      <c r="L306" s="225"/>
      <c r="M306" s="225"/>
      <c r="N306" s="224"/>
      <c r="O306" s="224"/>
      <c r="P306" s="224"/>
      <c r="Q306" s="224"/>
      <c r="R306" s="225"/>
      <c r="S306" s="225"/>
      <c r="T306" s="225"/>
      <c r="U306" s="225"/>
      <c r="V306" s="225"/>
      <c r="W306" s="225"/>
      <c r="X306" s="225"/>
      <c r="Y306" s="225"/>
      <c r="Z306" s="214"/>
      <c r="AA306" s="214"/>
      <c r="AB306" s="214"/>
      <c r="AC306" s="214"/>
      <c r="AD306" s="214"/>
      <c r="AE306" s="214"/>
      <c r="AF306" s="214"/>
      <c r="AG306" s="214" t="s">
        <v>143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3" x14ac:dyDescent="0.2">
      <c r="A307" s="221"/>
      <c r="B307" s="222"/>
      <c r="C307" s="262" t="s">
        <v>413</v>
      </c>
      <c r="D307" s="227"/>
      <c r="E307" s="228">
        <v>7.6499999999999999E-2</v>
      </c>
      <c r="F307" s="225"/>
      <c r="G307" s="225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25"/>
      <c r="Z307" s="214"/>
      <c r="AA307" s="214"/>
      <c r="AB307" s="214"/>
      <c r="AC307" s="214"/>
      <c r="AD307" s="214"/>
      <c r="AE307" s="214"/>
      <c r="AF307" s="214"/>
      <c r="AG307" s="214" t="s">
        <v>143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3" x14ac:dyDescent="0.2">
      <c r="A308" s="221"/>
      <c r="B308" s="222"/>
      <c r="C308" s="262" t="s">
        <v>414</v>
      </c>
      <c r="D308" s="227"/>
      <c r="E308" s="228">
        <v>5.8500000000000003E-2</v>
      </c>
      <c r="F308" s="225"/>
      <c r="G308" s="225"/>
      <c r="H308" s="225"/>
      <c r="I308" s="225"/>
      <c r="J308" s="225"/>
      <c r="K308" s="225"/>
      <c r="L308" s="225"/>
      <c r="M308" s="225"/>
      <c r="N308" s="224"/>
      <c r="O308" s="224"/>
      <c r="P308" s="224"/>
      <c r="Q308" s="224"/>
      <c r="R308" s="225"/>
      <c r="S308" s="225"/>
      <c r="T308" s="225"/>
      <c r="U308" s="225"/>
      <c r="V308" s="225"/>
      <c r="W308" s="225"/>
      <c r="X308" s="225"/>
      <c r="Y308" s="225"/>
      <c r="Z308" s="214"/>
      <c r="AA308" s="214"/>
      <c r="AB308" s="214"/>
      <c r="AC308" s="214"/>
      <c r="AD308" s="214"/>
      <c r="AE308" s="214"/>
      <c r="AF308" s="214"/>
      <c r="AG308" s="214" t="s">
        <v>143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3" x14ac:dyDescent="0.2">
      <c r="A309" s="221"/>
      <c r="B309" s="222"/>
      <c r="C309" s="262" t="s">
        <v>415</v>
      </c>
      <c r="D309" s="227"/>
      <c r="E309" s="228">
        <v>0.56320000000000003</v>
      </c>
      <c r="F309" s="225"/>
      <c r="G309" s="225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25"/>
      <c r="Z309" s="214"/>
      <c r="AA309" s="214"/>
      <c r="AB309" s="214"/>
      <c r="AC309" s="214"/>
      <c r="AD309" s="214"/>
      <c r="AE309" s="214"/>
      <c r="AF309" s="214"/>
      <c r="AG309" s="214" t="s">
        <v>143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3" x14ac:dyDescent="0.2">
      <c r="A310" s="221"/>
      <c r="B310" s="222"/>
      <c r="C310" s="262" t="s">
        <v>416</v>
      </c>
      <c r="D310" s="227"/>
      <c r="E310" s="228">
        <v>0.20250000000000001</v>
      </c>
      <c r="F310" s="225"/>
      <c r="G310" s="225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4"/>
      <c r="AA310" s="214"/>
      <c r="AB310" s="214"/>
      <c r="AC310" s="214"/>
      <c r="AD310" s="214"/>
      <c r="AE310" s="214"/>
      <c r="AF310" s="214"/>
      <c r="AG310" s="214" t="s">
        <v>143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3" x14ac:dyDescent="0.2">
      <c r="A311" s="221"/>
      <c r="B311" s="222"/>
      <c r="C311" s="262" t="s">
        <v>417</v>
      </c>
      <c r="D311" s="227"/>
      <c r="E311" s="228">
        <v>9.5200000000000007E-2</v>
      </c>
      <c r="F311" s="225"/>
      <c r="G311" s="225"/>
      <c r="H311" s="225"/>
      <c r="I311" s="225"/>
      <c r="J311" s="225"/>
      <c r="K311" s="225"/>
      <c r="L311" s="225"/>
      <c r="M311" s="225"/>
      <c r="N311" s="224"/>
      <c r="O311" s="224"/>
      <c r="P311" s="224"/>
      <c r="Q311" s="224"/>
      <c r="R311" s="225"/>
      <c r="S311" s="225"/>
      <c r="T311" s="225"/>
      <c r="U311" s="225"/>
      <c r="V311" s="225"/>
      <c r="W311" s="225"/>
      <c r="X311" s="225"/>
      <c r="Y311" s="225"/>
      <c r="Z311" s="214"/>
      <c r="AA311" s="214"/>
      <c r="AB311" s="214"/>
      <c r="AC311" s="214"/>
      <c r="AD311" s="214"/>
      <c r="AE311" s="214"/>
      <c r="AF311" s="214"/>
      <c r="AG311" s="214" t="s">
        <v>143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3" x14ac:dyDescent="0.2">
      <c r="A312" s="221"/>
      <c r="B312" s="222"/>
      <c r="C312" s="262" t="s">
        <v>418</v>
      </c>
      <c r="D312" s="227"/>
      <c r="E312" s="228">
        <v>0.1406</v>
      </c>
      <c r="F312" s="225"/>
      <c r="G312" s="225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25"/>
      <c r="Z312" s="214"/>
      <c r="AA312" s="214"/>
      <c r="AB312" s="214"/>
      <c r="AC312" s="214"/>
      <c r="AD312" s="214"/>
      <c r="AE312" s="214"/>
      <c r="AF312" s="214"/>
      <c r="AG312" s="214" t="s">
        <v>143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3" x14ac:dyDescent="0.2">
      <c r="A313" s="221"/>
      <c r="B313" s="222"/>
      <c r="C313" s="262" t="s">
        <v>419</v>
      </c>
      <c r="D313" s="227"/>
      <c r="E313" s="228">
        <v>5.3999999999999999E-2</v>
      </c>
      <c r="F313" s="225"/>
      <c r="G313" s="225"/>
      <c r="H313" s="225"/>
      <c r="I313" s="225"/>
      <c r="J313" s="225"/>
      <c r="K313" s="225"/>
      <c r="L313" s="225"/>
      <c r="M313" s="225"/>
      <c r="N313" s="224"/>
      <c r="O313" s="224"/>
      <c r="P313" s="224"/>
      <c r="Q313" s="224"/>
      <c r="R313" s="225"/>
      <c r="S313" s="225"/>
      <c r="T313" s="225"/>
      <c r="U313" s="225"/>
      <c r="V313" s="225"/>
      <c r="W313" s="225"/>
      <c r="X313" s="225"/>
      <c r="Y313" s="225"/>
      <c r="Z313" s="214"/>
      <c r="AA313" s="214"/>
      <c r="AB313" s="214"/>
      <c r="AC313" s="214"/>
      <c r="AD313" s="214"/>
      <c r="AE313" s="214"/>
      <c r="AF313" s="214"/>
      <c r="AG313" s="214" t="s">
        <v>143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3" x14ac:dyDescent="0.2">
      <c r="A314" s="221"/>
      <c r="B314" s="222"/>
      <c r="C314" s="262" t="s">
        <v>420</v>
      </c>
      <c r="D314" s="227"/>
      <c r="E314" s="228">
        <v>0.2142</v>
      </c>
      <c r="F314" s="225"/>
      <c r="G314" s="225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25"/>
      <c r="Z314" s="214"/>
      <c r="AA314" s="214"/>
      <c r="AB314" s="214"/>
      <c r="AC314" s="214"/>
      <c r="AD314" s="214"/>
      <c r="AE314" s="214"/>
      <c r="AF314" s="214"/>
      <c r="AG314" s="214" t="s">
        <v>143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3" x14ac:dyDescent="0.2">
      <c r="A315" s="221"/>
      <c r="B315" s="222"/>
      <c r="C315" s="262" t="s">
        <v>421</v>
      </c>
      <c r="D315" s="227"/>
      <c r="E315" s="228">
        <v>5.3999999999999999E-2</v>
      </c>
      <c r="F315" s="225"/>
      <c r="G315" s="225"/>
      <c r="H315" s="225"/>
      <c r="I315" s="225"/>
      <c r="J315" s="225"/>
      <c r="K315" s="225"/>
      <c r="L315" s="225"/>
      <c r="M315" s="225"/>
      <c r="N315" s="224"/>
      <c r="O315" s="224"/>
      <c r="P315" s="224"/>
      <c r="Q315" s="224"/>
      <c r="R315" s="225"/>
      <c r="S315" s="225"/>
      <c r="T315" s="225"/>
      <c r="U315" s="225"/>
      <c r="V315" s="225"/>
      <c r="W315" s="225"/>
      <c r="X315" s="225"/>
      <c r="Y315" s="225"/>
      <c r="Z315" s="214"/>
      <c r="AA315" s="214"/>
      <c r="AB315" s="214"/>
      <c r="AC315" s="214"/>
      <c r="AD315" s="214"/>
      <c r="AE315" s="214"/>
      <c r="AF315" s="214"/>
      <c r="AG315" s="214" t="s">
        <v>143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3" x14ac:dyDescent="0.2">
      <c r="A316" s="221"/>
      <c r="B316" s="222"/>
      <c r="C316" s="262" t="s">
        <v>422</v>
      </c>
      <c r="D316" s="227"/>
      <c r="E316" s="228">
        <v>7.1400000000000005E-2</v>
      </c>
      <c r="F316" s="225"/>
      <c r="G316" s="225"/>
      <c r="H316" s="225"/>
      <c r="I316" s="225"/>
      <c r="J316" s="225"/>
      <c r="K316" s="225"/>
      <c r="L316" s="225"/>
      <c r="M316" s="225"/>
      <c r="N316" s="224"/>
      <c r="O316" s="224"/>
      <c r="P316" s="224"/>
      <c r="Q316" s="224"/>
      <c r="R316" s="225"/>
      <c r="S316" s="225"/>
      <c r="T316" s="225"/>
      <c r="U316" s="225"/>
      <c r="V316" s="225"/>
      <c r="W316" s="225"/>
      <c r="X316" s="225"/>
      <c r="Y316" s="225"/>
      <c r="Z316" s="214"/>
      <c r="AA316" s="214"/>
      <c r="AB316" s="214"/>
      <c r="AC316" s="214"/>
      <c r="AD316" s="214"/>
      <c r="AE316" s="214"/>
      <c r="AF316" s="214"/>
      <c r="AG316" s="214" t="s">
        <v>143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3" x14ac:dyDescent="0.2">
      <c r="A317" s="221"/>
      <c r="B317" s="222"/>
      <c r="C317" s="262" t="s">
        <v>423</v>
      </c>
      <c r="D317" s="227"/>
      <c r="E317" s="228">
        <v>0.20880000000000001</v>
      </c>
      <c r="F317" s="225"/>
      <c r="G317" s="225"/>
      <c r="H317" s="225"/>
      <c r="I317" s="225"/>
      <c r="J317" s="225"/>
      <c r="K317" s="225"/>
      <c r="L317" s="225"/>
      <c r="M317" s="225"/>
      <c r="N317" s="224"/>
      <c r="O317" s="224"/>
      <c r="P317" s="224"/>
      <c r="Q317" s="224"/>
      <c r="R317" s="225"/>
      <c r="S317" s="225"/>
      <c r="T317" s="225"/>
      <c r="U317" s="225"/>
      <c r="V317" s="225"/>
      <c r="W317" s="225"/>
      <c r="X317" s="225"/>
      <c r="Y317" s="225"/>
      <c r="Z317" s="214"/>
      <c r="AA317" s="214"/>
      <c r="AB317" s="214"/>
      <c r="AC317" s="214"/>
      <c r="AD317" s="214"/>
      <c r="AE317" s="214"/>
      <c r="AF317" s="214"/>
      <c r="AG317" s="214" t="s">
        <v>143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3" x14ac:dyDescent="0.2">
      <c r="A318" s="221"/>
      <c r="B318" s="222"/>
      <c r="C318" s="262" t="s">
        <v>424</v>
      </c>
      <c r="D318" s="227"/>
      <c r="E318" s="228">
        <v>0.20250000000000001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25"/>
      <c r="Z318" s="214"/>
      <c r="AA318" s="214"/>
      <c r="AB318" s="214"/>
      <c r="AC318" s="214"/>
      <c r="AD318" s="214"/>
      <c r="AE318" s="214"/>
      <c r="AF318" s="214"/>
      <c r="AG318" s="214" t="s">
        <v>143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3" x14ac:dyDescent="0.2">
      <c r="A319" s="221"/>
      <c r="B319" s="222"/>
      <c r="C319" s="262" t="s">
        <v>425</v>
      </c>
      <c r="D319" s="227"/>
      <c r="E319" s="228">
        <v>7.1400000000000005E-2</v>
      </c>
      <c r="F319" s="225"/>
      <c r="G319" s="225"/>
      <c r="H319" s="225"/>
      <c r="I319" s="225"/>
      <c r="J319" s="225"/>
      <c r="K319" s="225"/>
      <c r="L319" s="225"/>
      <c r="M319" s="225"/>
      <c r="N319" s="224"/>
      <c r="O319" s="224"/>
      <c r="P319" s="224"/>
      <c r="Q319" s="224"/>
      <c r="R319" s="225"/>
      <c r="S319" s="225"/>
      <c r="T319" s="225"/>
      <c r="U319" s="225"/>
      <c r="V319" s="225"/>
      <c r="W319" s="225"/>
      <c r="X319" s="225"/>
      <c r="Y319" s="225"/>
      <c r="Z319" s="214"/>
      <c r="AA319" s="214"/>
      <c r="AB319" s="214"/>
      <c r="AC319" s="214"/>
      <c r="AD319" s="214"/>
      <c r="AE319" s="214"/>
      <c r="AF319" s="214"/>
      <c r="AG319" s="214" t="s">
        <v>143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3" x14ac:dyDescent="0.2">
      <c r="A320" s="221"/>
      <c r="B320" s="222"/>
      <c r="C320" s="262" t="s">
        <v>426</v>
      </c>
      <c r="D320" s="227"/>
      <c r="E320" s="228">
        <v>0.1406</v>
      </c>
      <c r="F320" s="225"/>
      <c r="G320" s="225"/>
      <c r="H320" s="225"/>
      <c r="I320" s="225"/>
      <c r="J320" s="225"/>
      <c r="K320" s="225"/>
      <c r="L320" s="225"/>
      <c r="M320" s="225"/>
      <c r="N320" s="224"/>
      <c r="O320" s="224"/>
      <c r="P320" s="224"/>
      <c r="Q320" s="224"/>
      <c r="R320" s="225"/>
      <c r="S320" s="225"/>
      <c r="T320" s="225"/>
      <c r="U320" s="225"/>
      <c r="V320" s="225"/>
      <c r="W320" s="225"/>
      <c r="X320" s="225"/>
      <c r="Y320" s="225"/>
      <c r="Z320" s="214"/>
      <c r="AA320" s="214"/>
      <c r="AB320" s="214"/>
      <c r="AC320" s="214"/>
      <c r="AD320" s="214"/>
      <c r="AE320" s="214"/>
      <c r="AF320" s="214"/>
      <c r="AG320" s="214" t="s">
        <v>143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3" x14ac:dyDescent="0.2">
      <c r="A321" s="221"/>
      <c r="B321" s="222"/>
      <c r="C321" s="262" t="s">
        <v>427</v>
      </c>
      <c r="D321" s="227"/>
      <c r="E321" s="228">
        <v>7.6499999999999999E-2</v>
      </c>
      <c r="F321" s="225"/>
      <c r="G321" s="225"/>
      <c r="H321" s="225"/>
      <c r="I321" s="225"/>
      <c r="J321" s="225"/>
      <c r="K321" s="225"/>
      <c r="L321" s="225"/>
      <c r="M321" s="225"/>
      <c r="N321" s="224"/>
      <c r="O321" s="224"/>
      <c r="P321" s="224"/>
      <c r="Q321" s="224"/>
      <c r="R321" s="225"/>
      <c r="S321" s="225"/>
      <c r="T321" s="225"/>
      <c r="U321" s="225"/>
      <c r="V321" s="225"/>
      <c r="W321" s="225"/>
      <c r="X321" s="225"/>
      <c r="Y321" s="225"/>
      <c r="Z321" s="214"/>
      <c r="AA321" s="214"/>
      <c r="AB321" s="214"/>
      <c r="AC321" s="214"/>
      <c r="AD321" s="214"/>
      <c r="AE321" s="214"/>
      <c r="AF321" s="214"/>
      <c r="AG321" s="214" t="s">
        <v>143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3" x14ac:dyDescent="0.2">
      <c r="A322" s="221"/>
      <c r="B322" s="222"/>
      <c r="C322" s="262" t="s">
        <v>428</v>
      </c>
      <c r="D322" s="227"/>
      <c r="E322" s="228">
        <v>5.8500000000000003E-2</v>
      </c>
      <c r="F322" s="225"/>
      <c r="G322" s="22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25"/>
      <c r="Z322" s="214"/>
      <c r="AA322" s="214"/>
      <c r="AB322" s="214"/>
      <c r="AC322" s="214"/>
      <c r="AD322" s="214"/>
      <c r="AE322" s="214"/>
      <c r="AF322" s="214"/>
      <c r="AG322" s="214" t="s">
        <v>143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3" x14ac:dyDescent="0.2">
      <c r="A323" s="221"/>
      <c r="B323" s="222"/>
      <c r="C323" s="262" t="s">
        <v>429</v>
      </c>
      <c r="D323" s="227"/>
      <c r="E323" s="228">
        <v>0.20880000000000001</v>
      </c>
      <c r="F323" s="225"/>
      <c r="G323" s="22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25"/>
      <c r="Z323" s="214"/>
      <c r="AA323" s="214"/>
      <c r="AB323" s="214"/>
      <c r="AC323" s="214"/>
      <c r="AD323" s="214"/>
      <c r="AE323" s="214"/>
      <c r="AF323" s="214"/>
      <c r="AG323" s="214" t="s">
        <v>143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3" x14ac:dyDescent="0.2">
      <c r="A324" s="221"/>
      <c r="B324" s="222"/>
      <c r="C324" s="262" t="s">
        <v>430</v>
      </c>
      <c r="D324" s="227"/>
      <c r="E324" s="228">
        <v>0.20250000000000001</v>
      </c>
      <c r="F324" s="225"/>
      <c r="G324" s="225"/>
      <c r="H324" s="225"/>
      <c r="I324" s="225"/>
      <c r="J324" s="225"/>
      <c r="K324" s="225"/>
      <c r="L324" s="225"/>
      <c r="M324" s="225"/>
      <c r="N324" s="224"/>
      <c r="O324" s="224"/>
      <c r="P324" s="224"/>
      <c r="Q324" s="224"/>
      <c r="R324" s="225"/>
      <c r="S324" s="225"/>
      <c r="T324" s="225"/>
      <c r="U324" s="225"/>
      <c r="V324" s="225"/>
      <c r="W324" s="225"/>
      <c r="X324" s="225"/>
      <c r="Y324" s="225"/>
      <c r="Z324" s="214"/>
      <c r="AA324" s="214"/>
      <c r="AB324" s="214"/>
      <c r="AC324" s="214"/>
      <c r="AD324" s="214"/>
      <c r="AE324" s="214"/>
      <c r="AF324" s="214"/>
      <c r="AG324" s="214" t="s">
        <v>143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3" x14ac:dyDescent="0.2">
      <c r="A325" s="221"/>
      <c r="B325" s="222"/>
      <c r="C325" s="262" t="s">
        <v>431</v>
      </c>
      <c r="D325" s="227"/>
      <c r="E325" s="228">
        <v>0.11899999999999999</v>
      </c>
      <c r="F325" s="225"/>
      <c r="G325" s="225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25"/>
      <c r="Z325" s="214"/>
      <c r="AA325" s="214"/>
      <c r="AB325" s="214"/>
      <c r="AC325" s="214"/>
      <c r="AD325" s="214"/>
      <c r="AE325" s="214"/>
      <c r="AF325" s="214"/>
      <c r="AG325" s="214" t="s">
        <v>143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3" x14ac:dyDescent="0.2">
      <c r="A326" s="221"/>
      <c r="B326" s="222"/>
      <c r="C326" s="262" t="s">
        <v>432</v>
      </c>
      <c r="D326" s="227"/>
      <c r="E326" s="228">
        <v>0.56320000000000003</v>
      </c>
      <c r="F326" s="225"/>
      <c r="G326" s="225"/>
      <c r="H326" s="225"/>
      <c r="I326" s="225"/>
      <c r="J326" s="225"/>
      <c r="K326" s="225"/>
      <c r="L326" s="225"/>
      <c r="M326" s="225"/>
      <c r="N326" s="224"/>
      <c r="O326" s="224"/>
      <c r="P326" s="224"/>
      <c r="Q326" s="224"/>
      <c r="R326" s="225"/>
      <c r="S326" s="225"/>
      <c r="T326" s="225"/>
      <c r="U326" s="225"/>
      <c r="V326" s="225"/>
      <c r="W326" s="225"/>
      <c r="X326" s="225"/>
      <c r="Y326" s="225"/>
      <c r="Z326" s="214"/>
      <c r="AA326" s="214"/>
      <c r="AB326" s="214"/>
      <c r="AC326" s="214"/>
      <c r="AD326" s="214"/>
      <c r="AE326" s="214"/>
      <c r="AF326" s="214"/>
      <c r="AG326" s="214" t="s">
        <v>143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3" x14ac:dyDescent="0.2">
      <c r="A327" s="221"/>
      <c r="B327" s="222"/>
      <c r="C327" s="262" t="s">
        <v>433</v>
      </c>
      <c r="D327" s="227"/>
      <c r="E327" s="228">
        <v>5.3999999999999999E-2</v>
      </c>
      <c r="F327" s="225"/>
      <c r="G327" s="225"/>
      <c r="H327" s="225"/>
      <c r="I327" s="225"/>
      <c r="J327" s="225"/>
      <c r="K327" s="225"/>
      <c r="L327" s="225"/>
      <c r="M327" s="225"/>
      <c r="N327" s="224"/>
      <c r="O327" s="224"/>
      <c r="P327" s="224"/>
      <c r="Q327" s="224"/>
      <c r="R327" s="225"/>
      <c r="S327" s="225"/>
      <c r="T327" s="225"/>
      <c r="U327" s="225"/>
      <c r="V327" s="225"/>
      <c r="W327" s="225"/>
      <c r="X327" s="225"/>
      <c r="Y327" s="225"/>
      <c r="Z327" s="214"/>
      <c r="AA327" s="214"/>
      <c r="AB327" s="214"/>
      <c r="AC327" s="214"/>
      <c r="AD327" s="214"/>
      <c r="AE327" s="214"/>
      <c r="AF327" s="214"/>
      <c r="AG327" s="214" t="s">
        <v>143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3" x14ac:dyDescent="0.2">
      <c r="A328" s="221"/>
      <c r="B328" s="222"/>
      <c r="C328" s="262" t="s">
        <v>434</v>
      </c>
      <c r="D328" s="227"/>
      <c r="E328" s="228">
        <v>5.3999999999999999E-2</v>
      </c>
      <c r="F328" s="225"/>
      <c r="G328" s="225"/>
      <c r="H328" s="225"/>
      <c r="I328" s="225"/>
      <c r="J328" s="225"/>
      <c r="K328" s="225"/>
      <c r="L328" s="225"/>
      <c r="M328" s="225"/>
      <c r="N328" s="224"/>
      <c r="O328" s="224"/>
      <c r="P328" s="224"/>
      <c r="Q328" s="224"/>
      <c r="R328" s="225"/>
      <c r="S328" s="225"/>
      <c r="T328" s="225"/>
      <c r="U328" s="225"/>
      <c r="V328" s="225"/>
      <c r="W328" s="225"/>
      <c r="X328" s="225"/>
      <c r="Y328" s="225"/>
      <c r="Z328" s="214"/>
      <c r="AA328" s="214"/>
      <c r="AB328" s="214"/>
      <c r="AC328" s="214"/>
      <c r="AD328" s="214"/>
      <c r="AE328" s="214"/>
      <c r="AF328" s="214"/>
      <c r="AG328" s="214" t="s">
        <v>143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3" x14ac:dyDescent="0.2">
      <c r="A329" s="221"/>
      <c r="B329" s="222"/>
      <c r="C329" s="262" t="s">
        <v>435</v>
      </c>
      <c r="D329" s="227"/>
      <c r="E329" s="228">
        <v>5.3999999999999999E-2</v>
      </c>
      <c r="F329" s="225"/>
      <c r="G329" s="225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25"/>
      <c r="Z329" s="214"/>
      <c r="AA329" s="214"/>
      <c r="AB329" s="214"/>
      <c r="AC329" s="214"/>
      <c r="AD329" s="214"/>
      <c r="AE329" s="214"/>
      <c r="AF329" s="214"/>
      <c r="AG329" s="214" t="s">
        <v>143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3" x14ac:dyDescent="0.2">
      <c r="A330" s="221"/>
      <c r="B330" s="222"/>
      <c r="C330" s="262" t="s">
        <v>436</v>
      </c>
      <c r="D330" s="227"/>
      <c r="E330" s="228">
        <v>9.5200000000000007E-2</v>
      </c>
      <c r="F330" s="225"/>
      <c r="G330" s="225"/>
      <c r="H330" s="225"/>
      <c r="I330" s="225"/>
      <c r="J330" s="225"/>
      <c r="K330" s="225"/>
      <c r="L330" s="225"/>
      <c r="M330" s="225"/>
      <c r="N330" s="224"/>
      <c r="O330" s="224"/>
      <c r="P330" s="224"/>
      <c r="Q330" s="224"/>
      <c r="R330" s="225"/>
      <c r="S330" s="225"/>
      <c r="T330" s="225"/>
      <c r="U330" s="225"/>
      <c r="V330" s="225"/>
      <c r="W330" s="225"/>
      <c r="X330" s="225"/>
      <c r="Y330" s="225"/>
      <c r="Z330" s="214"/>
      <c r="AA330" s="214"/>
      <c r="AB330" s="214"/>
      <c r="AC330" s="214"/>
      <c r="AD330" s="214"/>
      <c r="AE330" s="214"/>
      <c r="AF330" s="214"/>
      <c r="AG330" s="214" t="s">
        <v>143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3" x14ac:dyDescent="0.2">
      <c r="A331" s="221"/>
      <c r="B331" s="222"/>
      <c r="C331" s="262" t="s">
        <v>437</v>
      </c>
      <c r="D331" s="227"/>
      <c r="E331" s="228">
        <v>6.7500000000000004E-2</v>
      </c>
      <c r="F331" s="225"/>
      <c r="G331" s="22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25"/>
      <c r="Z331" s="214"/>
      <c r="AA331" s="214"/>
      <c r="AB331" s="214"/>
      <c r="AC331" s="214"/>
      <c r="AD331" s="214"/>
      <c r="AE331" s="214"/>
      <c r="AF331" s="214"/>
      <c r="AG331" s="214" t="s">
        <v>143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3" x14ac:dyDescent="0.2">
      <c r="A332" s="221"/>
      <c r="B332" s="222"/>
      <c r="C332" s="262" t="s">
        <v>438</v>
      </c>
      <c r="D332" s="227"/>
      <c r="E332" s="228">
        <v>5.3999999999999999E-2</v>
      </c>
      <c r="F332" s="225"/>
      <c r="G332" s="225"/>
      <c r="H332" s="225"/>
      <c r="I332" s="225"/>
      <c r="J332" s="225"/>
      <c r="K332" s="225"/>
      <c r="L332" s="225"/>
      <c r="M332" s="225"/>
      <c r="N332" s="224"/>
      <c r="O332" s="224"/>
      <c r="P332" s="224"/>
      <c r="Q332" s="224"/>
      <c r="R332" s="225"/>
      <c r="S332" s="225"/>
      <c r="T332" s="225"/>
      <c r="U332" s="225"/>
      <c r="V332" s="225"/>
      <c r="W332" s="225"/>
      <c r="X332" s="225"/>
      <c r="Y332" s="225"/>
      <c r="Z332" s="214"/>
      <c r="AA332" s="214"/>
      <c r="AB332" s="214"/>
      <c r="AC332" s="214"/>
      <c r="AD332" s="214"/>
      <c r="AE332" s="214"/>
      <c r="AF332" s="214"/>
      <c r="AG332" s="214" t="s">
        <v>143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3" x14ac:dyDescent="0.2">
      <c r="A333" s="221"/>
      <c r="B333" s="222"/>
      <c r="C333" s="262" t="s">
        <v>439</v>
      </c>
      <c r="D333" s="227"/>
      <c r="E333" s="228">
        <v>9.5200000000000007E-2</v>
      </c>
      <c r="F333" s="225"/>
      <c r="G333" s="225"/>
      <c r="H333" s="225"/>
      <c r="I333" s="225"/>
      <c r="J333" s="225"/>
      <c r="K333" s="225"/>
      <c r="L333" s="225"/>
      <c r="M333" s="225"/>
      <c r="N333" s="224"/>
      <c r="O333" s="224"/>
      <c r="P333" s="224"/>
      <c r="Q333" s="224"/>
      <c r="R333" s="225"/>
      <c r="S333" s="225"/>
      <c r="T333" s="225"/>
      <c r="U333" s="225"/>
      <c r="V333" s="225"/>
      <c r="W333" s="225"/>
      <c r="X333" s="225"/>
      <c r="Y333" s="225"/>
      <c r="Z333" s="214"/>
      <c r="AA333" s="214"/>
      <c r="AB333" s="214"/>
      <c r="AC333" s="214"/>
      <c r="AD333" s="214"/>
      <c r="AE333" s="214"/>
      <c r="AF333" s="214"/>
      <c r="AG333" s="214" t="s">
        <v>143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3" x14ac:dyDescent="0.2">
      <c r="A334" s="221"/>
      <c r="B334" s="222"/>
      <c r="C334" s="262" t="s">
        <v>440</v>
      </c>
      <c r="D334" s="227"/>
      <c r="E334" s="228">
        <v>8.1000000000000003E-2</v>
      </c>
      <c r="F334" s="225"/>
      <c r="G334" s="22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25"/>
      <c r="Z334" s="214"/>
      <c r="AA334" s="214"/>
      <c r="AB334" s="214"/>
      <c r="AC334" s="214"/>
      <c r="AD334" s="214"/>
      <c r="AE334" s="214"/>
      <c r="AF334" s="214"/>
      <c r="AG334" s="214" t="s">
        <v>143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3" x14ac:dyDescent="0.2">
      <c r="A335" s="221"/>
      <c r="B335" s="222"/>
      <c r="C335" s="262" t="s">
        <v>441</v>
      </c>
      <c r="D335" s="227"/>
      <c r="E335" s="228">
        <v>0.20250000000000001</v>
      </c>
      <c r="F335" s="225"/>
      <c r="G335" s="225"/>
      <c r="H335" s="225"/>
      <c r="I335" s="225"/>
      <c r="J335" s="225"/>
      <c r="K335" s="225"/>
      <c r="L335" s="225"/>
      <c r="M335" s="225"/>
      <c r="N335" s="224"/>
      <c r="O335" s="224"/>
      <c r="P335" s="224"/>
      <c r="Q335" s="224"/>
      <c r="R335" s="225"/>
      <c r="S335" s="225"/>
      <c r="T335" s="225"/>
      <c r="U335" s="225"/>
      <c r="V335" s="225"/>
      <c r="W335" s="225"/>
      <c r="X335" s="225"/>
      <c r="Y335" s="225"/>
      <c r="Z335" s="214"/>
      <c r="AA335" s="214"/>
      <c r="AB335" s="214"/>
      <c r="AC335" s="214"/>
      <c r="AD335" s="214"/>
      <c r="AE335" s="214"/>
      <c r="AF335" s="214"/>
      <c r="AG335" s="214" t="s">
        <v>143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3" x14ac:dyDescent="0.2">
      <c r="A336" s="221"/>
      <c r="B336" s="222"/>
      <c r="C336" s="262" t="s">
        <v>442</v>
      </c>
      <c r="D336" s="227"/>
      <c r="E336" s="228">
        <v>3.9E-2</v>
      </c>
      <c r="F336" s="225"/>
      <c r="G336" s="225"/>
      <c r="H336" s="225"/>
      <c r="I336" s="225"/>
      <c r="J336" s="225"/>
      <c r="K336" s="225"/>
      <c r="L336" s="225"/>
      <c r="M336" s="225"/>
      <c r="N336" s="224"/>
      <c r="O336" s="224"/>
      <c r="P336" s="224"/>
      <c r="Q336" s="224"/>
      <c r="R336" s="225"/>
      <c r="S336" s="225"/>
      <c r="T336" s="225"/>
      <c r="U336" s="225"/>
      <c r="V336" s="225"/>
      <c r="W336" s="225"/>
      <c r="X336" s="225"/>
      <c r="Y336" s="225"/>
      <c r="Z336" s="214"/>
      <c r="AA336" s="214"/>
      <c r="AB336" s="214"/>
      <c r="AC336" s="214"/>
      <c r="AD336" s="214"/>
      <c r="AE336" s="214"/>
      <c r="AF336" s="214"/>
      <c r="AG336" s="214" t="s">
        <v>143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3" x14ac:dyDescent="0.2">
      <c r="A337" s="221"/>
      <c r="B337" s="222"/>
      <c r="C337" s="262" t="s">
        <v>443</v>
      </c>
      <c r="D337" s="227"/>
      <c r="E337" s="228">
        <v>9.5200000000000007E-2</v>
      </c>
      <c r="F337" s="225"/>
      <c r="G337" s="225"/>
      <c r="H337" s="225"/>
      <c r="I337" s="225"/>
      <c r="J337" s="225"/>
      <c r="K337" s="225"/>
      <c r="L337" s="225"/>
      <c r="M337" s="225"/>
      <c r="N337" s="224"/>
      <c r="O337" s="224"/>
      <c r="P337" s="224"/>
      <c r="Q337" s="224"/>
      <c r="R337" s="225"/>
      <c r="S337" s="225"/>
      <c r="T337" s="225"/>
      <c r="U337" s="225"/>
      <c r="V337" s="225"/>
      <c r="W337" s="225"/>
      <c r="X337" s="225"/>
      <c r="Y337" s="225"/>
      <c r="Z337" s="214"/>
      <c r="AA337" s="214"/>
      <c r="AB337" s="214"/>
      <c r="AC337" s="214"/>
      <c r="AD337" s="214"/>
      <c r="AE337" s="214"/>
      <c r="AF337" s="214"/>
      <c r="AG337" s="214" t="s">
        <v>143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3" x14ac:dyDescent="0.2">
      <c r="A338" s="221"/>
      <c r="B338" s="222"/>
      <c r="C338" s="262" t="s">
        <v>444</v>
      </c>
      <c r="D338" s="227"/>
      <c r="E338" s="228">
        <v>0.20880000000000001</v>
      </c>
      <c r="F338" s="225"/>
      <c r="G338" s="225"/>
      <c r="H338" s="225"/>
      <c r="I338" s="225"/>
      <c r="J338" s="225"/>
      <c r="K338" s="225"/>
      <c r="L338" s="225"/>
      <c r="M338" s="225"/>
      <c r="N338" s="224"/>
      <c r="O338" s="224"/>
      <c r="P338" s="224"/>
      <c r="Q338" s="224"/>
      <c r="R338" s="225"/>
      <c r="S338" s="225"/>
      <c r="T338" s="225"/>
      <c r="U338" s="225"/>
      <c r="V338" s="225"/>
      <c r="W338" s="225"/>
      <c r="X338" s="225"/>
      <c r="Y338" s="225"/>
      <c r="Z338" s="214"/>
      <c r="AA338" s="214"/>
      <c r="AB338" s="214"/>
      <c r="AC338" s="214"/>
      <c r="AD338" s="214"/>
      <c r="AE338" s="214"/>
      <c r="AF338" s="214"/>
      <c r="AG338" s="214" t="s">
        <v>143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3" x14ac:dyDescent="0.2">
      <c r="A339" s="221"/>
      <c r="B339" s="222"/>
      <c r="C339" s="262" t="s">
        <v>445</v>
      </c>
      <c r="D339" s="227"/>
      <c r="E339" s="228">
        <v>0.20250000000000001</v>
      </c>
      <c r="F339" s="225"/>
      <c r="G339" s="225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25"/>
      <c r="Z339" s="214"/>
      <c r="AA339" s="214"/>
      <c r="AB339" s="214"/>
      <c r="AC339" s="214"/>
      <c r="AD339" s="214"/>
      <c r="AE339" s="214"/>
      <c r="AF339" s="214"/>
      <c r="AG339" s="214" t="s">
        <v>143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3" x14ac:dyDescent="0.2">
      <c r="A340" s="221"/>
      <c r="B340" s="222"/>
      <c r="C340" s="262" t="s">
        <v>446</v>
      </c>
      <c r="D340" s="227"/>
      <c r="E340" s="228">
        <v>0.10199999999999999</v>
      </c>
      <c r="F340" s="225"/>
      <c r="G340" s="225"/>
      <c r="H340" s="225"/>
      <c r="I340" s="225"/>
      <c r="J340" s="225"/>
      <c r="K340" s="225"/>
      <c r="L340" s="225"/>
      <c r="M340" s="225"/>
      <c r="N340" s="224"/>
      <c r="O340" s="224"/>
      <c r="P340" s="224"/>
      <c r="Q340" s="224"/>
      <c r="R340" s="225"/>
      <c r="S340" s="225"/>
      <c r="T340" s="225"/>
      <c r="U340" s="225"/>
      <c r="V340" s="225"/>
      <c r="W340" s="225"/>
      <c r="X340" s="225"/>
      <c r="Y340" s="225"/>
      <c r="Z340" s="214"/>
      <c r="AA340" s="214"/>
      <c r="AB340" s="214"/>
      <c r="AC340" s="214"/>
      <c r="AD340" s="214"/>
      <c r="AE340" s="214"/>
      <c r="AF340" s="214"/>
      <c r="AG340" s="214" t="s">
        <v>143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3" x14ac:dyDescent="0.2">
      <c r="A341" s="221"/>
      <c r="B341" s="222"/>
      <c r="C341" s="262" t="s">
        <v>447</v>
      </c>
      <c r="D341" s="227"/>
      <c r="E341" s="228">
        <v>0.56320000000000003</v>
      </c>
      <c r="F341" s="225"/>
      <c r="G341" s="225"/>
      <c r="H341" s="225"/>
      <c r="I341" s="225"/>
      <c r="J341" s="225"/>
      <c r="K341" s="225"/>
      <c r="L341" s="225"/>
      <c r="M341" s="225"/>
      <c r="N341" s="224"/>
      <c r="O341" s="224"/>
      <c r="P341" s="224"/>
      <c r="Q341" s="224"/>
      <c r="R341" s="225"/>
      <c r="S341" s="225"/>
      <c r="T341" s="225"/>
      <c r="U341" s="225"/>
      <c r="V341" s="225"/>
      <c r="W341" s="225"/>
      <c r="X341" s="225"/>
      <c r="Y341" s="225"/>
      <c r="Z341" s="214"/>
      <c r="AA341" s="214"/>
      <c r="AB341" s="214"/>
      <c r="AC341" s="214"/>
      <c r="AD341" s="214"/>
      <c r="AE341" s="214"/>
      <c r="AF341" s="214"/>
      <c r="AG341" s="214" t="s">
        <v>143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3" x14ac:dyDescent="0.2">
      <c r="A342" s="221"/>
      <c r="B342" s="222"/>
      <c r="C342" s="262" t="s">
        <v>448</v>
      </c>
      <c r="D342" s="227"/>
      <c r="E342" s="228">
        <v>0.11899999999999999</v>
      </c>
      <c r="F342" s="225"/>
      <c r="G342" s="225"/>
      <c r="H342" s="225"/>
      <c r="I342" s="225"/>
      <c r="J342" s="225"/>
      <c r="K342" s="225"/>
      <c r="L342" s="225"/>
      <c r="M342" s="225"/>
      <c r="N342" s="224"/>
      <c r="O342" s="224"/>
      <c r="P342" s="224"/>
      <c r="Q342" s="224"/>
      <c r="R342" s="225"/>
      <c r="S342" s="225"/>
      <c r="T342" s="225"/>
      <c r="U342" s="225"/>
      <c r="V342" s="225"/>
      <c r="W342" s="225"/>
      <c r="X342" s="225"/>
      <c r="Y342" s="225"/>
      <c r="Z342" s="214"/>
      <c r="AA342" s="214"/>
      <c r="AB342" s="214"/>
      <c r="AC342" s="214"/>
      <c r="AD342" s="214"/>
      <c r="AE342" s="214"/>
      <c r="AF342" s="214"/>
      <c r="AG342" s="214" t="s">
        <v>143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3" x14ac:dyDescent="0.2">
      <c r="A343" s="221"/>
      <c r="B343" s="222"/>
      <c r="C343" s="262" t="s">
        <v>449</v>
      </c>
      <c r="D343" s="227"/>
      <c r="E343" s="228">
        <v>5.3999999999999999E-2</v>
      </c>
      <c r="F343" s="225"/>
      <c r="G343" s="22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25"/>
      <c r="Z343" s="214"/>
      <c r="AA343" s="214"/>
      <c r="AB343" s="214"/>
      <c r="AC343" s="214"/>
      <c r="AD343" s="214"/>
      <c r="AE343" s="214"/>
      <c r="AF343" s="214"/>
      <c r="AG343" s="214" t="s">
        <v>143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3" x14ac:dyDescent="0.2">
      <c r="A344" s="221"/>
      <c r="B344" s="222"/>
      <c r="C344" s="262" t="s">
        <v>450</v>
      </c>
      <c r="D344" s="227"/>
      <c r="E344" s="228">
        <v>0.2142</v>
      </c>
      <c r="F344" s="225"/>
      <c r="G344" s="225"/>
      <c r="H344" s="225"/>
      <c r="I344" s="225"/>
      <c r="J344" s="225"/>
      <c r="K344" s="225"/>
      <c r="L344" s="225"/>
      <c r="M344" s="225"/>
      <c r="N344" s="224"/>
      <c r="O344" s="224"/>
      <c r="P344" s="224"/>
      <c r="Q344" s="224"/>
      <c r="R344" s="225"/>
      <c r="S344" s="225"/>
      <c r="T344" s="225"/>
      <c r="U344" s="225"/>
      <c r="V344" s="225"/>
      <c r="W344" s="225"/>
      <c r="X344" s="225"/>
      <c r="Y344" s="225"/>
      <c r="Z344" s="214"/>
      <c r="AA344" s="214"/>
      <c r="AB344" s="214"/>
      <c r="AC344" s="214"/>
      <c r="AD344" s="214"/>
      <c r="AE344" s="214"/>
      <c r="AF344" s="214"/>
      <c r="AG344" s="214" t="s">
        <v>143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3" x14ac:dyDescent="0.2">
      <c r="A345" s="221"/>
      <c r="B345" s="222"/>
      <c r="C345" s="262" t="s">
        <v>451</v>
      </c>
      <c r="D345" s="227"/>
      <c r="E345" s="228">
        <v>0.20250000000000001</v>
      </c>
      <c r="F345" s="225"/>
      <c r="G345" s="225"/>
      <c r="H345" s="225"/>
      <c r="I345" s="225"/>
      <c r="J345" s="225"/>
      <c r="K345" s="225"/>
      <c r="L345" s="225"/>
      <c r="M345" s="225"/>
      <c r="N345" s="224"/>
      <c r="O345" s="224"/>
      <c r="P345" s="224"/>
      <c r="Q345" s="224"/>
      <c r="R345" s="225"/>
      <c r="S345" s="225"/>
      <c r="T345" s="225"/>
      <c r="U345" s="225"/>
      <c r="V345" s="225"/>
      <c r="W345" s="225"/>
      <c r="X345" s="225"/>
      <c r="Y345" s="225"/>
      <c r="Z345" s="214"/>
      <c r="AA345" s="214"/>
      <c r="AB345" s="214"/>
      <c r="AC345" s="214"/>
      <c r="AD345" s="214"/>
      <c r="AE345" s="214"/>
      <c r="AF345" s="214"/>
      <c r="AG345" s="214" t="s">
        <v>143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3" x14ac:dyDescent="0.2">
      <c r="A346" s="221"/>
      <c r="B346" s="222"/>
      <c r="C346" s="262" t="s">
        <v>452</v>
      </c>
      <c r="D346" s="227"/>
      <c r="E346" s="228">
        <v>3.9E-2</v>
      </c>
      <c r="F346" s="225"/>
      <c r="G346" s="225"/>
      <c r="H346" s="225"/>
      <c r="I346" s="225"/>
      <c r="J346" s="225"/>
      <c r="K346" s="225"/>
      <c r="L346" s="225"/>
      <c r="M346" s="225"/>
      <c r="N346" s="224"/>
      <c r="O346" s="224"/>
      <c r="P346" s="224"/>
      <c r="Q346" s="224"/>
      <c r="R346" s="225"/>
      <c r="S346" s="225"/>
      <c r="T346" s="225"/>
      <c r="U346" s="225"/>
      <c r="V346" s="225"/>
      <c r="W346" s="225"/>
      <c r="X346" s="225"/>
      <c r="Y346" s="225"/>
      <c r="Z346" s="214"/>
      <c r="AA346" s="214"/>
      <c r="AB346" s="214"/>
      <c r="AC346" s="214"/>
      <c r="AD346" s="214"/>
      <c r="AE346" s="214"/>
      <c r="AF346" s="214"/>
      <c r="AG346" s="214" t="s">
        <v>143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3" x14ac:dyDescent="0.2">
      <c r="A347" s="221"/>
      <c r="B347" s="222"/>
      <c r="C347" s="262" t="s">
        <v>453</v>
      </c>
      <c r="D347" s="227"/>
      <c r="E347" s="228">
        <v>0.1479</v>
      </c>
      <c r="F347" s="225"/>
      <c r="G347" s="225"/>
      <c r="H347" s="225"/>
      <c r="I347" s="225"/>
      <c r="J347" s="225"/>
      <c r="K347" s="225"/>
      <c r="L347" s="225"/>
      <c r="M347" s="225"/>
      <c r="N347" s="224"/>
      <c r="O347" s="224"/>
      <c r="P347" s="224"/>
      <c r="Q347" s="224"/>
      <c r="R347" s="225"/>
      <c r="S347" s="225"/>
      <c r="T347" s="225"/>
      <c r="U347" s="225"/>
      <c r="V347" s="225"/>
      <c r="W347" s="225"/>
      <c r="X347" s="225"/>
      <c r="Y347" s="225"/>
      <c r="Z347" s="214"/>
      <c r="AA347" s="214"/>
      <c r="AB347" s="214"/>
      <c r="AC347" s="214"/>
      <c r="AD347" s="214"/>
      <c r="AE347" s="214"/>
      <c r="AF347" s="214"/>
      <c r="AG347" s="214" t="s">
        <v>143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3" x14ac:dyDescent="0.2">
      <c r="A348" s="221"/>
      <c r="B348" s="222"/>
      <c r="C348" s="262" t="s">
        <v>454</v>
      </c>
      <c r="D348" s="227"/>
      <c r="E348" s="228">
        <v>5.4399999999999997E-2</v>
      </c>
      <c r="F348" s="225"/>
      <c r="G348" s="225"/>
      <c r="H348" s="225"/>
      <c r="I348" s="225"/>
      <c r="J348" s="225"/>
      <c r="K348" s="225"/>
      <c r="L348" s="225"/>
      <c r="M348" s="225"/>
      <c r="N348" s="224"/>
      <c r="O348" s="224"/>
      <c r="P348" s="224"/>
      <c r="Q348" s="224"/>
      <c r="R348" s="225"/>
      <c r="S348" s="225"/>
      <c r="T348" s="225"/>
      <c r="U348" s="225"/>
      <c r="V348" s="225"/>
      <c r="W348" s="225"/>
      <c r="X348" s="225"/>
      <c r="Y348" s="225"/>
      <c r="Z348" s="214"/>
      <c r="AA348" s="214"/>
      <c r="AB348" s="214"/>
      <c r="AC348" s="214"/>
      <c r="AD348" s="214"/>
      <c r="AE348" s="214"/>
      <c r="AF348" s="214"/>
      <c r="AG348" s="214" t="s">
        <v>143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3" x14ac:dyDescent="0.2">
      <c r="A349" s="221"/>
      <c r="B349" s="222"/>
      <c r="C349" s="262" t="s">
        <v>455</v>
      </c>
      <c r="D349" s="227"/>
      <c r="E349" s="228">
        <v>3.9E-2</v>
      </c>
      <c r="F349" s="225"/>
      <c r="G349" s="225"/>
      <c r="H349" s="225"/>
      <c r="I349" s="225"/>
      <c r="J349" s="225"/>
      <c r="K349" s="225"/>
      <c r="L349" s="225"/>
      <c r="M349" s="225"/>
      <c r="N349" s="224"/>
      <c r="O349" s="224"/>
      <c r="P349" s="224"/>
      <c r="Q349" s="224"/>
      <c r="R349" s="225"/>
      <c r="S349" s="225"/>
      <c r="T349" s="225"/>
      <c r="U349" s="225"/>
      <c r="V349" s="225"/>
      <c r="W349" s="225"/>
      <c r="X349" s="225"/>
      <c r="Y349" s="225"/>
      <c r="Z349" s="214"/>
      <c r="AA349" s="214"/>
      <c r="AB349" s="214"/>
      <c r="AC349" s="214"/>
      <c r="AD349" s="214"/>
      <c r="AE349" s="214"/>
      <c r="AF349" s="214"/>
      <c r="AG349" s="214" t="s">
        <v>143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3" x14ac:dyDescent="0.2">
      <c r="A350" s="221"/>
      <c r="B350" s="222"/>
      <c r="C350" s="262" t="s">
        <v>456</v>
      </c>
      <c r="D350" s="227"/>
      <c r="E350" s="228">
        <v>7.6499999999999999E-2</v>
      </c>
      <c r="F350" s="225"/>
      <c r="G350" s="225"/>
      <c r="H350" s="225"/>
      <c r="I350" s="225"/>
      <c r="J350" s="225"/>
      <c r="K350" s="225"/>
      <c r="L350" s="225"/>
      <c r="M350" s="225"/>
      <c r="N350" s="224"/>
      <c r="O350" s="224"/>
      <c r="P350" s="224"/>
      <c r="Q350" s="224"/>
      <c r="R350" s="225"/>
      <c r="S350" s="225"/>
      <c r="T350" s="225"/>
      <c r="U350" s="225"/>
      <c r="V350" s="225"/>
      <c r="W350" s="225"/>
      <c r="X350" s="225"/>
      <c r="Y350" s="225"/>
      <c r="Z350" s="214"/>
      <c r="AA350" s="214"/>
      <c r="AB350" s="214"/>
      <c r="AC350" s="214"/>
      <c r="AD350" s="214"/>
      <c r="AE350" s="214"/>
      <c r="AF350" s="214"/>
      <c r="AG350" s="214" t="s">
        <v>143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3" x14ac:dyDescent="0.2">
      <c r="A351" s="221"/>
      <c r="B351" s="222"/>
      <c r="C351" s="262" t="s">
        <v>457</v>
      </c>
      <c r="D351" s="227"/>
      <c r="E351" s="228">
        <v>4.7600000000000003E-2</v>
      </c>
      <c r="F351" s="225"/>
      <c r="G351" s="225"/>
      <c r="H351" s="225"/>
      <c r="I351" s="225"/>
      <c r="J351" s="225"/>
      <c r="K351" s="225"/>
      <c r="L351" s="225"/>
      <c r="M351" s="225"/>
      <c r="N351" s="224"/>
      <c r="O351" s="224"/>
      <c r="P351" s="224"/>
      <c r="Q351" s="224"/>
      <c r="R351" s="225"/>
      <c r="S351" s="225"/>
      <c r="T351" s="225"/>
      <c r="U351" s="225"/>
      <c r="V351" s="225"/>
      <c r="W351" s="225"/>
      <c r="X351" s="225"/>
      <c r="Y351" s="225"/>
      <c r="Z351" s="214"/>
      <c r="AA351" s="214"/>
      <c r="AB351" s="214"/>
      <c r="AC351" s="214"/>
      <c r="AD351" s="214"/>
      <c r="AE351" s="214"/>
      <c r="AF351" s="214"/>
      <c r="AG351" s="214" t="s">
        <v>143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3" x14ac:dyDescent="0.2">
      <c r="A352" s="221"/>
      <c r="B352" s="222"/>
      <c r="C352" s="262" t="s">
        <v>458</v>
      </c>
      <c r="D352" s="227"/>
      <c r="E352" s="228">
        <v>4.7600000000000003E-2</v>
      </c>
      <c r="F352" s="225"/>
      <c r="G352" s="225"/>
      <c r="H352" s="225"/>
      <c r="I352" s="225"/>
      <c r="J352" s="225"/>
      <c r="K352" s="225"/>
      <c r="L352" s="225"/>
      <c r="M352" s="225"/>
      <c r="N352" s="224"/>
      <c r="O352" s="224"/>
      <c r="P352" s="224"/>
      <c r="Q352" s="224"/>
      <c r="R352" s="225"/>
      <c r="S352" s="225"/>
      <c r="T352" s="225"/>
      <c r="U352" s="225"/>
      <c r="V352" s="225"/>
      <c r="W352" s="225"/>
      <c r="X352" s="225"/>
      <c r="Y352" s="225"/>
      <c r="Z352" s="214"/>
      <c r="AA352" s="214"/>
      <c r="AB352" s="214"/>
      <c r="AC352" s="214"/>
      <c r="AD352" s="214"/>
      <c r="AE352" s="214"/>
      <c r="AF352" s="214"/>
      <c r="AG352" s="214" t="s">
        <v>143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3" x14ac:dyDescent="0.2">
      <c r="A353" s="221"/>
      <c r="B353" s="222"/>
      <c r="C353" s="262" t="s">
        <v>459</v>
      </c>
      <c r="D353" s="227"/>
      <c r="E353" s="228">
        <v>4.7600000000000003E-2</v>
      </c>
      <c r="F353" s="225"/>
      <c r="G353" s="225"/>
      <c r="H353" s="225"/>
      <c r="I353" s="225"/>
      <c r="J353" s="225"/>
      <c r="K353" s="225"/>
      <c r="L353" s="225"/>
      <c r="M353" s="225"/>
      <c r="N353" s="224"/>
      <c r="O353" s="224"/>
      <c r="P353" s="224"/>
      <c r="Q353" s="224"/>
      <c r="R353" s="225"/>
      <c r="S353" s="225"/>
      <c r="T353" s="225"/>
      <c r="U353" s="225"/>
      <c r="V353" s="225"/>
      <c r="W353" s="225"/>
      <c r="X353" s="225"/>
      <c r="Y353" s="225"/>
      <c r="Z353" s="214"/>
      <c r="AA353" s="214"/>
      <c r="AB353" s="214"/>
      <c r="AC353" s="214"/>
      <c r="AD353" s="214"/>
      <c r="AE353" s="214"/>
      <c r="AF353" s="214"/>
      <c r="AG353" s="214" t="s">
        <v>143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3" x14ac:dyDescent="0.2">
      <c r="A354" s="221"/>
      <c r="B354" s="222"/>
      <c r="C354" s="262" t="s">
        <v>460</v>
      </c>
      <c r="D354" s="227"/>
      <c r="E354" s="228">
        <v>4.7600000000000003E-2</v>
      </c>
      <c r="F354" s="225"/>
      <c r="G354" s="225"/>
      <c r="H354" s="225"/>
      <c r="I354" s="225"/>
      <c r="J354" s="225"/>
      <c r="K354" s="225"/>
      <c r="L354" s="225"/>
      <c r="M354" s="225"/>
      <c r="N354" s="224"/>
      <c r="O354" s="224"/>
      <c r="P354" s="224"/>
      <c r="Q354" s="224"/>
      <c r="R354" s="225"/>
      <c r="S354" s="225"/>
      <c r="T354" s="225"/>
      <c r="U354" s="225"/>
      <c r="V354" s="225"/>
      <c r="W354" s="225"/>
      <c r="X354" s="225"/>
      <c r="Y354" s="225"/>
      <c r="Z354" s="214"/>
      <c r="AA354" s="214"/>
      <c r="AB354" s="214"/>
      <c r="AC354" s="214"/>
      <c r="AD354" s="214"/>
      <c r="AE354" s="214"/>
      <c r="AF354" s="214"/>
      <c r="AG354" s="214" t="s">
        <v>143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3" x14ac:dyDescent="0.2">
      <c r="A355" s="221"/>
      <c r="B355" s="222"/>
      <c r="C355" s="262" t="s">
        <v>461</v>
      </c>
      <c r="D355" s="227"/>
      <c r="E355" s="228">
        <v>9.8599999999999993E-2</v>
      </c>
      <c r="F355" s="225"/>
      <c r="G355" s="225"/>
      <c r="H355" s="225"/>
      <c r="I355" s="225"/>
      <c r="J355" s="225"/>
      <c r="K355" s="225"/>
      <c r="L355" s="225"/>
      <c r="M355" s="225"/>
      <c r="N355" s="224"/>
      <c r="O355" s="224"/>
      <c r="P355" s="224"/>
      <c r="Q355" s="224"/>
      <c r="R355" s="225"/>
      <c r="S355" s="225"/>
      <c r="T355" s="225"/>
      <c r="U355" s="225"/>
      <c r="V355" s="225"/>
      <c r="W355" s="225"/>
      <c r="X355" s="225"/>
      <c r="Y355" s="225"/>
      <c r="Z355" s="214"/>
      <c r="AA355" s="214"/>
      <c r="AB355" s="214"/>
      <c r="AC355" s="214"/>
      <c r="AD355" s="214"/>
      <c r="AE355" s="214"/>
      <c r="AF355" s="214"/>
      <c r="AG355" s="214" t="s">
        <v>143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3" x14ac:dyDescent="0.2">
      <c r="A356" s="221"/>
      <c r="B356" s="222"/>
      <c r="C356" s="262" t="s">
        <v>462</v>
      </c>
      <c r="D356" s="227"/>
      <c r="E356" s="228">
        <v>9.8599999999999993E-2</v>
      </c>
      <c r="F356" s="225"/>
      <c r="G356" s="225"/>
      <c r="H356" s="225"/>
      <c r="I356" s="225"/>
      <c r="J356" s="225"/>
      <c r="K356" s="225"/>
      <c r="L356" s="225"/>
      <c r="M356" s="225"/>
      <c r="N356" s="224"/>
      <c r="O356" s="224"/>
      <c r="P356" s="224"/>
      <c r="Q356" s="224"/>
      <c r="R356" s="225"/>
      <c r="S356" s="225"/>
      <c r="T356" s="225"/>
      <c r="U356" s="225"/>
      <c r="V356" s="225"/>
      <c r="W356" s="225"/>
      <c r="X356" s="225"/>
      <c r="Y356" s="225"/>
      <c r="Z356" s="214"/>
      <c r="AA356" s="214"/>
      <c r="AB356" s="214"/>
      <c r="AC356" s="214"/>
      <c r="AD356" s="214"/>
      <c r="AE356" s="214"/>
      <c r="AF356" s="214"/>
      <c r="AG356" s="214" t="s">
        <v>143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3" x14ac:dyDescent="0.2">
      <c r="A357" s="221"/>
      <c r="B357" s="222"/>
      <c r="C357" s="262" t="s">
        <v>463</v>
      </c>
      <c r="D357" s="227"/>
      <c r="E357" s="228">
        <v>5.4399999999999997E-2</v>
      </c>
      <c r="F357" s="225"/>
      <c r="G357" s="225"/>
      <c r="H357" s="225"/>
      <c r="I357" s="225"/>
      <c r="J357" s="225"/>
      <c r="K357" s="225"/>
      <c r="L357" s="225"/>
      <c r="M357" s="225"/>
      <c r="N357" s="224"/>
      <c r="O357" s="224"/>
      <c r="P357" s="224"/>
      <c r="Q357" s="224"/>
      <c r="R357" s="225"/>
      <c r="S357" s="225"/>
      <c r="T357" s="225"/>
      <c r="U357" s="225"/>
      <c r="V357" s="225"/>
      <c r="W357" s="225"/>
      <c r="X357" s="225"/>
      <c r="Y357" s="225"/>
      <c r="Z357" s="214"/>
      <c r="AA357" s="214"/>
      <c r="AB357" s="214"/>
      <c r="AC357" s="214"/>
      <c r="AD357" s="214"/>
      <c r="AE357" s="214"/>
      <c r="AF357" s="214"/>
      <c r="AG357" s="214" t="s">
        <v>143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3" x14ac:dyDescent="0.2">
      <c r="A358" s="221"/>
      <c r="B358" s="222"/>
      <c r="C358" s="262" t="s">
        <v>464</v>
      </c>
      <c r="D358" s="227"/>
      <c r="E358" s="228">
        <v>5.0999999999999997E-2</v>
      </c>
      <c r="F358" s="225"/>
      <c r="G358" s="225"/>
      <c r="H358" s="225"/>
      <c r="I358" s="225"/>
      <c r="J358" s="225"/>
      <c r="K358" s="225"/>
      <c r="L358" s="225"/>
      <c r="M358" s="225"/>
      <c r="N358" s="224"/>
      <c r="O358" s="224"/>
      <c r="P358" s="224"/>
      <c r="Q358" s="224"/>
      <c r="R358" s="225"/>
      <c r="S358" s="225"/>
      <c r="T358" s="225"/>
      <c r="U358" s="225"/>
      <c r="V358" s="225"/>
      <c r="W358" s="225"/>
      <c r="X358" s="225"/>
      <c r="Y358" s="225"/>
      <c r="Z358" s="214"/>
      <c r="AA358" s="214"/>
      <c r="AB358" s="214"/>
      <c r="AC358" s="214"/>
      <c r="AD358" s="214"/>
      <c r="AE358" s="214"/>
      <c r="AF358" s="214"/>
      <c r="AG358" s="214" t="s">
        <v>143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3" x14ac:dyDescent="0.2">
      <c r="A359" s="221"/>
      <c r="B359" s="222"/>
      <c r="C359" s="262" t="s">
        <v>465</v>
      </c>
      <c r="D359" s="227"/>
      <c r="E359" s="228">
        <v>5.0999999999999997E-2</v>
      </c>
      <c r="F359" s="225"/>
      <c r="G359" s="225"/>
      <c r="H359" s="225"/>
      <c r="I359" s="225"/>
      <c r="J359" s="225"/>
      <c r="K359" s="225"/>
      <c r="L359" s="225"/>
      <c r="M359" s="225"/>
      <c r="N359" s="224"/>
      <c r="O359" s="224"/>
      <c r="P359" s="224"/>
      <c r="Q359" s="224"/>
      <c r="R359" s="225"/>
      <c r="S359" s="225"/>
      <c r="T359" s="225"/>
      <c r="U359" s="225"/>
      <c r="V359" s="225"/>
      <c r="W359" s="225"/>
      <c r="X359" s="225"/>
      <c r="Y359" s="225"/>
      <c r="Z359" s="214"/>
      <c r="AA359" s="214"/>
      <c r="AB359" s="214"/>
      <c r="AC359" s="214"/>
      <c r="AD359" s="214"/>
      <c r="AE359" s="214"/>
      <c r="AF359" s="214"/>
      <c r="AG359" s="214" t="s">
        <v>143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3" x14ac:dyDescent="0.2">
      <c r="A360" s="221"/>
      <c r="B360" s="222"/>
      <c r="C360" s="262" t="s">
        <v>466</v>
      </c>
      <c r="D360" s="227"/>
      <c r="E360" s="228">
        <v>5.0999999999999997E-2</v>
      </c>
      <c r="F360" s="225"/>
      <c r="G360" s="225"/>
      <c r="H360" s="225"/>
      <c r="I360" s="225"/>
      <c r="J360" s="225"/>
      <c r="K360" s="225"/>
      <c r="L360" s="225"/>
      <c r="M360" s="225"/>
      <c r="N360" s="224"/>
      <c r="O360" s="224"/>
      <c r="P360" s="224"/>
      <c r="Q360" s="224"/>
      <c r="R360" s="225"/>
      <c r="S360" s="225"/>
      <c r="T360" s="225"/>
      <c r="U360" s="225"/>
      <c r="V360" s="225"/>
      <c r="W360" s="225"/>
      <c r="X360" s="225"/>
      <c r="Y360" s="225"/>
      <c r="Z360" s="214"/>
      <c r="AA360" s="214"/>
      <c r="AB360" s="214"/>
      <c r="AC360" s="214"/>
      <c r="AD360" s="214"/>
      <c r="AE360" s="214"/>
      <c r="AF360" s="214"/>
      <c r="AG360" s="214" t="s">
        <v>143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3" x14ac:dyDescent="0.2">
      <c r="A361" s="221"/>
      <c r="B361" s="222"/>
      <c r="C361" s="262" t="s">
        <v>467</v>
      </c>
      <c r="D361" s="227"/>
      <c r="E361" s="228">
        <v>9.5200000000000007E-2</v>
      </c>
      <c r="F361" s="225"/>
      <c r="G361" s="225"/>
      <c r="H361" s="225"/>
      <c r="I361" s="225"/>
      <c r="J361" s="225"/>
      <c r="K361" s="225"/>
      <c r="L361" s="225"/>
      <c r="M361" s="225"/>
      <c r="N361" s="224"/>
      <c r="O361" s="224"/>
      <c r="P361" s="224"/>
      <c r="Q361" s="224"/>
      <c r="R361" s="225"/>
      <c r="S361" s="225"/>
      <c r="T361" s="225"/>
      <c r="U361" s="225"/>
      <c r="V361" s="225"/>
      <c r="W361" s="225"/>
      <c r="X361" s="225"/>
      <c r="Y361" s="225"/>
      <c r="Z361" s="214"/>
      <c r="AA361" s="214"/>
      <c r="AB361" s="214"/>
      <c r="AC361" s="214"/>
      <c r="AD361" s="214"/>
      <c r="AE361" s="214"/>
      <c r="AF361" s="214"/>
      <c r="AG361" s="214" t="s">
        <v>143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3" x14ac:dyDescent="0.2">
      <c r="A362" s="221"/>
      <c r="B362" s="222"/>
      <c r="C362" s="262" t="s">
        <v>468</v>
      </c>
      <c r="D362" s="227"/>
      <c r="E362" s="228">
        <v>9.5200000000000007E-2</v>
      </c>
      <c r="F362" s="225"/>
      <c r="G362" s="225"/>
      <c r="H362" s="225"/>
      <c r="I362" s="225"/>
      <c r="J362" s="225"/>
      <c r="K362" s="225"/>
      <c r="L362" s="225"/>
      <c r="M362" s="225"/>
      <c r="N362" s="224"/>
      <c r="O362" s="224"/>
      <c r="P362" s="224"/>
      <c r="Q362" s="224"/>
      <c r="R362" s="225"/>
      <c r="S362" s="225"/>
      <c r="T362" s="225"/>
      <c r="U362" s="225"/>
      <c r="V362" s="225"/>
      <c r="W362" s="225"/>
      <c r="X362" s="225"/>
      <c r="Y362" s="225"/>
      <c r="Z362" s="214"/>
      <c r="AA362" s="214"/>
      <c r="AB362" s="214"/>
      <c r="AC362" s="214"/>
      <c r="AD362" s="214"/>
      <c r="AE362" s="214"/>
      <c r="AF362" s="214"/>
      <c r="AG362" s="214" t="s">
        <v>143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3" x14ac:dyDescent="0.2">
      <c r="A363" s="221"/>
      <c r="B363" s="222"/>
      <c r="C363" s="262" t="s">
        <v>469</v>
      </c>
      <c r="D363" s="227"/>
      <c r="E363" s="228">
        <v>0.56320000000000003</v>
      </c>
      <c r="F363" s="225"/>
      <c r="G363" s="225"/>
      <c r="H363" s="225"/>
      <c r="I363" s="225"/>
      <c r="J363" s="225"/>
      <c r="K363" s="225"/>
      <c r="L363" s="225"/>
      <c r="M363" s="225"/>
      <c r="N363" s="224"/>
      <c r="O363" s="224"/>
      <c r="P363" s="224"/>
      <c r="Q363" s="224"/>
      <c r="R363" s="225"/>
      <c r="S363" s="225"/>
      <c r="T363" s="225"/>
      <c r="U363" s="225"/>
      <c r="V363" s="225"/>
      <c r="W363" s="225"/>
      <c r="X363" s="225"/>
      <c r="Y363" s="225"/>
      <c r="Z363" s="214"/>
      <c r="AA363" s="214"/>
      <c r="AB363" s="214"/>
      <c r="AC363" s="214"/>
      <c r="AD363" s="214"/>
      <c r="AE363" s="214"/>
      <c r="AF363" s="214"/>
      <c r="AG363" s="214" t="s">
        <v>143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3" x14ac:dyDescent="0.2">
      <c r="A364" s="221"/>
      <c r="B364" s="222"/>
      <c r="C364" s="262" t="s">
        <v>470</v>
      </c>
      <c r="D364" s="227"/>
      <c r="E364" s="228">
        <v>0.20880000000000001</v>
      </c>
      <c r="F364" s="225"/>
      <c r="G364" s="225"/>
      <c r="H364" s="225"/>
      <c r="I364" s="225"/>
      <c r="J364" s="225"/>
      <c r="K364" s="225"/>
      <c r="L364" s="225"/>
      <c r="M364" s="225"/>
      <c r="N364" s="224"/>
      <c r="O364" s="224"/>
      <c r="P364" s="224"/>
      <c r="Q364" s="224"/>
      <c r="R364" s="225"/>
      <c r="S364" s="225"/>
      <c r="T364" s="225"/>
      <c r="U364" s="225"/>
      <c r="V364" s="225"/>
      <c r="W364" s="225"/>
      <c r="X364" s="225"/>
      <c r="Y364" s="225"/>
      <c r="Z364" s="214"/>
      <c r="AA364" s="214"/>
      <c r="AB364" s="214"/>
      <c r="AC364" s="214"/>
      <c r="AD364" s="214"/>
      <c r="AE364" s="214"/>
      <c r="AF364" s="214"/>
      <c r="AG364" s="214" t="s">
        <v>143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3" x14ac:dyDescent="0.2">
      <c r="A365" s="221"/>
      <c r="B365" s="222"/>
      <c r="C365" s="262" t="s">
        <v>471</v>
      </c>
      <c r="D365" s="227"/>
      <c r="E365" s="228">
        <v>0.1406</v>
      </c>
      <c r="F365" s="225"/>
      <c r="G365" s="225"/>
      <c r="H365" s="225"/>
      <c r="I365" s="225"/>
      <c r="J365" s="225"/>
      <c r="K365" s="225"/>
      <c r="L365" s="225"/>
      <c r="M365" s="225"/>
      <c r="N365" s="224"/>
      <c r="O365" s="224"/>
      <c r="P365" s="224"/>
      <c r="Q365" s="224"/>
      <c r="R365" s="225"/>
      <c r="S365" s="225"/>
      <c r="T365" s="225"/>
      <c r="U365" s="225"/>
      <c r="V365" s="225"/>
      <c r="W365" s="225"/>
      <c r="X365" s="225"/>
      <c r="Y365" s="225"/>
      <c r="Z365" s="214"/>
      <c r="AA365" s="214"/>
      <c r="AB365" s="214"/>
      <c r="AC365" s="214"/>
      <c r="AD365" s="214"/>
      <c r="AE365" s="214"/>
      <c r="AF365" s="214"/>
      <c r="AG365" s="214" t="s">
        <v>143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3" x14ac:dyDescent="0.2">
      <c r="A366" s="221"/>
      <c r="B366" s="222"/>
      <c r="C366" s="262" t="s">
        <v>472</v>
      </c>
      <c r="D366" s="227"/>
      <c r="E366" s="228">
        <v>0.20250000000000001</v>
      </c>
      <c r="F366" s="225"/>
      <c r="G366" s="225"/>
      <c r="H366" s="225"/>
      <c r="I366" s="225"/>
      <c r="J366" s="225"/>
      <c r="K366" s="225"/>
      <c r="L366" s="225"/>
      <c r="M366" s="225"/>
      <c r="N366" s="224"/>
      <c r="O366" s="224"/>
      <c r="P366" s="224"/>
      <c r="Q366" s="224"/>
      <c r="R366" s="225"/>
      <c r="S366" s="225"/>
      <c r="T366" s="225"/>
      <c r="U366" s="225"/>
      <c r="V366" s="225"/>
      <c r="W366" s="225"/>
      <c r="X366" s="225"/>
      <c r="Y366" s="225"/>
      <c r="Z366" s="214"/>
      <c r="AA366" s="214"/>
      <c r="AB366" s="214"/>
      <c r="AC366" s="214"/>
      <c r="AD366" s="214"/>
      <c r="AE366" s="214"/>
      <c r="AF366" s="214"/>
      <c r="AG366" s="214" t="s">
        <v>143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3" x14ac:dyDescent="0.2">
      <c r="A367" s="221"/>
      <c r="B367" s="222"/>
      <c r="C367" s="262" t="s">
        <v>473</v>
      </c>
      <c r="D367" s="227"/>
      <c r="E367" s="228">
        <v>9.5200000000000007E-2</v>
      </c>
      <c r="F367" s="225"/>
      <c r="G367" s="225"/>
      <c r="H367" s="225"/>
      <c r="I367" s="225"/>
      <c r="J367" s="225"/>
      <c r="K367" s="225"/>
      <c r="L367" s="225"/>
      <c r="M367" s="225"/>
      <c r="N367" s="224"/>
      <c r="O367" s="224"/>
      <c r="P367" s="224"/>
      <c r="Q367" s="224"/>
      <c r="R367" s="225"/>
      <c r="S367" s="225"/>
      <c r="T367" s="225"/>
      <c r="U367" s="225"/>
      <c r="V367" s="225"/>
      <c r="W367" s="225"/>
      <c r="X367" s="225"/>
      <c r="Y367" s="225"/>
      <c r="Z367" s="214"/>
      <c r="AA367" s="214"/>
      <c r="AB367" s="214"/>
      <c r="AC367" s="214"/>
      <c r="AD367" s="214"/>
      <c r="AE367" s="214"/>
      <c r="AF367" s="214"/>
      <c r="AG367" s="214" t="s">
        <v>143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3" x14ac:dyDescent="0.2">
      <c r="A368" s="221"/>
      <c r="B368" s="222"/>
      <c r="C368" s="262" t="s">
        <v>474</v>
      </c>
      <c r="D368" s="227"/>
      <c r="E368" s="228">
        <v>2.52</v>
      </c>
      <c r="F368" s="225"/>
      <c r="G368" s="225"/>
      <c r="H368" s="225"/>
      <c r="I368" s="225"/>
      <c r="J368" s="225"/>
      <c r="K368" s="225"/>
      <c r="L368" s="225"/>
      <c r="M368" s="225"/>
      <c r="N368" s="224"/>
      <c r="O368" s="224"/>
      <c r="P368" s="224"/>
      <c r="Q368" s="224"/>
      <c r="R368" s="225"/>
      <c r="S368" s="225"/>
      <c r="T368" s="225"/>
      <c r="U368" s="225"/>
      <c r="V368" s="225"/>
      <c r="W368" s="225"/>
      <c r="X368" s="225"/>
      <c r="Y368" s="225"/>
      <c r="Z368" s="214"/>
      <c r="AA368" s="214"/>
      <c r="AB368" s="214"/>
      <c r="AC368" s="214"/>
      <c r="AD368" s="214"/>
      <c r="AE368" s="214"/>
      <c r="AF368" s="214"/>
      <c r="AG368" s="214" t="s">
        <v>143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9">
        <v>54</v>
      </c>
      <c r="B369" s="240" t="s">
        <v>475</v>
      </c>
      <c r="C369" s="260" t="s">
        <v>476</v>
      </c>
      <c r="D369" s="241" t="s">
        <v>176</v>
      </c>
      <c r="E369" s="242">
        <v>150.6</v>
      </c>
      <c r="F369" s="243"/>
      <c r="G369" s="244">
        <f>ROUND(E369*F369,2)</f>
        <v>0</v>
      </c>
      <c r="H369" s="243"/>
      <c r="I369" s="244">
        <f>ROUND(E369*H369,2)</f>
        <v>0</v>
      </c>
      <c r="J369" s="243"/>
      <c r="K369" s="244">
        <f>ROUND(E369*J369,2)</f>
        <v>0</v>
      </c>
      <c r="L369" s="244">
        <v>21</v>
      </c>
      <c r="M369" s="244">
        <f>G369*(1+L369/100)</f>
        <v>0</v>
      </c>
      <c r="N369" s="242">
        <v>0</v>
      </c>
      <c r="O369" s="242">
        <f>ROUND(E369*N369,2)</f>
        <v>0</v>
      </c>
      <c r="P369" s="242">
        <v>0</v>
      </c>
      <c r="Q369" s="242">
        <f>ROUND(E369*P369,2)</f>
        <v>0</v>
      </c>
      <c r="R369" s="244" t="s">
        <v>280</v>
      </c>
      <c r="S369" s="244" t="s">
        <v>136</v>
      </c>
      <c r="T369" s="245" t="s">
        <v>136</v>
      </c>
      <c r="U369" s="225">
        <v>0.36899999999999999</v>
      </c>
      <c r="V369" s="225">
        <f>ROUND(E369*U369,2)</f>
        <v>55.57</v>
      </c>
      <c r="W369" s="225"/>
      <c r="X369" s="225" t="s">
        <v>137</v>
      </c>
      <c r="Y369" s="225" t="s">
        <v>138</v>
      </c>
      <c r="Z369" s="214"/>
      <c r="AA369" s="214"/>
      <c r="AB369" s="214"/>
      <c r="AC369" s="214"/>
      <c r="AD369" s="214"/>
      <c r="AE369" s="214"/>
      <c r="AF369" s="214"/>
      <c r="AG369" s="214" t="s">
        <v>139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2" x14ac:dyDescent="0.2">
      <c r="A370" s="221"/>
      <c r="B370" s="222"/>
      <c r="C370" s="262" t="s">
        <v>477</v>
      </c>
      <c r="D370" s="227"/>
      <c r="E370" s="228">
        <v>7.5</v>
      </c>
      <c r="F370" s="225"/>
      <c r="G370" s="225"/>
      <c r="H370" s="225"/>
      <c r="I370" s="225"/>
      <c r="J370" s="225"/>
      <c r="K370" s="225"/>
      <c r="L370" s="225"/>
      <c r="M370" s="225"/>
      <c r="N370" s="224"/>
      <c r="O370" s="224"/>
      <c r="P370" s="224"/>
      <c r="Q370" s="224"/>
      <c r="R370" s="225"/>
      <c r="S370" s="225"/>
      <c r="T370" s="225"/>
      <c r="U370" s="225"/>
      <c r="V370" s="225"/>
      <c r="W370" s="225"/>
      <c r="X370" s="225"/>
      <c r="Y370" s="225"/>
      <c r="Z370" s="214"/>
      <c r="AA370" s="214"/>
      <c r="AB370" s="214"/>
      <c r="AC370" s="214"/>
      <c r="AD370" s="214"/>
      <c r="AE370" s="214"/>
      <c r="AF370" s="214"/>
      <c r="AG370" s="214" t="s">
        <v>143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3" x14ac:dyDescent="0.2">
      <c r="A371" s="221"/>
      <c r="B371" s="222"/>
      <c r="C371" s="262" t="s">
        <v>478</v>
      </c>
      <c r="D371" s="227"/>
      <c r="E371" s="228">
        <v>52.2</v>
      </c>
      <c r="F371" s="225"/>
      <c r="G371" s="225"/>
      <c r="H371" s="225"/>
      <c r="I371" s="225"/>
      <c r="J371" s="225"/>
      <c r="K371" s="225"/>
      <c r="L371" s="225"/>
      <c r="M371" s="225"/>
      <c r="N371" s="224"/>
      <c r="O371" s="224"/>
      <c r="P371" s="224"/>
      <c r="Q371" s="224"/>
      <c r="R371" s="225"/>
      <c r="S371" s="225"/>
      <c r="T371" s="225"/>
      <c r="U371" s="225"/>
      <c r="V371" s="225"/>
      <c r="W371" s="225"/>
      <c r="X371" s="225"/>
      <c r="Y371" s="225"/>
      <c r="Z371" s="214"/>
      <c r="AA371" s="214"/>
      <c r="AB371" s="214"/>
      <c r="AC371" s="214"/>
      <c r="AD371" s="214"/>
      <c r="AE371" s="214"/>
      <c r="AF371" s="214"/>
      <c r="AG371" s="214" t="s">
        <v>143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3" x14ac:dyDescent="0.2">
      <c r="A372" s="221"/>
      <c r="B372" s="222"/>
      <c r="C372" s="262" t="s">
        <v>479</v>
      </c>
      <c r="D372" s="227"/>
      <c r="E372" s="228">
        <v>27.3</v>
      </c>
      <c r="F372" s="225"/>
      <c r="G372" s="225"/>
      <c r="H372" s="225"/>
      <c r="I372" s="225"/>
      <c r="J372" s="225"/>
      <c r="K372" s="225"/>
      <c r="L372" s="225"/>
      <c r="M372" s="225"/>
      <c r="N372" s="224"/>
      <c r="O372" s="224"/>
      <c r="P372" s="224"/>
      <c r="Q372" s="224"/>
      <c r="R372" s="225"/>
      <c r="S372" s="225"/>
      <c r="T372" s="225"/>
      <c r="U372" s="225"/>
      <c r="V372" s="225"/>
      <c r="W372" s="225"/>
      <c r="X372" s="225"/>
      <c r="Y372" s="225"/>
      <c r="Z372" s="214"/>
      <c r="AA372" s="214"/>
      <c r="AB372" s="214"/>
      <c r="AC372" s="214"/>
      <c r="AD372" s="214"/>
      <c r="AE372" s="214"/>
      <c r="AF372" s="214"/>
      <c r="AG372" s="214" t="s">
        <v>143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3" x14ac:dyDescent="0.2">
      <c r="A373" s="221"/>
      <c r="B373" s="222"/>
      <c r="C373" s="262" t="s">
        <v>480</v>
      </c>
      <c r="D373" s="227"/>
      <c r="E373" s="228">
        <v>25.2</v>
      </c>
      <c r="F373" s="225"/>
      <c r="G373" s="225"/>
      <c r="H373" s="225"/>
      <c r="I373" s="225"/>
      <c r="J373" s="225"/>
      <c r="K373" s="225"/>
      <c r="L373" s="225"/>
      <c r="M373" s="225"/>
      <c r="N373" s="224"/>
      <c r="O373" s="224"/>
      <c r="P373" s="224"/>
      <c r="Q373" s="224"/>
      <c r="R373" s="225"/>
      <c r="S373" s="225"/>
      <c r="T373" s="225"/>
      <c r="U373" s="225"/>
      <c r="V373" s="225"/>
      <c r="W373" s="225"/>
      <c r="X373" s="225"/>
      <c r="Y373" s="225"/>
      <c r="Z373" s="214"/>
      <c r="AA373" s="214"/>
      <c r="AB373" s="214"/>
      <c r="AC373" s="214"/>
      <c r="AD373" s="214"/>
      <c r="AE373" s="214"/>
      <c r="AF373" s="214"/>
      <c r="AG373" s="214" t="s">
        <v>143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3" x14ac:dyDescent="0.2">
      <c r="A374" s="221"/>
      <c r="B374" s="222"/>
      <c r="C374" s="262" t="s">
        <v>481</v>
      </c>
      <c r="D374" s="227"/>
      <c r="E374" s="228">
        <v>38.4</v>
      </c>
      <c r="F374" s="225"/>
      <c r="G374" s="225"/>
      <c r="H374" s="225"/>
      <c r="I374" s="225"/>
      <c r="J374" s="225"/>
      <c r="K374" s="225"/>
      <c r="L374" s="225"/>
      <c r="M374" s="225"/>
      <c r="N374" s="224"/>
      <c r="O374" s="224"/>
      <c r="P374" s="224"/>
      <c r="Q374" s="224"/>
      <c r="R374" s="225"/>
      <c r="S374" s="225"/>
      <c r="T374" s="225"/>
      <c r="U374" s="225"/>
      <c r="V374" s="225"/>
      <c r="W374" s="225"/>
      <c r="X374" s="225"/>
      <c r="Y374" s="225"/>
      <c r="Z374" s="214"/>
      <c r="AA374" s="214"/>
      <c r="AB374" s="214"/>
      <c r="AC374" s="214"/>
      <c r="AD374" s="214"/>
      <c r="AE374" s="214"/>
      <c r="AF374" s="214"/>
      <c r="AG374" s="214" t="s">
        <v>143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9">
        <v>55</v>
      </c>
      <c r="B375" s="240" t="s">
        <v>482</v>
      </c>
      <c r="C375" s="260" t="s">
        <v>483</v>
      </c>
      <c r="D375" s="241" t="s">
        <v>176</v>
      </c>
      <c r="E375" s="242">
        <v>150.6</v>
      </c>
      <c r="F375" s="243"/>
      <c r="G375" s="244">
        <f>ROUND(E375*F375,2)</f>
        <v>0</v>
      </c>
      <c r="H375" s="243"/>
      <c r="I375" s="244">
        <f>ROUND(E375*H375,2)</f>
        <v>0</v>
      </c>
      <c r="J375" s="243"/>
      <c r="K375" s="244">
        <f>ROUND(E375*J375,2)</f>
        <v>0</v>
      </c>
      <c r="L375" s="244">
        <v>21</v>
      </c>
      <c r="M375" s="244">
        <f>G375*(1+L375/100)</f>
        <v>0</v>
      </c>
      <c r="N375" s="242">
        <v>0</v>
      </c>
      <c r="O375" s="242">
        <f>ROUND(E375*N375,2)</f>
        <v>0</v>
      </c>
      <c r="P375" s="242">
        <v>2.4E-2</v>
      </c>
      <c r="Q375" s="242">
        <f>ROUND(E375*P375,2)</f>
        <v>3.61</v>
      </c>
      <c r="R375" s="244" t="s">
        <v>280</v>
      </c>
      <c r="S375" s="244" t="s">
        <v>136</v>
      </c>
      <c r="T375" s="245" t="s">
        <v>136</v>
      </c>
      <c r="U375" s="225">
        <v>0.18</v>
      </c>
      <c r="V375" s="225">
        <f>ROUND(E375*U375,2)</f>
        <v>27.11</v>
      </c>
      <c r="W375" s="225"/>
      <c r="X375" s="225" t="s">
        <v>137</v>
      </c>
      <c r="Y375" s="225" t="s">
        <v>138</v>
      </c>
      <c r="Z375" s="214"/>
      <c r="AA375" s="214"/>
      <c r="AB375" s="214"/>
      <c r="AC375" s="214"/>
      <c r="AD375" s="214"/>
      <c r="AE375" s="214"/>
      <c r="AF375" s="214"/>
      <c r="AG375" s="214" t="s">
        <v>139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2" x14ac:dyDescent="0.2">
      <c r="A376" s="221"/>
      <c r="B376" s="222"/>
      <c r="C376" s="262" t="s">
        <v>477</v>
      </c>
      <c r="D376" s="227"/>
      <c r="E376" s="228">
        <v>7.5</v>
      </c>
      <c r="F376" s="225"/>
      <c r="G376" s="225"/>
      <c r="H376" s="225"/>
      <c r="I376" s="225"/>
      <c r="J376" s="225"/>
      <c r="K376" s="225"/>
      <c r="L376" s="225"/>
      <c r="M376" s="225"/>
      <c r="N376" s="224"/>
      <c r="O376" s="224"/>
      <c r="P376" s="224"/>
      <c r="Q376" s="224"/>
      <c r="R376" s="225"/>
      <c r="S376" s="225"/>
      <c r="T376" s="225"/>
      <c r="U376" s="225"/>
      <c r="V376" s="225"/>
      <c r="W376" s="225"/>
      <c r="X376" s="225"/>
      <c r="Y376" s="225"/>
      <c r="Z376" s="214"/>
      <c r="AA376" s="214"/>
      <c r="AB376" s="214"/>
      <c r="AC376" s="214"/>
      <c r="AD376" s="214"/>
      <c r="AE376" s="214"/>
      <c r="AF376" s="214"/>
      <c r="AG376" s="214" t="s">
        <v>143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3" x14ac:dyDescent="0.2">
      <c r="A377" s="221"/>
      <c r="B377" s="222"/>
      <c r="C377" s="262" t="s">
        <v>478</v>
      </c>
      <c r="D377" s="227"/>
      <c r="E377" s="228">
        <v>52.2</v>
      </c>
      <c r="F377" s="225"/>
      <c r="G377" s="225"/>
      <c r="H377" s="225"/>
      <c r="I377" s="225"/>
      <c r="J377" s="225"/>
      <c r="K377" s="225"/>
      <c r="L377" s="225"/>
      <c r="M377" s="225"/>
      <c r="N377" s="224"/>
      <c r="O377" s="224"/>
      <c r="P377" s="224"/>
      <c r="Q377" s="224"/>
      <c r="R377" s="225"/>
      <c r="S377" s="225"/>
      <c r="T377" s="225"/>
      <c r="U377" s="225"/>
      <c r="V377" s="225"/>
      <c r="W377" s="225"/>
      <c r="X377" s="225"/>
      <c r="Y377" s="225"/>
      <c r="Z377" s="214"/>
      <c r="AA377" s="214"/>
      <c r="AB377" s="214"/>
      <c r="AC377" s="214"/>
      <c r="AD377" s="214"/>
      <c r="AE377" s="214"/>
      <c r="AF377" s="214"/>
      <c r="AG377" s="214" t="s">
        <v>143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3" x14ac:dyDescent="0.2">
      <c r="A378" s="221"/>
      <c r="B378" s="222"/>
      <c r="C378" s="262" t="s">
        <v>479</v>
      </c>
      <c r="D378" s="227"/>
      <c r="E378" s="228">
        <v>27.3</v>
      </c>
      <c r="F378" s="225"/>
      <c r="G378" s="225"/>
      <c r="H378" s="225"/>
      <c r="I378" s="225"/>
      <c r="J378" s="225"/>
      <c r="K378" s="225"/>
      <c r="L378" s="225"/>
      <c r="M378" s="225"/>
      <c r="N378" s="224"/>
      <c r="O378" s="224"/>
      <c r="P378" s="224"/>
      <c r="Q378" s="224"/>
      <c r="R378" s="225"/>
      <c r="S378" s="225"/>
      <c r="T378" s="225"/>
      <c r="U378" s="225"/>
      <c r="V378" s="225"/>
      <c r="W378" s="225"/>
      <c r="X378" s="225"/>
      <c r="Y378" s="225"/>
      <c r="Z378" s="214"/>
      <c r="AA378" s="214"/>
      <c r="AB378" s="214"/>
      <c r="AC378" s="214"/>
      <c r="AD378" s="214"/>
      <c r="AE378" s="214"/>
      <c r="AF378" s="214"/>
      <c r="AG378" s="214" t="s">
        <v>143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3" x14ac:dyDescent="0.2">
      <c r="A379" s="221"/>
      <c r="B379" s="222"/>
      <c r="C379" s="262" t="s">
        <v>480</v>
      </c>
      <c r="D379" s="227"/>
      <c r="E379" s="228">
        <v>25.2</v>
      </c>
      <c r="F379" s="225"/>
      <c r="G379" s="225"/>
      <c r="H379" s="225"/>
      <c r="I379" s="225"/>
      <c r="J379" s="225"/>
      <c r="K379" s="225"/>
      <c r="L379" s="225"/>
      <c r="M379" s="225"/>
      <c r="N379" s="224"/>
      <c r="O379" s="224"/>
      <c r="P379" s="224"/>
      <c r="Q379" s="224"/>
      <c r="R379" s="225"/>
      <c r="S379" s="225"/>
      <c r="T379" s="225"/>
      <c r="U379" s="225"/>
      <c r="V379" s="225"/>
      <c r="W379" s="225"/>
      <c r="X379" s="225"/>
      <c r="Y379" s="225"/>
      <c r="Z379" s="214"/>
      <c r="AA379" s="214"/>
      <c r="AB379" s="214"/>
      <c r="AC379" s="214"/>
      <c r="AD379" s="214"/>
      <c r="AE379" s="214"/>
      <c r="AF379" s="214"/>
      <c r="AG379" s="214" t="s">
        <v>143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3" x14ac:dyDescent="0.2">
      <c r="A380" s="221"/>
      <c r="B380" s="222"/>
      <c r="C380" s="262" t="s">
        <v>481</v>
      </c>
      <c r="D380" s="227"/>
      <c r="E380" s="228">
        <v>38.4</v>
      </c>
      <c r="F380" s="225"/>
      <c r="G380" s="225"/>
      <c r="H380" s="225"/>
      <c r="I380" s="225"/>
      <c r="J380" s="225"/>
      <c r="K380" s="225"/>
      <c r="L380" s="225"/>
      <c r="M380" s="225"/>
      <c r="N380" s="224"/>
      <c r="O380" s="224"/>
      <c r="P380" s="224"/>
      <c r="Q380" s="224"/>
      <c r="R380" s="225"/>
      <c r="S380" s="225"/>
      <c r="T380" s="225"/>
      <c r="U380" s="225"/>
      <c r="V380" s="225"/>
      <c r="W380" s="225"/>
      <c r="X380" s="225"/>
      <c r="Y380" s="225"/>
      <c r="Z380" s="214"/>
      <c r="AA380" s="214"/>
      <c r="AB380" s="214"/>
      <c r="AC380" s="214"/>
      <c r="AD380" s="214"/>
      <c r="AE380" s="214"/>
      <c r="AF380" s="214"/>
      <c r="AG380" s="214" t="s">
        <v>143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9">
        <v>56</v>
      </c>
      <c r="B381" s="240" t="s">
        <v>484</v>
      </c>
      <c r="C381" s="260" t="s">
        <v>485</v>
      </c>
      <c r="D381" s="241" t="s">
        <v>134</v>
      </c>
      <c r="E381" s="242">
        <v>7.53</v>
      </c>
      <c r="F381" s="243"/>
      <c r="G381" s="244">
        <f>ROUND(E381*F381,2)</f>
        <v>0</v>
      </c>
      <c r="H381" s="243"/>
      <c r="I381" s="244">
        <f>ROUND(E381*H381,2)</f>
        <v>0</v>
      </c>
      <c r="J381" s="243"/>
      <c r="K381" s="244">
        <f>ROUND(E381*J381,2)</f>
        <v>0</v>
      </c>
      <c r="L381" s="244">
        <v>21</v>
      </c>
      <c r="M381" s="244">
        <f>G381*(1+L381/100)</f>
        <v>0</v>
      </c>
      <c r="N381" s="242">
        <v>2.9499999999999999E-3</v>
      </c>
      <c r="O381" s="242">
        <f>ROUND(E381*N381,2)</f>
        <v>0.02</v>
      </c>
      <c r="P381" s="242">
        <v>0</v>
      </c>
      <c r="Q381" s="242">
        <f>ROUND(E381*P381,2)</f>
        <v>0</v>
      </c>
      <c r="R381" s="244" t="s">
        <v>280</v>
      </c>
      <c r="S381" s="244" t="s">
        <v>136</v>
      </c>
      <c r="T381" s="245" t="s">
        <v>136</v>
      </c>
      <c r="U381" s="225">
        <v>0</v>
      </c>
      <c r="V381" s="225">
        <f>ROUND(E381*U381,2)</f>
        <v>0</v>
      </c>
      <c r="W381" s="225"/>
      <c r="X381" s="225" t="s">
        <v>137</v>
      </c>
      <c r="Y381" s="225" t="s">
        <v>138</v>
      </c>
      <c r="Z381" s="214"/>
      <c r="AA381" s="214"/>
      <c r="AB381" s="214"/>
      <c r="AC381" s="214"/>
      <c r="AD381" s="214"/>
      <c r="AE381" s="214"/>
      <c r="AF381" s="214"/>
      <c r="AG381" s="214" t="s">
        <v>139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2" x14ac:dyDescent="0.2">
      <c r="A382" s="221"/>
      <c r="B382" s="222"/>
      <c r="C382" s="262" t="s">
        <v>486</v>
      </c>
      <c r="D382" s="227"/>
      <c r="E382" s="228">
        <v>0.375</v>
      </c>
      <c r="F382" s="225"/>
      <c r="G382" s="225"/>
      <c r="H382" s="225"/>
      <c r="I382" s="225"/>
      <c r="J382" s="225"/>
      <c r="K382" s="225"/>
      <c r="L382" s="225"/>
      <c r="M382" s="225"/>
      <c r="N382" s="224"/>
      <c r="O382" s="224"/>
      <c r="P382" s="224"/>
      <c r="Q382" s="224"/>
      <c r="R382" s="225"/>
      <c r="S382" s="225"/>
      <c r="T382" s="225"/>
      <c r="U382" s="225"/>
      <c r="V382" s="225"/>
      <c r="W382" s="225"/>
      <c r="X382" s="225"/>
      <c r="Y382" s="225"/>
      <c r="Z382" s="214"/>
      <c r="AA382" s="214"/>
      <c r="AB382" s="214"/>
      <c r="AC382" s="214"/>
      <c r="AD382" s="214"/>
      <c r="AE382" s="214"/>
      <c r="AF382" s="214"/>
      <c r="AG382" s="214" t="s">
        <v>143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3" x14ac:dyDescent="0.2">
      <c r="A383" s="221"/>
      <c r="B383" s="222"/>
      <c r="C383" s="262" t="s">
        <v>487</v>
      </c>
      <c r="D383" s="227"/>
      <c r="E383" s="228">
        <v>2.61</v>
      </c>
      <c r="F383" s="225"/>
      <c r="G383" s="225"/>
      <c r="H383" s="225"/>
      <c r="I383" s="225"/>
      <c r="J383" s="225"/>
      <c r="K383" s="225"/>
      <c r="L383" s="225"/>
      <c r="M383" s="225"/>
      <c r="N383" s="224"/>
      <c r="O383" s="224"/>
      <c r="P383" s="224"/>
      <c r="Q383" s="224"/>
      <c r="R383" s="225"/>
      <c r="S383" s="225"/>
      <c r="T383" s="225"/>
      <c r="U383" s="225"/>
      <c r="V383" s="225"/>
      <c r="W383" s="225"/>
      <c r="X383" s="225"/>
      <c r="Y383" s="225"/>
      <c r="Z383" s="214"/>
      <c r="AA383" s="214"/>
      <c r="AB383" s="214"/>
      <c r="AC383" s="214"/>
      <c r="AD383" s="214"/>
      <c r="AE383" s="214"/>
      <c r="AF383" s="214"/>
      <c r="AG383" s="214" t="s">
        <v>143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3" x14ac:dyDescent="0.2">
      <c r="A384" s="221"/>
      <c r="B384" s="222"/>
      <c r="C384" s="262" t="s">
        <v>488</v>
      </c>
      <c r="D384" s="227"/>
      <c r="E384" s="228">
        <v>1.365</v>
      </c>
      <c r="F384" s="225"/>
      <c r="G384" s="225"/>
      <c r="H384" s="225"/>
      <c r="I384" s="225"/>
      <c r="J384" s="225"/>
      <c r="K384" s="225"/>
      <c r="L384" s="225"/>
      <c r="M384" s="225"/>
      <c r="N384" s="224"/>
      <c r="O384" s="224"/>
      <c r="P384" s="224"/>
      <c r="Q384" s="224"/>
      <c r="R384" s="225"/>
      <c r="S384" s="225"/>
      <c r="T384" s="225"/>
      <c r="U384" s="225"/>
      <c r="V384" s="225"/>
      <c r="W384" s="225"/>
      <c r="X384" s="225"/>
      <c r="Y384" s="225"/>
      <c r="Z384" s="214"/>
      <c r="AA384" s="214"/>
      <c r="AB384" s="214"/>
      <c r="AC384" s="214"/>
      <c r="AD384" s="214"/>
      <c r="AE384" s="214"/>
      <c r="AF384" s="214"/>
      <c r="AG384" s="214" t="s">
        <v>143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3" x14ac:dyDescent="0.2">
      <c r="A385" s="221"/>
      <c r="B385" s="222"/>
      <c r="C385" s="262" t="s">
        <v>489</v>
      </c>
      <c r="D385" s="227"/>
      <c r="E385" s="228">
        <v>1.26</v>
      </c>
      <c r="F385" s="225"/>
      <c r="G385" s="225"/>
      <c r="H385" s="225"/>
      <c r="I385" s="225"/>
      <c r="J385" s="225"/>
      <c r="K385" s="225"/>
      <c r="L385" s="225"/>
      <c r="M385" s="225"/>
      <c r="N385" s="224"/>
      <c r="O385" s="224"/>
      <c r="P385" s="224"/>
      <c r="Q385" s="224"/>
      <c r="R385" s="225"/>
      <c r="S385" s="225"/>
      <c r="T385" s="225"/>
      <c r="U385" s="225"/>
      <c r="V385" s="225"/>
      <c r="W385" s="225"/>
      <c r="X385" s="225"/>
      <c r="Y385" s="225"/>
      <c r="Z385" s="214"/>
      <c r="AA385" s="214"/>
      <c r="AB385" s="214"/>
      <c r="AC385" s="214"/>
      <c r="AD385" s="214"/>
      <c r="AE385" s="214"/>
      <c r="AF385" s="214"/>
      <c r="AG385" s="214" t="s">
        <v>143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3" x14ac:dyDescent="0.2">
      <c r="A386" s="221"/>
      <c r="B386" s="222"/>
      <c r="C386" s="262" t="s">
        <v>490</v>
      </c>
      <c r="D386" s="227"/>
      <c r="E386" s="228">
        <v>1.92</v>
      </c>
      <c r="F386" s="225"/>
      <c r="G386" s="225"/>
      <c r="H386" s="225"/>
      <c r="I386" s="225"/>
      <c r="J386" s="225"/>
      <c r="K386" s="225"/>
      <c r="L386" s="225"/>
      <c r="M386" s="225"/>
      <c r="N386" s="224"/>
      <c r="O386" s="224"/>
      <c r="P386" s="224"/>
      <c r="Q386" s="224"/>
      <c r="R386" s="225"/>
      <c r="S386" s="225"/>
      <c r="T386" s="225"/>
      <c r="U386" s="225"/>
      <c r="V386" s="225"/>
      <c r="W386" s="225"/>
      <c r="X386" s="225"/>
      <c r="Y386" s="225"/>
      <c r="Z386" s="214"/>
      <c r="AA386" s="214"/>
      <c r="AB386" s="214"/>
      <c r="AC386" s="214"/>
      <c r="AD386" s="214"/>
      <c r="AE386" s="214"/>
      <c r="AF386" s="214"/>
      <c r="AG386" s="214" t="s">
        <v>143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9">
        <v>57</v>
      </c>
      <c r="B387" s="240" t="s">
        <v>491</v>
      </c>
      <c r="C387" s="260" t="s">
        <v>492</v>
      </c>
      <c r="D387" s="241" t="s">
        <v>231</v>
      </c>
      <c r="E387" s="242">
        <v>122</v>
      </c>
      <c r="F387" s="243"/>
      <c r="G387" s="244">
        <f>ROUND(E387*F387,2)</f>
        <v>0</v>
      </c>
      <c r="H387" s="243"/>
      <c r="I387" s="244">
        <f>ROUND(E387*H387,2)</f>
        <v>0</v>
      </c>
      <c r="J387" s="243"/>
      <c r="K387" s="244">
        <f>ROUND(E387*J387,2)</f>
        <v>0</v>
      </c>
      <c r="L387" s="244">
        <v>21</v>
      </c>
      <c r="M387" s="244">
        <f>G387*(1+L387/100)</f>
        <v>0</v>
      </c>
      <c r="N387" s="242">
        <v>1.6000000000000001E-4</v>
      </c>
      <c r="O387" s="242">
        <f>ROUND(E387*N387,2)</f>
        <v>0.02</v>
      </c>
      <c r="P387" s="242">
        <v>0</v>
      </c>
      <c r="Q387" s="242">
        <f>ROUND(E387*P387,2)</f>
        <v>0</v>
      </c>
      <c r="R387" s="244"/>
      <c r="S387" s="244" t="s">
        <v>208</v>
      </c>
      <c r="T387" s="245" t="s">
        <v>209</v>
      </c>
      <c r="U387" s="225">
        <v>0.28399999999999997</v>
      </c>
      <c r="V387" s="225">
        <f>ROUND(E387*U387,2)</f>
        <v>34.65</v>
      </c>
      <c r="W387" s="225"/>
      <c r="X387" s="225" t="s">
        <v>137</v>
      </c>
      <c r="Y387" s="225" t="s">
        <v>138</v>
      </c>
      <c r="Z387" s="214"/>
      <c r="AA387" s="214"/>
      <c r="AB387" s="214"/>
      <c r="AC387" s="214"/>
      <c r="AD387" s="214"/>
      <c r="AE387" s="214"/>
      <c r="AF387" s="214"/>
      <c r="AG387" s="214" t="s">
        <v>139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2" x14ac:dyDescent="0.2">
      <c r="A388" s="221"/>
      <c r="B388" s="222"/>
      <c r="C388" s="262" t="s">
        <v>493</v>
      </c>
      <c r="D388" s="227"/>
      <c r="E388" s="228">
        <v>122</v>
      </c>
      <c r="F388" s="225"/>
      <c r="G388" s="225"/>
      <c r="H388" s="225"/>
      <c r="I388" s="225"/>
      <c r="J388" s="225"/>
      <c r="K388" s="225"/>
      <c r="L388" s="225"/>
      <c r="M388" s="225"/>
      <c r="N388" s="224"/>
      <c r="O388" s="224"/>
      <c r="P388" s="224"/>
      <c r="Q388" s="224"/>
      <c r="R388" s="225"/>
      <c r="S388" s="225"/>
      <c r="T388" s="225"/>
      <c r="U388" s="225"/>
      <c r="V388" s="225"/>
      <c r="W388" s="225"/>
      <c r="X388" s="225"/>
      <c r="Y388" s="225"/>
      <c r="Z388" s="214"/>
      <c r="AA388" s="214"/>
      <c r="AB388" s="214"/>
      <c r="AC388" s="214"/>
      <c r="AD388" s="214"/>
      <c r="AE388" s="214"/>
      <c r="AF388" s="214"/>
      <c r="AG388" s="214" t="s">
        <v>143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ht="22.5" outlineLevel="1" x14ac:dyDescent="0.2">
      <c r="A389" s="239">
        <v>58</v>
      </c>
      <c r="B389" s="240" t="s">
        <v>494</v>
      </c>
      <c r="C389" s="260" t="s">
        <v>495</v>
      </c>
      <c r="D389" s="241" t="s">
        <v>231</v>
      </c>
      <c r="E389" s="242">
        <v>122</v>
      </c>
      <c r="F389" s="243"/>
      <c r="G389" s="244">
        <f>ROUND(E389*F389,2)</f>
        <v>0</v>
      </c>
      <c r="H389" s="243"/>
      <c r="I389" s="244">
        <f>ROUND(E389*H389,2)</f>
        <v>0</v>
      </c>
      <c r="J389" s="243"/>
      <c r="K389" s="244">
        <f>ROUND(E389*J389,2)</f>
        <v>0</v>
      </c>
      <c r="L389" s="244">
        <v>21</v>
      </c>
      <c r="M389" s="244">
        <f>G389*(1+L389/100)</f>
        <v>0</v>
      </c>
      <c r="N389" s="242">
        <v>1.6000000000000001E-4</v>
      </c>
      <c r="O389" s="242">
        <f>ROUND(E389*N389,2)</f>
        <v>0.02</v>
      </c>
      <c r="P389" s="242">
        <v>3.5749999999999997E-2</v>
      </c>
      <c r="Q389" s="242">
        <f>ROUND(E389*P389,2)</f>
        <v>4.3600000000000003</v>
      </c>
      <c r="R389" s="244" t="s">
        <v>280</v>
      </c>
      <c r="S389" s="244" t="s">
        <v>136</v>
      </c>
      <c r="T389" s="245" t="s">
        <v>136</v>
      </c>
      <c r="U389" s="225">
        <v>0.4032</v>
      </c>
      <c r="V389" s="225">
        <f>ROUND(E389*U389,2)</f>
        <v>49.19</v>
      </c>
      <c r="W389" s="225"/>
      <c r="X389" s="225" t="s">
        <v>137</v>
      </c>
      <c r="Y389" s="225" t="s">
        <v>138</v>
      </c>
      <c r="Z389" s="214"/>
      <c r="AA389" s="214"/>
      <c r="AB389" s="214"/>
      <c r="AC389" s="214"/>
      <c r="AD389" s="214"/>
      <c r="AE389" s="214"/>
      <c r="AF389" s="214"/>
      <c r="AG389" s="214" t="s">
        <v>139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2" x14ac:dyDescent="0.2">
      <c r="A390" s="221"/>
      <c r="B390" s="222"/>
      <c r="C390" s="262" t="s">
        <v>493</v>
      </c>
      <c r="D390" s="227"/>
      <c r="E390" s="228">
        <v>122</v>
      </c>
      <c r="F390" s="225"/>
      <c r="G390" s="225"/>
      <c r="H390" s="225"/>
      <c r="I390" s="225"/>
      <c r="J390" s="225"/>
      <c r="K390" s="225"/>
      <c r="L390" s="225"/>
      <c r="M390" s="225"/>
      <c r="N390" s="224"/>
      <c r="O390" s="224"/>
      <c r="P390" s="224"/>
      <c r="Q390" s="224"/>
      <c r="R390" s="225"/>
      <c r="S390" s="225"/>
      <c r="T390" s="225"/>
      <c r="U390" s="225"/>
      <c r="V390" s="225"/>
      <c r="W390" s="225"/>
      <c r="X390" s="225"/>
      <c r="Y390" s="225"/>
      <c r="Z390" s="214"/>
      <c r="AA390" s="214"/>
      <c r="AB390" s="214"/>
      <c r="AC390" s="214"/>
      <c r="AD390" s="214"/>
      <c r="AE390" s="214"/>
      <c r="AF390" s="214"/>
      <c r="AG390" s="214" t="s">
        <v>143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9">
        <v>59</v>
      </c>
      <c r="B391" s="240" t="s">
        <v>496</v>
      </c>
      <c r="C391" s="260" t="s">
        <v>497</v>
      </c>
      <c r="D391" s="241" t="s">
        <v>134</v>
      </c>
      <c r="E391" s="242">
        <v>10.150399999999999</v>
      </c>
      <c r="F391" s="243"/>
      <c r="G391" s="244">
        <f>ROUND(E391*F391,2)</f>
        <v>0</v>
      </c>
      <c r="H391" s="243"/>
      <c r="I391" s="244">
        <f>ROUND(E391*H391,2)</f>
        <v>0</v>
      </c>
      <c r="J391" s="243"/>
      <c r="K391" s="244">
        <f>ROUND(E391*J391,2)</f>
        <v>0</v>
      </c>
      <c r="L391" s="244">
        <v>21</v>
      </c>
      <c r="M391" s="244">
        <f>G391*(1+L391/100)</f>
        <v>0</v>
      </c>
      <c r="N391" s="242">
        <v>3.1099999999999999E-3</v>
      </c>
      <c r="O391" s="242">
        <f>ROUND(E391*N391,2)</f>
        <v>0.03</v>
      </c>
      <c r="P391" s="242">
        <v>0</v>
      </c>
      <c r="Q391" s="242">
        <f>ROUND(E391*P391,2)</f>
        <v>0</v>
      </c>
      <c r="R391" s="244" t="s">
        <v>280</v>
      </c>
      <c r="S391" s="244" t="s">
        <v>136</v>
      </c>
      <c r="T391" s="245" t="s">
        <v>136</v>
      </c>
      <c r="U391" s="225">
        <v>0</v>
      </c>
      <c r="V391" s="225">
        <f>ROUND(E391*U391,2)</f>
        <v>0</v>
      </c>
      <c r="W391" s="225"/>
      <c r="X391" s="225" t="s">
        <v>137</v>
      </c>
      <c r="Y391" s="225" t="s">
        <v>138</v>
      </c>
      <c r="Z391" s="214"/>
      <c r="AA391" s="214"/>
      <c r="AB391" s="214"/>
      <c r="AC391" s="214"/>
      <c r="AD391" s="214"/>
      <c r="AE391" s="214"/>
      <c r="AF391" s="214"/>
      <c r="AG391" s="214" t="s">
        <v>139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2" x14ac:dyDescent="0.2">
      <c r="A392" s="221"/>
      <c r="B392" s="222"/>
      <c r="C392" s="262" t="s">
        <v>498</v>
      </c>
      <c r="D392" s="227"/>
      <c r="E392" s="228">
        <v>10.150399999999999</v>
      </c>
      <c r="F392" s="225"/>
      <c r="G392" s="225"/>
      <c r="H392" s="225"/>
      <c r="I392" s="225"/>
      <c r="J392" s="225"/>
      <c r="K392" s="225"/>
      <c r="L392" s="225"/>
      <c r="M392" s="225"/>
      <c r="N392" s="224"/>
      <c r="O392" s="224"/>
      <c r="P392" s="224"/>
      <c r="Q392" s="224"/>
      <c r="R392" s="225"/>
      <c r="S392" s="225"/>
      <c r="T392" s="225"/>
      <c r="U392" s="225"/>
      <c r="V392" s="225"/>
      <c r="W392" s="225"/>
      <c r="X392" s="225"/>
      <c r="Y392" s="225"/>
      <c r="Z392" s="214"/>
      <c r="AA392" s="214"/>
      <c r="AB392" s="214"/>
      <c r="AC392" s="214"/>
      <c r="AD392" s="214"/>
      <c r="AE392" s="214"/>
      <c r="AF392" s="214"/>
      <c r="AG392" s="214" t="s">
        <v>143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9">
        <v>60</v>
      </c>
      <c r="B393" s="240" t="s">
        <v>499</v>
      </c>
      <c r="C393" s="260" t="s">
        <v>500</v>
      </c>
      <c r="D393" s="241" t="s">
        <v>231</v>
      </c>
      <c r="E393" s="242">
        <v>14</v>
      </c>
      <c r="F393" s="243"/>
      <c r="G393" s="244">
        <f>ROUND(E393*F393,2)</f>
        <v>0</v>
      </c>
      <c r="H393" s="243"/>
      <c r="I393" s="244">
        <f>ROUND(E393*H393,2)</f>
        <v>0</v>
      </c>
      <c r="J393" s="243"/>
      <c r="K393" s="244">
        <f>ROUND(E393*J393,2)</f>
        <v>0</v>
      </c>
      <c r="L393" s="244">
        <v>21</v>
      </c>
      <c r="M393" s="244">
        <f>G393*(1+L393/100)</f>
        <v>0</v>
      </c>
      <c r="N393" s="242">
        <v>0</v>
      </c>
      <c r="O393" s="242">
        <f>ROUND(E393*N393,2)</f>
        <v>0</v>
      </c>
      <c r="P393" s="242">
        <v>0</v>
      </c>
      <c r="Q393" s="242">
        <f>ROUND(E393*P393,2)</f>
        <v>0</v>
      </c>
      <c r="R393" s="244" t="s">
        <v>280</v>
      </c>
      <c r="S393" s="244" t="s">
        <v>136</v>
      </c>
      <c r="T393" s="245" t="s">
        <v>136</v>
      </c>
      <c r="U393" s="225">
        <v>1.1000000000000001</v>
      </c>
      <c r="V393" s="225">
        <f>ROUND(E393*U393,2)</f>
        <v>15.4</v>
      </c>
      <c r="W393" s="225"/>
      <c r="X393" s="225" t="s">
        <v>137</v>
      </c>
      <c r="Y393" s="225" t="s">
        <v>138</v>
      </c>
      <c r="Z393" s="214"/>
      <c r="AA393" s="214"/>
      <c r="AB393" s="214"/>
      <c r="AC393" s="214"/>
      <c r="AD393" s="214"/>
      <c r="AE393" s="214"/>
      <c r="AF393" s="214"/>
      <c r="AG393" s="214" t="s">
        <v>139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2" x14ac:dyDescent="0.2">
      <c r="A394" s="221"/>
      <c r="B394" s="222"/>
      <c r="C394" s="264" t="s">
        <v>501</v>
      </c>
      <c r="D394" s="249"/>
      <c r="E394" s="249"/>
      <c r="F394" s="249"/>
      <c r="G394" s="249"/>
      <c r="H394" s="225"/>
      <c r="I394" s="225"/>
      <c r="J394" s="225"/>
      <c r="K394" s="225"/>
      <c r="L394" s="225"/>
      <c r="M394" s="225"/>
      <c r="N394" s="224"/>
      <c r="O394" s="224"/>
      <c r="P394" s="224"/>
      <c r="Q394" s="224"/>
      <c r="R394" s="225"/>
      <c r="S394" s="225"/>
      <c r="T394" s="225"/>
      <c r="U394" s="225"/>
      <c r="V394" s="225"/>
      <c r="W394" s="225"/>
      <c r="X394" s="225"/>
      <c r="Y394" s="225"/>
      <c r="Z394" s="214"/>
      <c r="AA394" s="214"/>
      <c r="AB394" s="214"/>
      <c r="AC394" s="214"/>
      <c r="AD394" s="214"/>
      <c r="AE394" s="214"/>
      <c r="AF394" s="214"/>
      <c r="AG394" s="214" t="s">
        <v>169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46" t="str">
        <f>C394</f>
        <v>Instalace vrátku, uklínování v horní části dříku a osazení kladkového kolečka s lanem, včetně demontáže zařízení.</v>
      </c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50">
        <v>61</v>
      </c>
      <c r="B395" s="251" t="s">
        <v>502</v>
      </c>
      <c r="C395" s="265" t="s">
        <v>503</v>
      </c>
      <c r="D395" s="252" t="s">
        <v>504</v>
      </c>
      <c r="E395" s="253">
        <v>30</v>
      </c>
      <c r="F395" s="254"/>
      <c r="G395" s="255">
        <f>ROUND(E395*F395,2)</f>
        <v>0</v>
      </c>
      <c r="H395" s="254"/>
      <c r="I395" s="255">
        <f>ROUND(E395*H395,2)</f>
        <v>0</v>
      </c>
      <c r="J395" s="254"/>
      <c r="K395" s="255">
        <f>ROUND(E395*J395,2)</f>
        <v>0</v>
      </c>
      <c r="L395" s="255">
        <v>21</v>
      </c>
      <c r="M395" s="255">
        <f>G395*(1+L395/100)</f>
        <v>0</v>
      </c>
      <c r="N395" s="253">
        <v>0</v>
      </c>
      <c r="O395" s="253">
        <f>ROUND(E395*N395,2)</f>
        <v>0</v>
      </c>
      <c r="P395" s="253">
        <v>0</v>
      </c>
      <c r="Q395" s="253">
        <f>ROUND(E395*P395,2)</f>
        <v>0</v>
      </c>
      <c r="R395" s="255" t="s">
        <v>280</v>
      </c>
      <c r="S395" s="255" t="s">
        <v>136</v>
      </c>
      <c r="T395" s="256" t="s">
        <v>136</v>
      </c>
      <c r="U395" s="225">
        <v>0</v>
      </c>
      <c r="V395" s="225">
        <f>ROUND(E395*U395,2)</f>
        <v>0</v>
      </c>
      <c r="W395" s="225"/>
      <c r="X395" s="225" t="s">
        <v>137</v>
      </c>
      <c r="Y395" s="225" t="s">
        <v>138</v>
      </c>
      <c r="Z395" s="214"/>
      <c r="AA395" s="214"/>
      <c r="AB395" s="214"/>
      <c r="AC395" s="214"/>
      <c r="AD395" s="214"/>
      <c r="AE395" s="214"/>
      <c r="AF395" s="214"/>
      <c r="AG395" s="214" t="s">
        <v>139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9">
        <v>62</v>
      </c>
      <c r="B396" s="240" t="s">
        <v>505</v>
      </c>
      <c r="C396" s="260" t="s">
        <v>506</v>
      </c>
      <c r="D396" s="241" t="s">
        <v>201</v>
      </c>
      <c r="E396" s="242">
        <v>200</v>
      </c>
      <c r="F396" s="243"/>
      <c r="G396" s="244">
        <f>ROUND(E396*F396,2)</f>
        <v>0</v>
      </c>
      <c r="H396" s="243"/>
      <c r="I396" s="244">
        <f>ROUND(E396*H396,2)</f>
        <v>0</v>
      </c>
      <c r="J396" s="243"/>
      <c r="K396" s="244">
        <f>ROUND(E396*J396,2)</f>
        <v>0</v>
      </c>
      <c r="L396" s="244">
        <v>21</v>
      </c>
      <c r="M396" s="244">
        <f>G396*(1+L396/100)</f>
        <v>0</v>
      </c>
      <c r="N396" s="242">
        <v>1.1999999999999999E-3</v>
      </c>
      <c r="O396" s="242">
        <f>ROUND(E396*N396,2)</f>
        <v>0.24</v>
      </c>
      <c r="P396" s="242">
        <v>0</v>
      </c>
      <c r="Q396" s="242">
        <f>ROUND(E396*P396,2)</f>
        <v>0</v>
      </c>
      <c r="R396" s="244"/>
      <c r="S396" s="244" t="s">
        <v>208</v>
      </c>
      <c r="T396" s="245" t="s">
        <v>209</v>
      </c>
      <c r="U396" s="225">
        <v>5.5E-2</v>
      </c>
      <c r="V396" s="225">
        <f>ROUND(E396*U396,2)</f>
        <v>11</v>
      </c>
      <c r="W396" s="225"/>
      <c r="X396" s="225" t="s">
        <v>137</v>
      </c>
      <c r="Y396" s="225" t="s">
        <v>138</v>
      </c>
      <c r="Z396" s="214"/>
      <c r="AA396" s="214"/>
      <c r="AB396" s="214"/>
      <c r="AC396" s="214"/>
      <c r="AD396" s="214"/>
      <c r="AE396" s="214"/>
      <c r="AF396" s="214"/>
      <c r="AG396" s="214" t="s">
        <v>139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2" x14ac:dyDescent="0.2">
      <c r="A397" s="221"/>
      <c r="B397" s="222"/>
      <c r="C397" s="262" t="s">
        <v>507</v>
      </c>
      <c r="D397" s="227"/>
      <c r="E397" s="228">
        <v>200</v>
      </c>
      <c r="F397" s="225"/>
      <c r="G397" s="225"/>
      <c r="H397" s="225"/>
      <c r="I397" s="225"/>
      <c r="J397" s="225"/>
      <c r="K397" s="225"/>
      <c r="L397" s="225"/>
      <c r="M397" s="225"/>
      <c r="N397" s="224"/>
      <c r="O397" s="224"/>
      <c r="P397" s="224"/>
      <c r="Q397" s="224"/>
      <c r="R397" s="225"/>
      <c r="S397" s="225"/>
      <c r="T397" s="225"/>
      <c r="U397" s="225"/>
      <c r="V397" s="225"/>
      <c r="W397" s="225"/>
      <c r="X397" s="225"/>
      <c r="Y397" s="225"/>
      <c r="Z397" s="214"/>
      <c r="AA397" s="214"/>
      <c r="AB397" s="214"/>
      <c r="AC397" s="214"/>
      <c r="AD397" s="214"/>
      <c r="AE397" s="214"/>
      <c r="AF397" s="214"/>
      <c r="AG397" s="214" t="s">
        <v>143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50">
        <v>63</v>
      </c>
      <c r="B398" s="251" t="s">
        <v>508</v>
      </c>
      <c r="C398" s="265" t="s">
        <v>509</v>
      </c>
      <c r="D398" s="252" t="s">
        <v>201</v>
      </c>
      <c r="E398" s="253">
        <v>80</v>
      </c>
      <c r="F398" s="254"/>
      <c r="G398" s="255">
        <f>ROUND(E398*F398,2)</f>
        <v>0</v>
      </c>
      <c r="H398" s="254"/>
      <c r="I398" s="255">
        <f>ROUND(E398*H398,2)</f>
        <v>0</v>
      </c>
      <c r="J398" s="254"/>
      <c r="K398" s="255">
        <f>ROUND(E398*J398,2)</f>
        <v>0</v>
      </c>
      <c r="L398" s="255">
        <v>21</v>
      </c>
      <c r="M398" s="255">
        <f>G398*(1+L398/100)</f>
        <v>0</v>
      </c>
      <c r="N398" s="253">
        <v>0</v>
      </c>
      <c r="O398" s="253">
        <f>ROUND(E398*N398,2)</f>
        <v>0</v>
      </c>
      <c r="P398" s="253">
        <v>0</v>
      </c>
      <c r="Q398" s="253">
        <f>ROUND(E398*P398,2)</f>
        <v>0</v>
      </c>
      <c r="R398" s="255"/>
      <c r="S398" s="255" t="s">
        <v>208</v>
      </c>
      <c r="T398" s="256" t="s">
        <v>209</v>
      </c>
      <c r="U398" s="225">
        <v>0</v>
      </c>
      <c r="V398" s="225">
        <f>ROUND(E398*U398,2)</f>
        <v>0</v>
      </c>
      <c r="W398" s="225"/>
      <c r="X398" s="225" t="s">
        <v>137</v>
      </c>
      <c r="Y398" s="225" t="s">
        <v>138</v>
      </c>
      <c r="Z398" s="214"/>
      <c r="AA398" s="214"/>
      <c r="AB398" s="214"/>
      <c r="AC398" s="214"/>
      <c r="AD398" s="214"/>
      <c r="AE398" s="214"/>
      <c r="AF398" s="214"/>
      <c r="AG398" s="214" t="s">
        <v>139</v>
      </c>
      <c r="AH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50">
        <v>64</v>
      </c>
      <c r="B399" s="251" t="s">
        <v>510</v>
      </c>
      <c r="C399" s="265" t="s">
        <v>511</v>
      </c>
      <c r="D399" s="252" t="s">
        <v>201</v>
      </c>
      <c r="E399" s="253">
        <v>40</v>
      </c>
      <c r="F399" s="254"/>
      <c r="G399" s="255">
        <f>ROUND(E399*F399,2)</f>
        <v>0</v>
      </c>
      <c r="H399" s="254"/>
      <c r="I399" s="255">
        <f>ROUND(E399*H399,2)</f>
        <v>0</v>
      </c>
      <c r="J399" s="254"/>
      <c r="K399" s="255">
        <f>ROUND(E399*J399,2)</f>
        <v>0</v>
      </c>
      <c r="L399" s="255">
        <v>21</v>
      </c>
      <c r="M399" s="255">
        <f>G399*(1+L399/100)</f>
        <v>0</v>
      </c>
      <c r="N399" s="253">
        <v>0</v>
      </c>
      <c r="O399" s="253">
        <f>ROUND(E399*N399,2)</f>
        <v>0</v>
      </c>
      <c r="P399" s="253">
        <v>0</v>
      </c>
      <c r="Q399" s="253">
        <f>ROUND(E399*P399,2)</f>
        <v>0</v>
      </c>
      <c r="R399" s="255"/>
      <c r="S399" s="255" t="s">
        <v>208</v>
      </c>
      <c r="T399" s="256" t="s">
        <v>209</v>
      </c>
      <c r="U399" s="225">
        <v>0</v>
      </c>
      <c r="V399" s="225">
        <f>ROUND(E399*U399,2)</f>
        <v>0</v>
      </c>
      <c r="W399" s="225"/>
      <c r="X399" s="225" t="s">
        <v>137</v>
      </c>
      <c r="Y399" s="225" t="s">
        <v>138</v>
      </c>
      <c r="Z399" s="214"/>
      <c r="AA399" s="214"/>
      <c r="AB399" s="214"/>
      <c r="AC399" s="214"/>
      <c r="AD399" s="214"/>
      <c r="AE399" s="214"/>
      <c r="AF399" s="214"/>
      <c r="AG399" s="214" t="s">
        <v>139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9">
        <v>65</v>
      </c>
      <c r="B400" s="240" t="s">
        <v>512</v>
      </c>
      <c r="C400" s="260" t="s">
        <v>513</v>
      </c>
      <c r="D400" s="241" t="s">
        <v>231</v>
      </c>
      <c r="E400" s="242">
        <v>8637.2293300000001</v>
      </c>
      <c r="F400" s="243"/>
      <c r="G400" s="244">
        <f>ROUND(E400*F400,2)</f>
        <v>0</v>
      </c>
      <c r="H400" s="243"/>
      <c r="I400" s="244">
        <f>ROUND(E400*H400,2)</f>
        <v>0</v>
      </c>
      <c r="J400" s="243"/>
      <c r="K400" s="244">
        <f>ROUND(E400*J400,2)</f>
        <v>0</v>
      </c>
      <c r="L400" s="244">
        <v>21</v>
      </c>
      <c r="M400" s="244">
        <f>G400*(1+L400/100)</f>
        <v>0</v>
      </c>
      <c r="N400" s="242">
        <v>1.32E-3</v>
      </c>
      <c r="O400" s="242">
        <f>ROUND(E400*N400,2)</f>
        <v>11.4</v>
      </c>
      <c r="P400" s="242">
        <v>0</v>
      </c>
      <c r="Q400" s="242">
        <f>ROUND(E400*P400,2)</f>
        <v>0</v>
      </c>
      <c r="R400" s="244"/>
      <c r="S400" s="244" t="s">
        <v>208</v>
      </c>
      <c r="T400" s="245" t="s">
        <v>209</v>
      </c>
      <c r="U400" s="225">
        <v>0</v>
      </c>
      <c r="V400" s="225">
        <f>ROUND(E400*U400,2)</f>
        <v>0</v>
      </c>
      <c r="W400" s="225"/>
      <c r="X400" s="225" t="s">
        <v>196</v>
      </c>
      <c r="Y400" s="225" t="s">
        <v>138</v>
      </c>
      <c r="Z400" s="214"/>
      <c r="AA400" s="214"/>
      <c r="AB400" s="214"/>
      <c r="AC400" s="214"/>
      <c r="AD400" s="214"/>
      <c r="AE400" s="214"/>
      <c r="AF400" s="214"/>
      <c r="AG400" s="214" t="s">
        <v>197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2" x14ac:dyDescent="0.2">
      <c r="A401" s="221"/>
      <c r="B401" s="222"/>
      <c r="C401" s="262" t="s">
        <v>514</v>
      </c>
      <c r="D401" s="227"/>
      <c r="E401" s="228">
        <v>8637.2293300000001</v>
      </c>
      <c r="F401" s="225"/>
      <c r="G401" s="225"/>
      <c r="H401" s="225"/>
      <c r="I401" s="225"/>
      <c r="J401" s="225"/>
      <c r="K401" s="225"/>
      <c r="L401" s="225"/>
      <c r="M401" s="225"/>
      <c r="N401" s="224"/>
      <c r="O401" s="224"/>
      <c r="P401" s="224"/>
      <c r="Q401" s="224"/>
      <c r="R401" s="225"/>
      <c r="S401" s="225"/>
      <c r="T401" s="225"/>
      <c r="U401" s="225"/>
      <c r="V401" s="225"/>
      <c r="W401" s="225"/>
      <c r="X401" s="225"/>
      <c r="Y401" s="225"/>
      <c r="Z401" s="214"/>
      <c r="AA401" s="214"/>
      <c r="AB401" s="214"/>
      <c r="AC401" s="214"/>
      <c r="AD401" s="214"/>
      <c r="AE401" s="214"/>
      <c r="AF401" s="214"/>
      <c r="AG401" s="214" t="s">
        <v>143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39">
        <v>66</v>
      </c>
      <c r="B402" s="240" t="s">
        <v>515</v>
      </c>
      <c r="C402" s="260" t="s">
        <v>516</v>
      </c>
      <c r="D402" s="241" t="s">
        <v>134</v>
      </c>
      <c r="E402" s="242">
        <v>27.61891</v>
      </c>
      <c r="F402" s="243"/>
      <c r="G402" s="244">
        <f>ROUND(E402*F402,2)</f>
        <v>0</v>
      </c>
      <c r="H402" s="243"/>
      <c r="I402" s="244">
        <f>ROUND(E402*H402,2)</f>
        <v>0</v>
      </c>
      <c r="J402" s="243"/>
      <c r="K402" s="244">
        <f>ROUND(E402*J402,2)</f>
        <v>0</v>
      </c>
      <c r="L402" s="244">
        <v>21</v>
      </c>
      <c r="M402" s="244">
        <f>G402*(1+L402/100)</f>
        <v>0</v>
      </c>
      <c r="N402" s="242">
        <v>0.55000000000000004</v>
      </c>
      <c r="O402" s="242">
        <f>ROUND(E402*N402,2)</f>
        <v>15.19</v>
      </c>
      <c r="P402" s="242">
        <v>0</v>
      </c>
      <c r="Q402" s="242">
        <f>ROUND(E402*P402,2)</f>
        <v>0</v>
      </c>
      <c r="R402" s="244"/>
      <c r="S402" s="244" t="s">
        <v>208</v>
      </c>
      <c r="T402" s="245" t="s">
        <v>209</v>
      </c>
      <c r="U402" s="225">
        <v>0</v>
      </c>
      <c r="V402" s="225">
        <f>ROUND(E402*U402,2)</f>
        <v>0</v>
      </c>
      <c r="W402" s="225"/>
      <c r="X402" s="225" t="s">
        <v>196</v>
      </c>
      <c r="Y402" s="225" t="s">
        <v>138</v>
      </c>
      <c r="Z402" s="214"/>
      <c r="AA402" s="214"/>
      <c r="AB402" s="214"/>
      <c r="AC402" s="214"/>
      <c r="AD402" s="214"/>
      <c r="AE402" s="214"/>
      <c r="AF402" s="214"/>
      <c r="AG402" s="214" t="s">
        <v>197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2" x14ac:dyDescent="0.2">
      <c r="A403" s="221"/>
      <c r="B403" s="222"/>
      <c r="C403" s="262" t="s">
        <v>517</v>
      </c>
      <c r="D403" s="227"/>
      <c r="E403" s="228"/>
      <c r="F403" s="225"/>
      <c r="G403" s="225"/>
      <c r="H403" s="225"/>
      <c r="I403" s="225"/>
      <c r="J403" s="225"/>
      <c r="K403" s="225"/>
      <c r="L403" s="225"/>
      <c r="M403" s="225"/>
      <c r="N403" s="224"/>
      <c r="O403" s="224"/>
      <c r="P403" s="224"/>
      <c r="Q403" s="224"/>
      <c r="R403" s="225"/>
      <c r="S403" s="225"/>
      <c r="T403" s="225"/>
      <c r="U403" s="225"/>
      <c r="V403" s="225"/>
      <c r="W403" s="225"/>
      <c r="X403" s="225"/>
      <c r="Y403" s="225"/>
      <c r="Z403" s="214"/>
      <c r="AA403" s="214"/>
      <c r="AB403" s="214"/>
      <c r="AC403" s="214"/>
      <c r="AD403" s="214"/>
      <c r="AE403" s="214"/>
      <c r="AF403" s="214"/>
      <c r="AG403" s="214" t="s">
        <v>143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3" x14ac:dyDescent="0.2">
      <c r="A404" s="221"/>
      <c r="B404" s="222"/>
      <c r="C404" s="262" t="s">
        <v>281</v>
      </c>
      <c r="D404" s="227"/>
      <c r="E404" s="228"/>
      <c r="F404" s="225"/>
      <c r="G404" s="225"/>
      <c r="H404" s="225"/>
      <c r="I404" s="225"/>
      <c r="J404" s="225"/>
      <c r="K404" s="225"/>
      <c r="L404" s="225"/>
      <c r="M404" s="225"/>
      <c r="N404" s="224"/>
      <c r="O404" s="224"/>
      <c r="P404" s="224"/>
      <c r="Q404" s="224"/>
      <c r="R404" s="225"/>
      <c r="S404" s="225"/>
      <c r="T404" s="225"/>
      <c r="U404" s="225"/>
      <c r="V404" s="225"/>
      <c r="W404" s="225"/>
      <c r="X404" s="225"/>
      <c r="Y404" s="225"/>
      <c r="Z404" s="214"/>
      <c r="AA404" s="214"/>
      <c r="AB404" s="214"/>
      <c r="AC404" s="214"/>
      <c r="AD404" s="214"/>
      <c r="AE404" s="214"/>
      <c r="AF404" s="214"/>
      <c r="AG404" s="214" t="s">
        <v>143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3" x14ac:dyDescent="0.2">
      <c r="A405" s="221"/>
      <c r="B405" s="222"/>
      <c r="C405" s="262" t="s">
        <v>398</v>
      </c>
      <c r="D405" s="227"/>
      <c r="E405" s="228">
        <v>0.11899999999999999</v>
      </c>
      <c r="F405" s="225"/>
      <c r="G405" s="225"/>
      <c r="H405" s="225"/>
      <c r="I405" s="225"/>
      <c r="J405" s="225"/>
      <c r="K405" s="225"/>
      <c r="L405" s="225"/>
      <c r="M405" s="225"/>
      <c r="N405" s="224"/>
      <c r="O405" s="224"/>
      <c r="P405" s="224"/>
      <c r="Q405" s="224"/>
      <c r="R405" s="225"/>
      <c r="S405" s="225"/>
      <c r="T405" s="225"/>
      <c r="U405" s="225"/>
      <c r="V405" s="225"/>
      <c r="W405" s="225"/>
      <c r="X405" s="225"/>
      <c r="Y405" s="225"/>
      <c r="Z405" s="214"/>
      <c r="AA405" s="214"/>
      <c r="AB405" s="214"/>
      <c r="AC405" s="214"/>
      <c r="AD405" s="214"/>
      <c r="AE405" s="214"/>
      <c r="AF405" s="214"/>
      <c r="AG405" s="214" t="s">
        <v>143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3" x14ac:dyDescent="0.2">
      <c r="A406" s="221"/>
      <c r="B406" s="222"/>
      <c r="C406" s="262" t="s">
        <v>399</v>
      </c>
      <c r="D406" s="227"/>
      <c r="E406" s="228">
        <v>0.20250000000000001</v>
      </c>
      <c r="F406" s="225"/>
      <c r="G406" s="225"/>
      <c r="H406" s="225"/>
      <c r="I406" s="225"/>
      <c r="J406" s="225"/>
      <c r="K406" s="225"/>
      <c r="L406" s="225"/>
      <c r="M406" s="225"/>
      <c r="N406" s="224"/>
      <c r="O406" s="224"/>
      <c r="P406" s="224"/>
      <c r="Q406" s="224"/>
      <c r="R406" s="225"/>
      <c r="S406" s="225"/>
      <c r="T406" s="225"/>
      <c r="U406" s="225"/>
      <c r="V406" s="225"/>
      <c r="W406" s="225"/>
      <c r="X406" s="225"/>
      <c r="Y406" s="225"/>
      <c r="Z406" s="214"/>
      <c r="AA406" s="214"/>
      <c r="AB406" s="214"/>
      <c r="AC406" s="214"/>
      <c r="AD406" s="214"/>
      <c r="AE406" s="214"/>
      <c r="AF406" s="214"/>
      <c r="AG406" s="214" t="s">
        <v>143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3" x14ac:dyDescent="0.2">
      <c r="A407" s="221"/>
      <c r="B407" s="222"/>
      <c r="C407" s="262" t="s">
        <v>400</v>
      </c>
      <c r="D407" s="227"/>
      <c r="E407" s="228">
        <v>0.1406</v>
      </c>
      <c r="F407" s="225"/>
      <c r="G407" s="225"/>
      <c r="H407" s="225"/>
      <c r="I407" s="225"/>
      <c r="J407" s="225"/>
      <c r="K407" s="225"/>
      <c r="L407" s="225"/>
      <c r="M407" s="225"/>
      <c r="N407" s="224"/>
      <c r="O407" s="224"/>
      <c r="P407" s="224"/>
      <c r="Q407" s="224"/>
      <c r="R407" s="225"/>
      <c r="S407" s="225"/>
      <c r="T407" s="225"/>
      <c r="U407" s="225"/>
      <c r="V407" s="225"/>
      <c r="W407" s="225"/>
      <c r="X407" s="225"/>
      <c r="Y407" s="225"/>
      <c r="Z407" s="214"/>
      <c r="AA407" s="214"/>
      <c r="AB407" s="214"/>
      <c r="AC407" s="214"/>
      <c r="AD407" s="214"/>
      <c r="AE407" s="214"/>
      <c r="AF407" s="214"/>
      <c r="AG407" s="214" t="s">
        <v>143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3" x14ac:dyDescent="0.2">
      <c r="A408" s="221"/>
      <c r="B408" s="222"/>
      <c r="C408" s="262" t="s">
        <v>402</v>
      </c>
      <c r="D408" s="227"/>
      <c r="E408" s="228">
        <v>5.3999999999999999E-2</v>
      </c>
      <c r="F408" s="225"/>
      <c r="G408" s="225"/>
      <c r="H408" s="225"/>
      <c r="I408" s="225"/>
      <c r="J408" s="225"/>
      <c r="K408" s="225"/>
      <c r="L408" s="225"/>
      <c r="M408" s="225"/>
      <c r="N408" s="224"/>
      <c r="O408" s="224"/>
      <c r="P408" s="224"/>
      <c r="Q408" s="224"/>
      <c r="R408" s="225"/>
      <c r="S408" s="225"/>
      <c r="T408" s="225"/>
      <c r="U408" s="225"/>
      <c r="V408" s="225"/>
      <c r="W408" s="225"/>
      <c r="X408" s="225"/>
      <c r="Y408" s="225"/>
      <c r="Z408" s="214"/>
      <c r="AA408" s="214"/>
      <c r="AB408" s="214"/>
      <c r="AC408" s="214"/>
      <c r="AD408" s="214"/>
      <c r="AE408" s="214"/>
      <c r="AF408" s="214"/>
      <c r="AG408" s="214" t="s">
        <v>143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3" x14ac:dyDescent="0.2">
      <c r="A409" s="221"/>
      <c r="B409" s="222"/>
      <c r="C409" s="262" t="s">
        <v>403</v>
      </c>
      <c r="D409" s="227"/>
      <c r="E409" s="228">
        <v>5.3999999999999999E-2</v>
      </c>
      <c r="F409" s="225"/>
      <c r="G409" s="225"/>
      <c r="H409" s="225"/>
      <c r="I409" s="225"/>
      <c r="J409" s="225"/>
      <c r="K409" s="225"/>
      <c r="L409" s="225"/>
      <c r="M409" s="225"/>
      <c r="N409" s="224"/>
      <c r="O409" s="224"/>
      <c r="P409" s="224"/>
      <c r="Q409" s="224"/>
      <c r="R409" s="225"/>
      <c r="S409" s="225"/>
      <c r="T409" s="225"/>
      <c r="U409" s="225"/>
      <c r="V409" s="225"/>
      <c r="W409" s="225"/>
      <c r="X409" s="225"/>
      <c r="Y409" s="225"/>
      <c r="Z409" s="214"/>
      <c r="AA409" s="214"/>
      <c r="AB409" s="214"/>
      <c r="AC409" s="214"/>
      <c r="AD409" s="214"/>
      <c r="AE409" s="214"/>
      <c r="AF409" s="214"/>
      <c r="AG409" s="214" t="s">
        <v>143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3" x14ac:dyDescent="0.2">
      <c r="A410" s="221"/>
      <c r="B410" s="222"/>
      <c r="C410" s="262" t="s">
        <v>404</v>
      </c>
      <c r="D410" s="227"/>
      <c r="E410" s="228">
        <v>9.5200000000000007E-2</v>
      </c>
      <c r="F410" s="225"/>
      <c r="G410" s="225"/>
      <c r="H410" s="225"/>
      <c r="I410" s="225"/>
      <c r="J410" s="225"/>
      <c r="K410" s="225"/>
      <c r="L410" s="225"/>
      <c r="M410" s="225"/>
      <c r="N410" s="224"/>
      <c r="O410" s="224"/>
      <c r="P410" s="224"/>
      <c r="Q410" s="224"/>
      <c r="R410" s="225"/>
      <c r="S410" s="225"/>
      <c r="T410" s="225"/>
      <c r="U410" s="225"/>
      <c r="V410" s="225"/>
      <c r="W410" s="225"/>
      <c r="X410" s="225"/>
      <c r="Y410" s="225"/>
      <c r="Z410" s="214"/>
      <c r="AA410" s="214"/>
      <c r="AB410" s="214"/>
      <c r="AC410" s="214"/>
      <c r="AD410" s="214"/>
      <c r="AE410" s="214"/>
      <c r="AF410" s="214"/>
      <c r="AG410" s="214" t="s">
        <v>143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3" x14ac:dyDescent="0.2">
      <c r="A411" s="221"/>
      <c r="B411" s="222"/>
      <c r="C411" s="262" t="s">
        <v>406</v>
      </c>
      <c r="D411" s="227"/>
      <c r="E411" s="228">
        <v>2.2100000000000002E-2</v>
      </c>
      <c r="F411" s="225"/>
      <c r="G411" s="225"/>
      <c r="H411" s="225"/>
      <c r="I411" s="225"/>
      <c r="J411" s="225"/>
      <c r="K411" s="225"/>
      <c r="L411" s="225"/>
      <c r="M411" s="225"/>
      <c r="N411" s="224"/>
      <c r="O411" s="224"/>
      <c r="P411" s="224"/>
      <c r="Q411" s="224"/>
      <c r="R411" s="225"/>
      <c r="S411" s="225"/>
      <c r="T411" s="225"/>
      <c r="U411" s="225"/>
      <c r="V411" s="225"/>
      <c r="W411" s="225"/>
      <c r="X411" s="225"/>
      <c r="Y411" s="225"/>
      <c r="Z411" s="214"/>
      <c r="AA411" s="214"/>
      <c r="AB411" s="214"/>
      <c r="AC411" s="214"/>
      <c r="AD411" s="214"/>
      <c r="AE411" s="214"/>
      <c r="AF411" s="214"/>
      <c r="AG411" s="214" t="s">
        <v>143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3" x14ac:dyDescent="0.2">
      <c r="A412" s="221"/>
      <c r="B412" s="222"/>
      <c r="C412" s="262" t="s">
        <v>407</v>
      </c>
      <c r="D412" s="227"/>
      <c r="E412" s="228">
        <v>9.5200000000000007E-2</v>
      </c>
      <c r="F412" s="225"/>
      <c r="G412" s="225"/>
      <c r="H412" s="225"/>
      <c r="I412" s="225"/>
      <c r="J412" s="225"/>
      <c r="K412" s="225"/>
      <c r="L412" s="225"/>
      <c r="M412" s="225"/>
      <c r="N412" s="224"/>
      <c r="O412" s="224"/>
      <c r="P412" s="224"/>
      <c r="Q412" s="224"/>
      <c r="R412" s="225"/>
      <c r="S412" s="225"/>
      <c r="T412" s="225"/>
      <c r="U412" s="225"/>
      <c r="V412" s="225"/>
      <c r="W412" s="225"/>
      <c r="X412" s="225"/>
      <c r="Y412" s="225"/>
      <c r="Z412" s="214"/>
      <c r="AA412" s="214"/>
      <c r="AB412" s="214"/>
      <c r="AC412" s="214"/>
      <c r="AD412" s="214"/>
      <c r="AE412" s="214"/>
      <c r="AF412" s="214"/>
      <c r="AG412" s="214" t="s">
        <v>143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3" x14ac:dyDescent="0.2">
      <c r="A413" s="221"/>
      <c r="B413" s="222"/>
      <c r="C413" s="262" t="s">
        <v>408</v>
      </c>
      <c r="D413" s="227"/>
      <c r="E413" s="228">
        <v>7.6499999999999999E-2</v>
      </c>
      <c r="F413" s="225"/>
      <c r="G413" s="225"/>
      <c r="H413" s="225"/>
      <c r="I413" s="225"/>
      <c r="J413" s="225"/>
      <c r="K413" s="225"/>
      <c r="L413" s="225"/>
      <c r="M413" s="225"/>
      <c r="N413" s="224"/>
      <c r="O413" s="224"/>
      <c r="P413" s="224"/>
      <c r="Q413" s="224"/>
      <c r="R413" s="225"/>
      <c r="S413" s="225"/>
      <c r="T413" s="225"/>
      <c r="U413" s="225"/>
      <c r="V413" s="225"/>
      <c r="W413" s="225"/>
      <c r="X413" s="225"/>
      <c r="Y413" s="225"/>
      <c r="Z413" s="214"/>
      <c r="AA413" s="214"/>
      <c r="AB413" s="214"/>
      <c r="AC413" s="214"/>
      <c r="AD413" s="214"/>
      <c r="AE413" s="214"/>
      <c r="AF413" s="214"/>
      <c r="AG413" s="214" t="s">
        <v>143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3" x14ac:dyDescent="0.2">
      <c r="A414" s="221"/>
      <c r="B414" s="222"/>
      <c r="C414" s="262" t="s">
        <v>410</v>
      </c>
      <c r="D414" s="227"/>
      <c r="E414" s="228">
        <v>5.3999999999999999E-2</v>
      </c>
      <c r="F414" s="225"/>
      <c r="G414" s="225"/>
      <c r="H414" s="225"/>
      <c r="I414" s="225"/>
      <c r="J414" s="225"/>
      <c r="K414" s="225"/>
      <c r="L414" s="225"/>
      <c r="M414" s="225"/>
      <c r="N414" s="224"/>
      <c r="O414" s="224"/>
      <c r="P414" s="224"/>
      <c r="Q414" s="224"/>
      <c r="R414" s="225"/>
      <c r="S414" s="225"/>
      <c r="T414" s="225"/>
      <c r="U414" s="225"/>
      <c r="V414" s="225"/>
      <c r="W414" s="225"/>
      <c r="X414" s="225"/>
      <c r="Y414" s="225"/>
      <c r="Z414" s="214"/>
      <c r="AA414" s="214"/>
      <c r="AB414" s="214"/>
      <c r="AC414" s="214"/>
      <c r="AD414" s="214"/>
      <c r="AE414" s="214"/>
      <c r="AF414" s="214"/>
      <c r="AG414" s="214" t="s">
        <v>143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3" x14ac:dyDescent="0.2">
      <c r="A415" s="221"/>
      <c r="B415" s="222"/>
      <c r="C415" s="262" t="s">
        <v>411</v>
      </c>
      <c r="D415" s="227"/>
      <c r="E415" s="228">
        <v>9.5200000000000007E-2</v>
      </c>
      <c r="F415" s="225"/>
      <c r="G415" s="225"/>
      <c r="H415" s="225"/>
      <c r="I415" s="225"/>
      <c r="J415" s="225"/>
      <c r="K415" s="225"/>
      <c r="L415" s="225"/>
      <c r="M415" s="225"/>
      <c r="N415" s="224"/>
      <c r="O415" s="224"/>
      <c r="P415" s="224"/>
      <c r="Q415" s="224"/>
      <c r="R415" s="225"/>
      <c r="S415" s="225"/>
      <c r="T415" s="225"/>
      <c r="U415" s="225"/>
      <c r="V415" s="225"/>
      <c r="W415" s="225"/>
      <c r="X415" s="225"/>
      <c r="Y415" s="225"/>
      <c r="Z415" s="214"/>
      <c r="AA415" s="214"/>
      <c r="AB415" s="214"/>
      <c r="AC415" s="214"/>
      <c r="AD415" s="214"/>
      <c r="AE415" s="214"/>
      <c r="AF415" s="214"/>
      <c r="AG415" s="214" t="s">
        <v>143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3" x14ac:dyDescent="0.2">
      <c r="A416" s="221"/>
      <c r="B416" s="222"/>
      <c r="C416" s="262" t="s">
        <v>412</v>
      </c>
      <c r="D416" s="227"/>
      <c r="E416" s="228">
        <v>0.11899999999999999</v>
      </c>
      <c r="F416" s="225"/>
      <c r="G416" s="225"/>
      <c r="H416" s="225"/>
      <c r="I416" s="225"/>
      <c r="J416" s="225"/>
      <c r="K416" s="225"/>
      <c r="L416" s="225"/>
      <c r="M416" s="225"/>
      <c r="N416" s="224"/>
      <c r="O416" s="224"/>
      <c r="P416" s="224"/>
      <c r="Q416" s="224"/>
      <c r="R416" s="225"/>
      <c r="S416" s="225"/>
      <c r="T416" s="225"/>
      <c r="U416" s="225"/>
      <c r="V416" s="225"/>
      <c r="W416" s="225"/>
      <c r="X416" s="225"/>
      <c r="Y416" s="225"/>
      <c r="Z416" s="214"/>
      <c r="AA416" s="214"/>
      <c r="AB416" s="214"/>
      <c r="AC416" s="214"/>
      <c r="AD416" s="214"/>
      <c r="AE416" s="214"/>
      <c r="AF416" s="214"/>
      <c r="AG416" s="214" t="s">
        <v>143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3" x14ac:dyDescent="0.2">
      <c r="A417" s="221"/>
      <c r="B417" s="222"/>
      <c r="C417" s="262" t="s">
        <v>413</v>
      </c>
      <c r="D417" s="227"/>
      <c r="E417" s="228">
        <v>7.6499999999999999E-2</v>
      </c>
      <c r="F417" s="225"/>
      <c r="G417" s="225"/>
      <c r="H417" s="225"/>
      <c r="I417" s="225"/>
      <c r="J417" s="225"/>
      <c r="K417" s="225"/>
      <c r="L417" s="225"/>
      <c r="M417" s="225"/>
      <c r="N417" s="224"/>
      <c r="O417" s="224"/>
      <c r="P417" s="224"/>
      <c r="Q417" s="224"/>
      <c r="R417" s="225"/>
      <c r="S417" s="225"/>
      <c r="T417" s="225"/>
      <c r="U417" s="225"/>
      <c r="V417" s="225"/>
      <c r="W417" s="225"/>
      <c r="X417" s="225"/>
      <c r="Y417" s="225"/>
      <c r="Z417" s="214"/>
      <c r="AA417" s="214"/>
      <c r="AB417" s="214"/>
      <c r="AC417" s="214"/>
      <c r="AD417" s="214"/>
      <c r="AE417" s="214"/>
      <c r="AF417" s="214"/>
      <c r="AG417" s="214" t="s">
        <v>143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3" x14ac:dyDescent="0.2">
      <c r="A418" s="221"/>
      <c r="B418" s="222"/>
      <c r="C418" s="262" t="s">
        <v>414</v>
      </c>
      <c r="D418" s="227"/>
      <c r="E418" s="228">
        <v>5.8500000000000003E-2</v>
      </c>
      <c r="F418" s="225"/>
      <c r="G418" s="225"/>
      <c r="H418" s="225"/>
      <c r="I418" s="225"/>
      <c r="J418" s="225"/>
      <c r="K418" s="225"/>
      <c r="L418" s="225"/>
      <c r="M418" s="225"/>
      <c r="N418" s="224"/>
      <c r="O418" s="224"/>
      <c r="P418" s="224"/>
      <c r="Q418" s="224"/>
      <c r="R418" s="225"/>
      <c r="S418" s="225"/>
      <c r="T418" s="225"/>
      <c r="U418" s="225"/>
      <c r="V418" s="225"/>
      <c r="W418" s="225"/>
      <c r="X418" s="225"/>
      <c r="Y418" s="225"/>
      <c r="Z418" s="214"/>
      <c r="AA418" s="214"/>
      <c r="AB418" s="214"/>
      <c r="AC418" s="214"/>
      <c r="AD418" s="214"/>
      <c r="AE418" s="214"/>
      <c r="AF418" s="214"/>
      <c r="AG418" s="214" t="s">
        <v>143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3" x14ac:dyDescent="0.2">
      <c r="A419" s="221"/>
      <c r="B419" s="222"/>
      <c r="C419" s="262" t="s">
        <v>416</v>
      </c>
      <c r="D419" s="227"/>
      <c r="E419" s="228">
        <v>0.20250000000000001</v>
      </c>
      <c r="F419" s="225"/>
      <c r="G419" s="225"/>
      <c r="H419" s="225"/>
      <c r="I419" s="225"/>
      <c r="J419" s="225"/>
      <c r="K419" s="225"/>
      <c r="L419" s="225"/>
      <c r="M419" s="225"/>
      <c r="N419" s="224"/>
      <c r="O419" s="224"/>
      <c r="P419" s="224"/>
      <c r="Q419" s="224"/>
      <c r="R419" s="225"/>
      <c r="S419" s="225"/>
      <c r="T419" s="225"/>
      <c r="U419" s="225"/>
      <c r="V419" s="225"/>
      <c r="W419" s="225"/>
      <c r="X419" s="225"/>
      <c r="Y419" s="225"/>
      <c r="Z419" s="214"/>
      <c r="AA419" s="214"/>
      <c r="AB419" s="214"/>
      <c r="AC419" s="214"/>
      <c r="AD419" s="214"/>
      <c r="AE419" s="214"/>
      <c r="AF419" s="214"/>
      <c r="AG419" s="214" t="s">
        <v>143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3" x14ac:dyDescent="0.2">
      <c r="A420" s="221"/>
      <c r="B420" s="222"/>
      <c r="C420" s="262" t="s">
        <v>417</v>
      </c>
      <c r="D420" s="227"/>
      <c r="E420" s="228">
        <v>9.5200000000000007E-2</v>
      </c>
      <c r="F420" s="225"/>
      <c r="G420" s="225"/>
      <c r="H420" s="225"/>
      <c r="I420" s="225"/>
      <c r="J420" s="225"/>
      <c r="K420" s="225"/>
      <c r="L420" s="225"/>
      <c r="M420" s="225"/>
      <c r="N420" s="224"/>
      <c r="O420" s="224"/>
      <c r="P420" s="224"/>
      <c r="Q420" s="224"/>
      <c r="R420" s="225"/>
      <c r="S420" s="225"/>
      <c r="T420" s="225"/>
      <c r="U420" s="225"/>
      <c r="V420" s="225"/>
      <c r="W420" s="225"/>
      <c r="X420" s="225"/>
      <c r="Y420" s="225"/>
      <c r="Z420" s="214"/>
      <c r="AA420" s="214"/>
      <c r="AB420" s="214"/>
      <c r="AC420" s="214"/>
      <c r="AD420" s="214"/>
      <c r="AE420" s="214"/>
      <c r="AF420" s="214"/>
      <c r="AG420" s="214" t="s">
        <v>143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3" x14ac:dyDescent="0.2">
      <c r="A421" s="221"/>
      <c r="B421" s="222"/>
      <c r="C421" s="262" t="s">
        <v>418</v>
      </c>
      <c r="D421" s="227"/>
      <c r="E421" s="228">
        <v>0.1406</v>
      </c>
      <c r="F421" s="225"/>
      <c r="G421" s="225"/>
      <c r="H421" s="225"/>
      <c r="I421" s="225"/>
      <c r="J421" s="225"/>
      <c r="K421" s="225"/>
      <c r="L421" s="225"/>
      <c r="M421" s="225"/>
      <c r="N421" s="224"/>
      <c r="O421" s="224"/>
      <c r="P421" s="224"/>
      <c r="Q421" s="224"/>
      <c r="R421" s="225"/>
      <c r="S421" s="225"/>
      <c r="T421" s="225"/>
      <c r="U421" s="225"/>
      <c r="V421" s="225"/>
      <c r="W421" s="225"/>
      <c r="X421" s="225"/>
      <c r="Y421" s="225"/>
      <c r="Z421" s="214"/>
      <c r="AA421" s="214"/>
      <c r="AB421" s="214"/>
      <c r="AC421" s="214"/>
      <c r="AD421" s="214"/>
      <c r="AE421" s="214"/>
      <c r="AF421" s="214"/>
      <c r="AG421" s="214" t="s">
        <v>143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3" x14ac:dyDescent="0.2">
      <c r="A422" s="221"/>
      <c r="B422" s="222"/>
      <c r="C422" s="262" t="s">
        <v>419</v>
      </c>
      <c r="D422" s="227"/>
      <c r="E422" s="228">
        <v>5.3999999999999999E-2</v>
      </c>
      <c r="F422" s="225"/>
      <c r="G422" s="225"/>
      <c r="H422" s="225"/>
      <c r="I422" s="225"/>
      <c r="J422" s="225"/>
      <c r="K422" s="225"/>
      <c r="L422" s="225"/>
      <c r="M422" s="225"/>
      <c r="N422" s="224"/>
      <c r="O422" s="224"/>
      <c r="P422" s="224"/>
      <c r="Q422" s="224"/>
      <c r="R422" s="225"/>
      <c r="S422" s="225"/>
      <c r="T422" s="225"/>
      <c r="U422" s="225"/>
      <c r="V422" s="225"/>
      <c r="W422" s="225"/>
      <c r="X422" s="225"/>
      <c r="Y422" s="225"/>
      <c r="Z422" s="214"/>
      <c r="AA422" s="214"/>
      <c r="AB422" s="214"/>
      <c r="AC422" s="214"/>
      <c r="AD422" s="214"/>
      <c r="AE422" s="214"/>
      <c r="AF422" s="214"/>
      <c r="AG422" s="214" t="s">
        <v>143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3" x14ac:dyDescent="0.2">
      <c r="A423" s="221"/>
      <c r="B423" s="222"/>
      <c r="C423" s="262" t="s">
        <v>420</v>
      </c>
      <c r="D423" s="227"/>
      <c r="E423" s="228">
        <v>0.2142</v>
      </c>
      <c r="F423" s="225"/>
      <c r="G423" s="225"/>
      <c r="H423" s="225"/>
      <c r="I423" s="225"/>
      <c r="J423" s="225"/>
      <c r="K423" s="225"/>
      <c r="L423" s="225"/>
      <c r="M423" s="225"/>
      <c r="N423" s="224"/>
      <c r="O423" s="224"/>
      <c r="P423" s="224"/>
      <c r="Q423" s="224"/>
      <c r="R423" s="225"/>
      <c r="S423" s="225"/>
      <c r="T423" s="225"/>
      <c r="U423" s="225"/>
      <c r="V423" s="225"/>
      <c r="W423" s="225"/>
      <c r="X423" s="225"/>
      <c r="Y423" s="225"/>
      <c r="Z423" s="214"/>
      <c r="AA423" s="214"/>
      <c r="AB423" s="214"/>
      <c r="AC423" s="214"/>
      <c r="AD423" s="214"/>
      <c r="AE423" s="214"/>
      <c r="AF423" s="214"/>
      <c r="AG423" s="214" t="s">
        <v>143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3" x14ac:dyDescent="0.2">
      <c r="A424" s="221"/>
      <c r="B424" s="222"/>
      <c r="C424" s="262" t="s">
        <v>421</v>
      </c>
      <c r="D424" s="227"/>
      <c r="E424" s="228">
        <v>5.3999999999999999E-2</v>
      </c>
      <c r="F424" s="225"/>
      <c r="G424" s="225"/>
      <c r="H424" s="225"/>
      <c r="I424" s="225"/>
      <c r="J424" s="225"/>
      <c r="K424" s="225"/>
      <c r="L424" s="225"/>
      <c r="M424" s="225"/>
      <c r="N424" s="224"/>
      <c r="O424" s="224"/>
      <c r="P424" s="224"/>
      <c r="Q424" s="224"/>
      <c r="R424" s="225"/>
      <c r="S424" s="225"/>
      <c r="T424" s="225"/>
      <c r="U424" s="225"/>
      <c r="V424" s="225"/>
      <c r="W424" s="225"/>
      <c r="X424" s="225"/>
      <c r="Y424" s="225"/>
      <c r="Z424" s="214"/>
      <c r="AA424" s="214"/>
      <c r="AB424" s="214"/>
      <c r="AC424" s="214"/>
      <c r="AD424" s="214"/>
      <c r="AE424" s="214"/>
      <c r="AF424" s="214"/>
      <c r="AG424" s="214" t="s">
        <v>143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3" x14ac:dyDescent="0.2">
      <c r="A425" s="221"/>
      <c r="B425" s="222"/>
      <c r="C425" s="262" t="s">
        <v>422</v>
      </c>
      <c r="D425" s="227"/>
      <c r="E425" s="228">
        <v>7.1400000000000005E-2</v>
      </c>
      <c r="F425" s="225"/>
      <c r="G425" s="225"/>
      <c r="H425" s="225"/>
      <c r="I425" s="225"/>
      <c r="J425" s="225"/>
      <c r="K425" s="225"/>
      <c r="L425" s="225"/>
      <c r="M425" s="225"/>
      <c r="N425" s="224"/>
      <c r="O425" s="224"/>
      <c r="P425" s="224"/>
      <c r="Q425" s="224"/>
      <c r="R425" s="225"/>
      <c r="S425" s="225"/>
      <c r="T425" s="225"/>
      <c r="U425" s="225"/>
      <c r="V425" s="225"/>
      <c r="W425" s="225"/>
      <c r="X425" s="225"/>
      <c r="Y425" s="225"/>
      <c r="Z425" s="214"/>
      <c r="AA425" s="214"/>
      <c r="AB425" s="214"/>
      <c r="AC425" s="214"/>
      <c r="AD425" s="214"/>
      <c r="AE425" s="214"/>
      <c r="AF425" s="214"/>
      <c r="AG425" s="214" t="s">
        <v>143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3" x14ac:dyDescent="0.2">
      <c r="A426" s="221"/>
      <c r="B426" s="222"/>
      <c r="C426" s="262" t="s">
        <v>423</v>
      </c>
      <c r="D426" s="227"/>
      <c r="E426" s="228">
        <v>0.20880000000000001</v>
      </c>
      <c r="F426" s="225"/>
      <c r="G426" s="225"/>
      <c r="H426" s="225"/>
      <c r="I426" s="225"/>
      <c r="J426" s="225"/>
      <c r="K426" s="225"/>
      <c r="L426" s="225"/>
      <c r="M426" s="225"/>
      <c r="N426" s="224"/>
      <c r="O426" s="224"/>
      <c r="P426" s="224"/>
      <c r="Q426" s="224"/>
      <c r="R426" s="225"/>
      <c r="S426" s="225"/>
      <c r="T426" s="225"/>
      <c r="U426" s="225"/>
      <c r="V426" s="225"/>
      <c r="W426" s="225"/>
      <c r="X426" s="225"/>
      <c r="Y426" s="225"/>
      <c r="Z426" s="214"/>
      <c r="AA426" s="214"/>
      <c r="AB426" s="214"/>
      <c r="AC426" s="214"/>
      <c r="AD426" s="214"/>
      <c r="AE426" s="214"/>
      <c r="AF426" s="214"/>
      <c r="AG426" s="214" t="s">
        <v>143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3" x14ac:dyDescent="0.2">
      <c r="A427" s="221"/>
      <c r="B427" s="222"/>
      <c r="C427" s="262" t="s">
        <v>424</v>
      </c>
      <c r="D427" s="227"/>
      <c r="E427" s="228">
        <v>0.20250000000000001</v>
      </c>
      <c r="F427" s="225"/>
      <c r="G427" s="225"/>
      <c r="H427" s="225"/>
      <c r="I427" s="225"/>
      <c r="J427" s="225"/>
      <c r="K427" s="225"/>
      <c r="L427" s="225"/>
      <c r="M427" s="225"/>
      <c r="N427" s="224"/>
      <c r="O427" s="224"/>
      <c r="P427" s="224"/>
      <c r="Q427" s="224"/>
      <c r="R427" s="225"/>
      <c r="S427" s="225"/>
      <c r="T427" s="225"/>
      <c r="U427" s="225"/>
      <c r="V427" s="225"/>
      <c r="W427" s="225"/>
      <c r="X427" s="225"/>
      <c r="Y427" s="225"/>
      <c r="Z427" s="214"/>
      <c r="AA427" s="214"/>
      <c r="AB427" s="214"/>
      <c r="AC427" s="214"/>
      <c r="AD427" s="214"/>
      <c r="AE427" s="214"/>
      <c r="AF427" s="214"/>
      <c r="AG427" s="214" t="s">
        <v>143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3" x14ac:dyDescent="0.2">
      <c r="A428" s="221"/>
      <c r="B428" s="222"/>
      <c r="C428" s="262" t="s">
        <v>425</v>
      </c>
      <c r="D428" s="227"/>
      <c r="E428" s="228">
        <v>7.1400000000000005E-2</v>
      </c>
      <c r="F428" s="225"/>
      <c r="G428" s="225"/>
      <c r="H428" s="225"/>
      <c r="I428" s="225"/>
      <c r="J428" s="225"/>
      <c r="K428" s="225"/>
      <c r="L428" s="225"/>
      <c r="M428" s="225"/>
      <c r="N428" s="224"/>
      <c r="O428" s="224"/>
      <c r="P428" s="224"/>
      <c r="Q428" s="224"/>
      <c r="R428" s="225"/>
      <c r="S428" s="225"/>
      <c r="T428" s="225"/>
      <c r="U428" s="225"/>
      <c r="V428" s="225"/>
      <c r="W428" s="225"/>
      <c r="X428" s="225"/>
      <c r="Y428" s="225"/>
      <c r="Z428" s="214"/>
      <c r="AA428" s="214"/>
      <c r="AB428" s="214"/>
      <c r="AC428" s="214"/>
      <c r="AD428" s="214"/>
      <c r="AE428" s="214"/>
      <c r="AF428" s="214"/>
      <c r="AG428" s="214" t="s">
        <v>143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3" x14ac:dyDescent="0.2">
      <c r="A429" s="221"/>
      <c r="B429" s="222"/>
      <c r="C429" s="262" t="s">
        <v>426</v>
      </c>
      <c r="D429" s="227"/>
      <c r="E429" s="228">
        <v>0.1406</v>
      </c>
      <c r="F429" s="225"/>
      <c r="G429" s="225"/>
      <c r="H429" s="225"/>
      <c r="I429" s="225"/>
      <c r="J429" s="225"/>
      <c r="K429" s="225"/>
      <c r="L429" s="225"/>
      <c r="M429" s="225"/>
      <c r="N429" s="224"/>
      <c r="O429" s="224"/>
      <c r="P429" s="224"/>
      <c r="Q429" s="224"/>
      <c r="R429" s="225"/>
      <c r="S429" s="225"/>
      <c r="T429" s="225"/>
      <c r="U429" s="225"/>
      <c r="V429" s="225"/>
      <c r="W429" s="225"/>
      <c r="X429" s="225"/>
      <c r="Y429" s="225"/>
      <c r="Z429" s="214"/>
      <c r="AA429" s="214"/>
      <c r="AB429" s="214"/>
      <c r="AC429" s="214"/>
      <c r="AD429" s="214"/>
      <c r="AE429" s="214"/>
      <c r="AF429" s="214"/>
      <c r="AG429" s="214" t="s">
        <v>143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3" x14ac:dyDescent="0.2">
      <c r="A430" s="221"/>
      <c r="B430" s="222"/>
      <c r="C430" s="262" t="s">
        <v>427</v>
      </c>
      <c r="D430" s="227"/>
      <c r="E430" s="228">
        <v>7.6499999999999999E-2</v>
      </c>
      <c r="F430" s="225"/>
      <c r="G430" s="225"/>
      <c r="H430" s="225"/>
      <c r="I430" s="225"/>
      <c r="J430" s="225"/>
      <c r="K430" s="225"/>
      <c r="L430" s="225"/>
      <c r="M430" s="225"/>
      <c r="N430" s="224"/>
      <c r="O430" s="224"/>
      <c r="P430" s="224"/>
      <c r="Q430" s="224"/>
      <c r="R430" s="225"/>
      <c r="S430" s="225"/>
      <c r="T430" s="225"/>
      <c r="U430" s="225"/>
      <c r="V430" s="225"/>
      <c r="W430" s="225"/>
      <c r="X430" s="225"/>
      <c r="Y430" s="225"/>
      <c r="Z430" s="214"/>
      <c r="AA430" s="214"/>
      <c r="AB430" s="214"/>
      <c r="AC430" s="214"/>
      <c r="AD430" s="214"/>
      <c r="AE430" s="214"/>
      <c r="AF430" s="214"/>
      <c r="AG430" s="214" t="s">
        <v>143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3" x14ac:dyDescent="0.2">
      <c r="A431" s="221"/>
      <c r="B431" s="222"/>
      <c r="C431" s="262" t="s">
        <v>428</v>
      </c>
      <c r="D431" s="227"/>
      <c r="E431" s="228">
        <v>5.8500000000000003E-2</v>
      </c>
      <c r="F431" s="225"/>
      <c r="G431" s="225"/>
      <c r="H431" s="225"/>
      <c r="I431" s="225"/>
      <c r="J431" s="225"/>
      <c r="K431" s="225"/>
      <c r="L431" s="225"/>
      <c r="M431" s="225"/>
      <c r="N431" s="224"/>
      <c r="O431" s="224"/>
      <c r="P431" s="224"/>
      <c r="Q431" s="224"/>
      <c r="R431" s="225"/>
      <c r="S431" s="225"/>
      <c r="T431" s="225"/>
      <c r="U431" s="225"/>
      <c r="V431" s="225"/>
      <c r="W431" s="225"/>
      <c r="X431" s="225"/>
      <c r="Y431" s="225"/>
      <c r="Z431" s="214"/>
      <c r="AA431" s="214"/>
      <c r="AB431" s="214"/>
      <c r="AC431" s="214"/>
      <c r="AD431" s="214"/>
      <c r="AE431" s="214"/>
      <c r="AF431" s="214"/>
      <c r="AG431" s="214" t="s">
        <v>143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3" x14ac:dyDescent="0.2">
      <c r="A432" s="221"/>
      <c r="B432" s="222"/>
      <c r="C432" s="262" t="s">
        <v>429</v>
      </c>
      <c r="D432" s="227"/>
      <c r="E432" s="228">
        <v>0.20880000000000001</v>
      </c>
      <c r="F432" s="225"/>
      <c r="G432" s="225"/>
      <c r="H432" s="225"/>
      <c r="I432" s="225"/>
      <c r="J432" s="225"/>
      <c r="K432" s="225"/>
      <c r="L432" s="225"/>
      <c r="M432" s="225"/>
      <c r="N432" s="224"/>
      <c r="O432" s="224"/>
      <c r="P432" s="224"/>
      <c r="Q432" s="224"/>
      <c r="R432" s="225"/>
      <c r="S432" s="225"/>
      <c r="T432" s="225"/>
      <c r="U432" s="225"/>
      <c r="V432" s="225"/>
      <c r="W432" s="225"/>
      <c r="X432" s="225"/>
      <c r="Y432" s="225"/>
      <c r="Z432" s="214"/>
      <c r="AA432" s="214"/>
      <c r="AB432" s="214"/>
      <c r="AC432" s="214"/>
      <c r="AD432" s="214"/>
      <c r="AE432" s="214"/>
      <c r="AF432" s="214"/>
      <c r="AG432" s="214" t="s">
        <v>143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3" x14ac:dyDescent="0.2">
      <c r="A433" s="221"/>
      <c r="B433" s="222"/>
      <c r="C433" s="262" t="s">
        <v>430</v>
      </c>
      <c r="D433" s="227"/>
      <c r="E433" s="228">
        <v>0.20250000000000001</v>
      </c>
      <c r="F433" s="225"/>
      <c r="G433" s="225"/>
      <c r="H433" s="225"/>
      <c r="I433" s="225"/>
      <c r="J433" s="225"/>
      <c r="K433" s="225"/>
      <c r="L433" s="225"/>
      <c r="M433" s="225"/>
      <c r="N433" s="224"/>
      <c r="O433" s="224"/>
      <c r="P433" s="224"/>
      <c r="Q433" s="224"/>
      <c r="R433" s="225"/>
      <c r="S433" s="225"/>
      <c r="T433" s="225"/>
      <c r="U433" s="225"/>
      <c r="V433" s="225"/>
      <c r="W433" s="225"/>
      <c r="X433" s="225"/>
      <c r="Y433" s="225"/>
      <c r="Z433" s="214"/>
      <c r="AA433" s="214"/>
      <c r="AB433" s="214"/>
      <c r="AC433" s="214"/>
      <c r="AD433" s="214"/>
      <c r="AE433" s="214"/>
      <c r="AF433" s="214"/>
      <c r="AG433" s="214" t="s">
        <v>143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3" x14ac:dyDescent="0.2">
      <c r="A434" s="221"/>
      <c r="B434" s="222"/>
      <c r="C434" s="262" t="s">
        <v>431</v>
      </c>
      <c r="D434" s="227"/>
      <c r="E434" s="228">
        <v>0.11899999999999999</v>
      </c>
      <c r="F434" s="225"/>
      <c r="G434" s="225"/>
      <c r="H434" s="225"/>
      <c r="I434" s="225"/>
      <c r="J434" s="225"/>
      <c r="K434" s="225"/>
      <c r="L434" s="225"/>
      <c r="M434" s="225"/>
      <c r="N434" s="224"/>
      <c r="O434" s="224"/>
      <c r="P434" s="224"/>
      <c r="Q434" s="224"/>
      <c r="R434" s="225"/>
      <c r="S434" s="225"/>
      <c r="T434" s="225"/>
      <c r="U434" s="225"/>
      <c r="V434" s="225"/>
      <c r="W434" s="225"/>
      <c r="X434" s="225"/>
      <c r="Y434" s="225"/>
      <c r="Z434" s="214"/>
      <c r="AA434" s="214"/>
      <c r="AB434" s="214"/>
      <c r="AC434" s="214"/>
      <c r="AD434" s="214"/>
      <c r="AE434" s="214"/>
      <c r="AF434" s="214"/>
      <c r="AG434" s="214" t="s">
        <v>143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3" x14ac:dyDescent="0.2">
      <c r="A435" s="221"/>
      <c r="B435" s="222"/>
      <c r="C435" s="262" t="s">
        <v>433</v>
      </c>
      <c r="D435" s="227"/>
      <c r="E435" s="228">
        <v>5.3999999999999999E-2</v>
      </c>
      <c r="F435" s="225"/>
      <c r="G435" s="225"/>
      <c r="H435" s="225"/>
      <c r="I435" s="225"/>
      <c r="J435" s="225"/>
      <c r="K435" s="225"/>
      <c r="L435" s="225"/>
      <c r="M435" s="225"/>
      <c r="N435" s="224"/>
      <c r="O435" s="224"/>
      <c r="P435" s="224"/>
      <c r="Q435" s="224"/>
      <c r="R435" s="225"/>
      <c r="S435" s="225"/>
      <c r="T435" s="225"/>
      <c r="U435" s="225"/>
      <c r="V435" s="225"/>
      <c r="W435" s="225"/>
      <c r="X435" s="225"/>
      <c r="Y435" s="225"/>
      <c r="Z435" s="214"/>
      <c r="AA435" s="214"/>
      <c r="AB435" s="214"/>
      <c r="AC435" s="214"/>
      <c r="AD435" s="214"/>
      <c r="AE435" s="214"/>
      <c r="AF435" s="214"/>
      <c r="AG435" s="214" t="s">
        <v>143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3" x14ac:dyDescent="0.2">
      <c r="A436" s="221"/>
      <c r="B436" s="222"/>
      <c r="C436" s="262" t="s">
        <v>434</v>
      </c>
      <c r="D436" s="227"/>
      <c r="E436" s="228">
        <v>5.3999999999999999E-2</v>
      </c>
      <c r="F436" s="225"/>
      <c r="G436" s="225"/>
      <c r="H436" s="225"/>
      <c r="I436" s="225"/>
      <c r="J436" s="225"/>
      <c r="K436" s="225"/>
      <c r="L436" s="225"/>
      <c r="M436" s="225"/>
      <c r="N436" s="224"/>
      <c r="O436" s="224"/>
      <c r="P436" s="224"/>
      <c r="Q436" s="224"/>
      <c r="R436" s="225"/>
      <c r="S436" s="225"/>
      <c r="T436" s="225"/>
      <c r="U436" s="225"/>
      <c r="V436" s="225"/>
      <c r="W436" s="225"/>
      <c r="X436" s="225"/>
      <c r="Y436" s="225"/>
      <c r="Z436" s="214"/>
      <c r="AA436" s="214"/>
      <c r="AB436" s="214"/>
      <c r="AC436" s="214"/>
      <c r="AD436" s="214"/>
      <c r="AE436" s="214"/>
      <c r="AF436" s="214"/>
      <c r="AG436" s="214" t="s">
        <v>143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3" x14ac:dyDescent="0.2">
      <c r="A437" s="221"/>
      <c r="B437" s="222"/>
      <c r="C437" s="262" t="s">
        <v>435</v>
      </c>
      <c r="D437" s="227"/>
      <c r="E437" s="228">
        <v>5.3999999999999999E-2</v>
      </c>
      <c r="F437" s="225"/>
      <c r="G437" s="225"/>
      <c r="H437" s="225"/>
      <c r="I437" s="225"/>
      <c r="J437" s="225"/>
      <c r="K437" s="225"/>
      <c r="L437" s="225"/>
      <c r="M437" s="225"/>
      <c r="N437" s="224"/>
      <c r="O437" s="224"/>
      <c r="P437" s="224"/>
      <c r="Q437" s="224"/>
      <c r="R437" s="225"/>
      <c r="S437" s="225"/>
      <c r="T437" s="225"/>
      <c r="U437" s="225"/>
      <c r="V437" s="225"/>
      <c r="W437" s="225"/>
      <c r="X437" s="225"/>
      <c r="Y437" s="225"/>
      <c r="Z437" s="214"/>
      <c r="AA437" s="214"/>
      <c r="AB437" s="214"/>
      <c r="AC437" s="214"/>
      <c r="AD437" s="214"/>
      <c r="AE437" s="214"/>
      <c r="AF437" s="214"/>
      <c r="AG437" s="214" t="s">
        <v>143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3" x14ac:dyDescent="0.2">
      <c r="A438" s="221"/>
      <c r="B438" s="222"/>
      <c r="C438" s="262" t="s">
        <v>436</v>
      </c>
      <c r="D438" s="227"/>
      <c r="E438" s="228">
        <v>9.5200000000000007E-2</v>
      </c>
      <c r="F438" s="225"/>
      <c r="G438" s="225"/>
      <c r="H438" s="225"/>
      <c r="I438" s="225"/>
      <c r="J438" s="225"/>
      <c r="K438" s="225"/>
      <c r="L438" s="225"/>
      <c r="M438" s="225"/>
      <c r="N438" s="224"/>
      <c r="O438" s="224"/>
      <c r="P438" s="224"/>
      <c r="Q438" s="224"/>
      <c r="R438" s="225"/>
      <c r="S438" s="225"/>
      <c r="T438" s="225"/>
      <c r="U438" s="225"/>
      <c r="V438" s="225"/>
      <c r="W438" s="225"/>
      <c r="X438" s="225"/>
      <c r="Y438" s="225"/>
      <c r="Z438" s="214"/>
      <c r="AA438" s="214"/>
      <c r="AB438" s="214"/>
      <c r="AC438" s="214"/>
      <c r="AD438" s="214"/>
      <c r="AE438" s="214"/>
      <c r="AF438" s="214"/>
      <c r="AG438" s="214" t="s">
        <v>143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3" x14ac:dyDescent="0.2">
      <c r="A439" s="221"/>
      <c r="B439" s="222"/>
      <c r="C439" s="262" t="s">
        <v>437</v>
      </c>
      <c r="D439" s="227"/>
      <c r="E439" s="228">
        <v>6.7500000000000004E-2</v>
      </c>
      <c r="F439" s="225"/>
      <c r="G439" s="225"/>
      <c r="H439" s="225"/>
      <c r="I439" s="225"/>
      <c r="J439" s="225"/>
      <c r="K439" s="225"/>
      <c r="L439" s="225"/>
      <c r="M439" s="225"/>
      <c r="N439" s="224"/>
      <c r="O439" s="224"/>
      <c r="P439" s="224"/>
      <c r="Q439" s="224"/>
      <c r="R439" s="225"/>
      <c r="S439" s="225"/>
      <c r="T439" s="225"/>
      <c r="U439" s="225"/>
      <c r="V439" s="225"/>
      <c r="W439" s="225"/>
      <c r="X439" s="225"/>
      <c r="Y439" s="225"/>
      <c r="Z439" s="214"/>
      <c r="AA439" s="214"/>
      <c r="AB439" s="214"/>
      <c r="AC439" s="214"/>
      <c r="AD439" s="214"/>
      <c r="AE439" s="214"/>
      <c r="AF439" s="214"/>
      <c r="AG439" s="214" t="s">
        <v>143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3" x14ac:dyDescent="0.2">
      <c r="A440" s="221"/>
      <c r="B440" s="222"/>
      <c r="C440" s="262" t="s">
        <v>438</v>
      </c>
      <c r="D440" s="227"/>
      <c r="E440" s="228">
        <v>5.3999999999999999E-2</v>
      </c>
      <c r="F440" s="225"/>
      <c r="G440" s="225"/>
      <c r="H440" s="225"/>
      <c r="I440" s="225"/>
      <c r="J440" s="225"/>
      <c r="K440" s="225"/>
      <c r="L440" s="225"/>
      <c r="M440" s="225"/>
      <c r="N440" s="224"/>
      <c r="O440" s="224"/>
      <c r="P440" s="224"/>
      <c r="Q440" s="224"/>
      <c r="R440" s="225"/>
      <c r="S440" s="225"/>
      <c r="T440" s="225"/>
      <c r="U440" s="225"/>
      <c r="V440" s="225"/>
      <c r="W440" s="225"/>
      <c r="X440" s="225"/>
      <c r="Y440" s="225"/>
      <c r="Z440" s="214"/>
      <c r="AA440" s="214"/>
      <c r="AB440" s="214"/>
      <c r="AC440" s="214"/>
      <c r="AD440" s="214"/>
      <c r="AE440" s="214"/>
      <c r="AF440" s="214"/>
      <c r="AG440" s="214" t="s">
        <v>143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3" x14ac:dyDescent="0.2">
      <c r="A441" s="221"/>
      <c r="B441" s="222"/>
      <c r="C441" s="262" t="s">
        <v>439</v>
      </c>
      <c r="D441" s="227"/>
      <c r="E441" s="228">
        <v>9.5200000000000007E-2</v>
      </c>
      <c r="F441" s="225"/>
      <c r="G441" s="225"/>
      <c r="H441" s="225"/>
      <c r="I441" s="225"/>
      <c r="J441" s="225"/>
      <c r="K441" s="225"/>
      <c r="L441" s="225"/>
      <c r="M441" s="225"/>
      <c r="N441" s="224"/>
      <c r="O441" s="224"/>
      <c r="P441" s="224"/>
      <c r="Q441" s="224"/>
      <c r="R441" s="225"/>
      <c r="S441" s="225"/>
      <c r="T441" s="225"/>
      <c r="U441" s="225"/>
      <c r="V441" s="225"/>
      <c r="W441" s="225"/>
      <c r="X441" s="225"/>
      <c r="Y441" s="225"/>
      <c r="Z441" s="214"/>
      <c r="AA441" s="214"/>
      <c r="AB441" s="214"/>
      <c r="AC441" s="214"/>
      <c r="AD441" s="214"/>
      <c r="AE441" s="214"/>
      <c r="AF441" s="214"/>
      <c r="AG441" s="214" t="s">
        <v>143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3" x14ac:dyDescent="0.2">
      <c r="A442" s="221"/>
      <c r="B442" s="222"/>
      <c r="C442" s="262" t="s">
        <v>440</v>
      </c>
      <c r="D442" s="227"/>
      <c r="E442" s="228">
        <v>8.1000000000000003E-2</v>
      </c>
      <c r="F442" s="225"/>
      <c r="G442" s="225"/>
      <c r="H442" s="225"/>
      <c r="I442" s="225"/>
      <c r="J442" s="225"/>
      <c r="K442" s="225"/>
      <c r="L442" s="225"/>
      <c r="M442" s="225"/>
      <c r="N442" s="224"/>
      <c r="O442" s="224"/>
      <c r="P442" s="224"/>
      <c r="Q442" s="224"/>
      <c r="R442" s="225"/>
      <c r="S442" s="225"/>
      <c r="T442" s="225"/>
      <c r="U442" s="225"/>
      <c r="V442" s="225"/>
      <c r="W442" s="225"/>
      <c r="X442" s="225"/>
      <c r="Y442" s="225"/>
      <c r="Z442" s="214"/>
      <c r="AA442" s="214"/>
      <c r="AB442" s="214"/>
      <c r="AC442" s="214"/>
      <c r="AD442" s="214"/>
      <c r="AE442" s="214"/>
      <c r="AF442" s="214"/>
      <c r="AG442" s="214" t="s">
        <v>143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3" x14ac:dyDescent="0.2">
      <c r="A443" s="221"/>
      <c r="B443" s="222"/>
      <c r="C443" s="262" t="s">
        <v>441</v>
      </c>
      <c r="D443" s="227"/>
      <c r="E443" s="228">
        <v>0.20250000000000001</v>
      </c>
      <c r="F443" s="225"/>
      <c r="G443" s="225"/>
      <c r="H443" s="225"/>
      <c r="I443" s="225"/>
      <c r="J443" s="225"/>
      <c r="K443" s="225"/>
      <c r="L443" s="225"/>
      <c r="M443" s="225"/>
      <c r="N443" s="224"/>
      <c r="O443" s="224"/>
      <c r="P443" s="224"/>
      <c r="Q443" s="224"/>
      <c r="R443" s="225"/>
      <c r="S443" s="225"/>
      <c r="T443" s="225"/>
      <c r="U443" s="225"/>
      <c r="V443" s="225"/>
      <c r="W443" s="225"/>
      <c r="X443" s="225"/>
      <c r="Y443" s="225"/>
      <c r="Z443" s="214"/>
      <c r="AA443" s="214"/>
      <c r="AB443" s="214"/>
      <c r="AC443" s="214"/>
      <c r="AD443" s="214"/>
      <c r="AE443" s="214"/>
      <c r="AF443" s="214"/>
      <c r="AG443" s="214" t="s">
        <v>143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3" x14ac:dyDescent="0.2">
      <c r="A444" s="221"/>
      <c r="B444" s="222"/>
      <c r="C444" s="262" t="s">
        <v>442</v>
      </c>
      <c r="D444" s="227"/>
      <c r="E444" s="228">
        <v>3.9E-2</v>
      </c>
      <c r="F444" s="225"/>
      <c r="G444" s="225"/>
      <c r="H444" s="225"/>
      <c r="I444" s="225"/>
      <c r="J444" s="225"/>
      <c r="K444" s="225"/>
      <c r="L444" s="225"/>
      <c r="M444" s="225"/>
      <c r="N444" s="224"/>
      <c r="O444" s="224"/>
      <c r="P444" s="224"/>
      <c r="Q444" s="224"/>
      <c r="R444" s="225"/>
      <c r="S444" s="225"/>
      <c r="T444" s="225"/>
      <c r="U444" s="225"/>
      <c r="V444" s="225"/>
      <c r="W444" s="225"/>
      <c r="X444" s="225"/>
      <c r="Y444" s="225"/>
      <c r="Z444" s="214"/>
      <c r="AA444" s="214"/>
      <c r="AB444" s="214"/>
      <c r="AC444" s="214"/>
      <c r="AD444" s="214"/>
      <c r="AE444" s="214"/>
      <c r="AF444" s="214"/>
      <c r="AG444" s="214" t="s">
        <v>143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3" x14ac:dyDescent="0.2">
      <c r="A445" s="221"/>
      <c r="B445" s="222"/>
      <c r="C445" s="262" t="s">
        <v>443</v>
      </c>
      <c r="D445" s="227"/>
      <c r="E445" s="228">
        <v>9.5200000000000007E-2</v>
      </c>
      <c r="F445" s="225"/>
      <c r="G445" s="225"/>
      <c r="H445" s="225"/>
      <c r="I445" s="225"/>
      <c r="J445" s="225"/>
      <c r="K445" s="225"/>
      <c r="L445" s="225"/>
      <c r="M445" s="225"/>
      <c r="N445" s="224"/>
      <c r="O445" s="224"/>
      <c r="P445" s="224"/>
      <c r="Q445" s="224"/>
      <c r="R445" s="225"/>
      <c r="S445" s="225"/>
      <c r="T445" s="225"/>
      <c r="U445" s="225"/>
      <c r="V445" s="225"/>
      <c r="W445" s="225"/>
      <c r="X445" s="225"/>
      <c r="Y445" s="225"/>
      <c r="Z445" s="214"/>
      <c r="AA445" s="214"/>
      <c r="AB445" s="214"/>
      <c r="AC445" s="214"/>
      <c r="AD445" s="214"/>
      <c r="AE445" s="214"/>
      <c r="AF445" s="214"/>
      <c r="AG445" s="214" t="s">
        <v>143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3" x14ac:dyDescent="0.2">
      <c r="A446" s="221"/>
      <c r="B446" s="222"/>
      <c r="C446" s="262" t="s">
        <v>444</v>
      </c>
      <c r="D446" s="227"/>
      <c r="E446" s="228">
        <v>0.20880000000000001</v>
      </c>
      <c r="F446" s="225"/>
      <c r="G446" s="225"/>
      <c r="H446" s="225"/>
      <c r="I446" s="225"/>
      <c r="J446" s="225"/>
      <c r="K446" s="225"/>
      <c r="L446" s="225"/>
      <c r="M446" s="225"/>
      <c r="N446" s="224"/>
      <c r="O446" s="224"/>
      <c r="P446" s="224"/>
      <c r="Q446" s="224"/>
      <c r="R446" s="225"/>
      <c r="S446" s="225"/>
      <c r="T446" s="225"/>
      <c r="U446" s="225"/>
      <c r="V446" s="225"/>
      <c r="W446" s="225"/>
      <c r="X446" s="225"/>
      <c r="Y446" s="225"/>
      <c r="Z446" s="214"/>
      <c r="AA446" s="214"/>
      <c r="AB446" s="214"/>
      <c r="AC446" s="214"/>
      <c r="AD446" s="214"/>
      <c r="AE446" s="214"/>
      <c r="AF446" s="214"/>
      <c r="AG446" s="214" t="s">
        <v>143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3" x14ac:dyDescent="0.2">
      <c r="A447" s="221"/>
      <c r="B447" s="222"/>
      <c r="C447" s="262" t="s">
        <v>445</v>
      </c>
      <c r="D447" s="227"/>
      <c r="E447" s="228">
        <v>0.20250000000000001</v>
      </c>
      <c r="F447" s="225"/>
      <c r="G447" s="225"/>
      <c r="H447" s="225"/>
      <c r="I447" s="225"/>
      <c r="J447" s="225"/>
      <c r="K447" s="225"/>
      <c r="L447" s="225"/>
      <c r="M447" s="225"/>
      <c r="N447" s="224"/>
      <c r="O447" s="224"/>
      <c r="P447" s="224"/>
      <c r="Q447" s="224"/>
      <c r="R447" s="225"/>
      <c r="S447" s="225"/>
      <c r="T447" s="225"/>
      <c r="U447" s="225"/>
      <c r="V447" s="225"/>
      <c r="W447" s="225"/>
      <c r="X447" s="225"/>
      <c r="Y447" s="225"/>
      <c r="Z447" s="214"/>
      <c r="AA447" s="214"/>
      <c r="AB447" s="214"/>
      <c r="AC447" s="214"/>
      <c r="AD447" s="214"/>
      <c r="AE447" s="214"/>
      <c r="AF447" s="214"/>
      <c r="AG447" s="214" t="s">
        <v>143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3" x14ac:dyDescent="0.2">
      <c r="A448" s="221"/>
      <c r="B448" s="222"/>
      <c r="C448" s="262" t="s">
        <v>446</v>
      </c>
      <c r="D448" s="227"/>
      <c r="E448" s="228">
        <v>0.10199999999999999</v>
      </c>
      <c r="F448" s="225"/>
      <c r="G448" s="225"/>
      <c r="H448" s="225"/>
      <c r="I448" s="225"/>
      <c r="J448" s="225"/>
      <c r="K448" s="225"/>
      <c r="L448" s="225"/>
      <c r="M448" s="225"/>
      <c r="N448" s="224"/>
      <c r="O448" s="224"/>
      <c r="P448" s="224"/>
      <c r="Q448" s="224"/>
      <c r="R448" s="225"/>
      <c r="S448" s="225"/>
      <c r="T448" s="225"/>
      <c r="U448" s="225"/>
      <c r="V448" s="225"/>
      <c r="W448" s="225"/>
      <c r="X448" s="225"/>
      <c r="Y448" s="225"/>
      <c r="Z448" s="214"/>
      <c r="AA448" s="214"/>
      <c r="AB448" s="214"/>
      <c r="AC448" s="214"/>
      <c r="AD448" s="214"/>
      <c r="AE448" s="214"/>
      <c r="AF448" s="214"/>
      <c r="AG448" s="214" t="s">
        <v>143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3" x14ac:dyDescent="0.2">
      <c r="A449" s="221"/>
      <c r="B449" s="222"/>
      <c r="C449" s="262" t="s">
        <v>448</v>
      </c>
      <c r="D449" s="227"/>
      <c r="E449" s="228">
        <v>0.11899999999999999</v>
      </c>
      <c r="F449" s="225"/>
      <c r="G449" s="225"/>
      <c r="H449" s="225"/>
      <c r="I449" s="225"/>
      <c r="J449" s="225"/>
      <c r="K449" s="225"/>
      <c r="L449" s="225"/>
      <c r="M449" s="225"/>
      <c r="N449" s="224"/>
      <c r="O449" s="224"/>
      <c r="P449" s="224"/>
      <c r="Q449" s="224"/>
      <c r="R449" s="225"/>
      <c r="S449" s="225"/>
      <c r="T449" s="225"/>
      <c r="U449" s="225"/>
      <c r="V449" s="225"/>
      <c r="W449" s="225"/>
      <c r="X449" s="225"/>
      <c r="Y449" s="225"/>
      <c r="Z449" s="214"/>
      <c r="AA449" s="214"/>
      <c r="AB449" s="214"/>
      <c r="AC449" s="214"/>
      <c r="AD449" s="214"/>
      <c r="AE449" s="214"/>
      <c r="AF449" s="214"/>
      <c r="AG449" s="214" t="s">
        <v>143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3" x14ac:dyDescent="0.2">
      <c r="A450" s="221"/>
      <c r="B450" s="222"/>
      <c r="C450" s="262" t="s">
        <v>449</v>
      </c>
      <c r="D450" s="227"/>
      <c r="E450" s="228">
        <v>5.3999999999999999E-2</v>
      </c>
      <c r="F450" s="225"/>
      <c r="G450" s="225"/>
      <c r="H450" s="225"/>
      <c r="I450" s="225"/>
      <c r="J450" s="225"/>
      <c r="K450" s="225"/>
      <c r="L450" s="225"/>
      <c r="M450" s="225"/>
      <c r="N450" s="224"/>
      <c r="O450" s="224"/>
      <c r="P450" s="224"/>
      <c r="Q450" s="224"/>
      <c r="R450" s="225"/>
      <c r="S450" s="225"/>
      <c r="T450" s="225"/>
      <c r="U450" s="225"/>
      <c r="V450" s="225"/>
      <c r="W450" s="225"/>
      <c r="X450" s="225"/>
      <c r="Y450" s="225"/>
      <c r="Z450" s="214"/>
      <c r="AA450" s="214"/>
      <c r="AB450" s="214"/>
      <c r="AC450" s="214"/>
      <c r="AD450" s="214"/>
      <c r="AE450" s="214"/>
      <c r="AF450" s="214"/>
      <c r="AG450" s="214" t="s">
        <v>143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3" x14ac:dyDescent="0.2">
      <c r="A451" s="221"/>
      <c r="B451" s="222"/>
      <c r="C451" s="262" t="s">
        <v>450</v>
      </c>
      <c r="D451" s="227"/>
      <c r="E451" s="228">
        <v>0.2142</v>
      </c>
      <c r="F451" s="225"/>
      <c r="G451" s="225"/>
      <c r="H451" s="225"/>
      <c r="I451" s="225"/>
      <c r="J451" s="225"/>
      <c r="K451" s="225"/>
      <c r="L451" s="225"/>
      <c r="M451" s="225"/>
      <c r="N451" s="224"/>
      <c r="O451" s="224"/>
      <c r="P451" s="224"/>
      <c r="Q451" s="224"/>
      <c r="R451" s="225"/>
      <c r="S451" s="225"/>
      <c r="T451" s="225"/>
      <c r="U451" s="225"/>
      <c r="V451" s="225"/>
      <c r="W451" s="225"/>
      <c r="X451" s="225"/>
      <c r="Y451" s="225"/>
      <c r="Z451" s="214"/>
      <c r="AA451" s="214"/>
      <c r="AB451" s="214"/>
      <c r="AC451" s="214"/>
      <c r="AD451" s="214"/>
      <c r="AE451" s="214"/>
      <c r="AF451" s="214"/>
      <c r="AG451" s="214" t="s">
        <v>143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3" x14ac:dyDescent="0.2">
      <c r="A452" s="221"/>
      <c r="B452" s="222"/>
      <c r="C452" s="262" t="s">
        <v>451</v>
      </c>
      <c r="D452" s="227"/>
      <c r="E452" s="228">
        <v>0.20250000000000001</v>
      </c>
      <c r="F452" s="225"/>
      <c r="G452" s="225"/>
      <c r="H452" s="225"/>
      <c r="I452" s="225"/>
      <c r="J452" s="225"/>
      <c r="K452" s="225"/>
      <c r="L452" s="225"/>
      <c r="M452" s="225"/>
      <c r="N452" s="224"/>
      <c r="O452" s="224"/>
      <c r="P452" s="224"/>
      <c r="Q452" s="224"/>
      <c r="R452" s="225"/>
      <c r="S452" s="225"/>
      <c r="T452" s="225"/>
      <c r="U452" s="225"/>
      <c r="V452" s="225"/>
      <c r="W452" s="225"/>
      <c r="X452" s="225"/>
      <c r="Y452" s="225"/>
      <c r="Z452" s="214"/>
      <c r="AA452" s="214"/>
      <c r="AB452" s="214"/>
      <c r="AC452" s="214"/>
      <c r="AD452" s="214"/>
      <c r="AE452" s="214"/>
      <c r="AF452" s="214"/>
      <c r="AG452" s="214" t="s">
        <v>143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3" x14ac:dyDescent="0.2">
      <c r="A453" s="221"/>
      <c r="B453" s="222"/>
      <c r="C453" s="262" t="s">
        <v>452</v>
      </c>
      <c r="D453" s="227"/>
      <c r="E453" s="228">
        <v>3.9E-2</v>
      </c>
      <c r="F453" s="225"/>
      <c r="G453" s="225"/>
      <c r="H453" s="225"/>
      <c r="I453" s="225"/>
      <c r="J453" s="225"/>
      <c r="K453" s="225"/>
      <c r="L453" s="225"/>
      <c r="M453" s="225"/>
      <c r="N453" s="224"/>
      <c r="O453" s="224"/>
      <c r="P453" s="224"/>
      <c r="Q453" s="224"/>
      <c r="R453" s="225"/>
      <c r="S453" s="225"/>
      <c r="T453" s="225"/>
      <c r="U453" s="225"/>
      <c r="V453" s="225"/>
      <c r="W453" s="225"/>
      <c r="X453" s="225"/>
      <c r="Y453" s="225"/>
      <c r="Z453" s="214"/>
      <c r="AA453" s="214"/>
      <c r="AB453" s="214"/>
      <c r="AC453" s="214"/>
      <c r="AD453" s="214"/>
      <c r="AE453" s="214"/>
      <c r="AF453" s="214"/>
      <c r="AG453" s="214" t="s">
        <v>143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3" x14ac:dyDescent="0.2">
      <c r="A454" s="221"/>
      <c r="B454" s="222"/>
      <c r="C454" s="262" t="s">
        <v>453</v>
      </c>
      <c r="D454" s="227"/>
      <c r="E454" s="228">
        <v>0.1479</v>
      </c>
      <c r="F454" s="225"/>
      <c r="G454" s="225"/>
      <c r="H454" s="225"/>
      <c r="I454" s="225"/>
      <c r="J454" s="225"/>
      <c r="K454" s="225"/>
      <c r="L454" s="225"/>
      <c r="M454" s="225"/>
      <c r="N454" s="224"/>
      <c r="O454" s="224"/>
      <c r="P454" s="224"/>
      <c r="Q454" s="224"/>
      <c r="R454" s="225"/>
      <c r="S454" s="225"/>
      <c r="T454" s="225"/>
      <c r="U454" s="225"/>
      <c r="V454" s="225"/>
      <c r="W454" s="225"/>
      <c r="X454" s="225"/>
      <c r="Y454" s="225"/>
      <c r="Z454" s="214"/>
      <c r="AA454" s="214"/>
      <c r="AB454" s="214"/>
      <c r="AC454" s="214"/>
      <c r="AD454" s="214"/>
      <c r="AE454" s="214"/>
      <c r="AF454" s="214"/>
      <c r="AG454" s="214" t="s">
        <v>143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3" x14ac:dyDescent="0.2">
      <c r="A455" s="221"/>
      <c r="B455" s="222"/>
      <c r="C455" s="262" t="s">
        <v>454</v>
      </c>
      <c r="D455" s="227"/>
      <c r="E455" s="228">
        <v>5.4399999999999997E-2</v>
      </c>
      <c r="F455" s="225"/>
      <c r="G455" s="225"/>
      <c r="H455" s="225"/>
      <c r="I455" s="225"/>
      <c r="J455" s="225"/>
      <c r="K455" s="225"/>
      <c r="L455" s="225"/>
      <c r="M455" s="225"/>
      <c r="N455" s="224"/>
      <c r="O455" s="224"/>
      <c r="P455" s="224"/>
      <c r="Q455" s="224"/>
      <c r="R455" s="225"/>
      <c r="S455" s="225"/>
      <c r="T455" s="225"/>
      <c r="U455" s="225"/>
      <c r="V455" s="225"/>
      <c r="W455" s="225"/>
      <c r="X455" s="225"/>
      <c r="Y455" s="225"/>
      <c r="Z455" s="214"/>
      <c r="AA455" s="214"/>
      <c r="AB455" s="214"/>
      <c r="AC455" s="214"/>
      <c r="AD455" s="214"/>
      <c r="AE455" s="214"/>
      <c r="AF455" s="214"/>
      <c r="AG455" s="214" t="s">
        <v>143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3" x14ac:dyDescent="0.2">
      <c r="A456" s="221"/>
      <c r="B456" s="222"/>
      <c r="C456" s="262" t="s">
        <v>455</v>
      </c>
      <c r="D456" s="227"/>
      <c r="E456" s="228">
        <v>3.9E-2</v>
      </c>
      <c r="F456" s="225"/>
      <c r="G456" s="225"/>
      <c r="H456" s="225"/>
      <c r="I456" s="225"/>
      <c r="J456" s="225"/>
      <c r="K456" s="225"/>
      <c r="L456" s="225"/>
      <c r="M456" s="225"/>
      <c r="N456" s="224"/>
      <c r="O456" s="224"/>
      <c r="P456" s="224"/>
      <c r="Q456" s="224"/>
      <c r="R456" s="225"/>
      <c r="S456" s="225"/>
      <c r="T456" s="225"/>
      <c r="U456" s="225"/>
      <c r="V456" s="225"/>
      <c r="W456" s="225"/>
      <c r="X456" s="225"/>
      <c r="Y456" s="225"/>
      <c r="Z456" s="214"/>
      <c r="AA456" s="214"/>
      <c r="AB456" s="214"/>
      <c r="AC456" s="214"/>
      <c r="AD456" s="214"/>
      <c r="AE456" s="214"/>
      <c r="AF456" s="214"/>
      <c r="AG456" s="214" t="s">
        <v>143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3" x14ac:dyDescent="0.2">
      <c r="A457" s="221"/>
      <c r="B457" s="222"/>
      <c r="C457" s="262" t="s">
        <v>456</v>
      </c>
      <c r="D457" s="227"/>
      <c r="E457" s="228">
        <v>7.6499999999999999E-2</v>
      </c>
      <c r="F457" s="225"/>
      <c r="G457" s="225"/>
      <c r="H457" s="225"/>
      <c r="I457" s="225"/>
      <c r="J457" s="225"/>
      <c r="K457" s="225"/>
      <c r="L457" s="225"/>
      <c r="M457" s="225"/>
      <c r="N457" s="224"/>
      <c r="O457" s="224"/>
      <c r="P457" s="224"/>
      <c r="Q457" s="224"/>
      <c r="R457" s="225"/>
      <c r="S457" s="225"/>
      <c r="T457" s="225"/>
      <c r="U457" s="225"/>
      <c r="V457" s="225"/>
      <c r="W457" s="225"/>
      <c r="X457" s="225"/>
      <c r="Y457" s="225"/>
      <c r="Z457" s="214"/>
      <c r="AA457" s="214"/>
      <c r="AB457" s="214"/>
      <c r="AC457" s="214"/>
      <c r="AD457" s="214"/>
      <c r="AE457" s="214"/>
      <c r="AF457" s="214"/>
      <c r="AG457" s="214" t="s">
        <v>143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3" x14ac:dyDescent="0.2">
      <c r="A458" s="221"/>
      <c r="B458" s="222"/>
      <c r="C458" s="262" t="s">
        <v>457</v>
      </c>
      <c r="D458" s="227"/>
      <c r="E458" s="228">
        <v>4.7600000000000003E-2</v>
      </c>
      <c r="F458" s="225"/>
      <c r="G458" s="225"/>
      <c r="H458" s="225"/>
      <c r="I458" s="225"/>
      <c r="J458" s="225"/>
      <c r="K458" s="225"/>
      <c r="L458" s="225"/>
      <c r="M458" s="225"/>
      <c r="N458" s="224"/>
      <c r="O458" s="224"/>
      <c r="P458" s="224"/>
      <c r="Q458" s="224"/>
      <c r="R458" s="225"/>
      <c r="S458" s="225"/>
      <c r="T458" s="225"/>
      <c r="U458" s="225"/>
      <c r="V458" s="225"/>
      <c r="W458" s="225"/>
      <c r="X458" s="225"/>
      <c r="Y458" s="225"/>
      <c r="Z458" s="214"/>
      <c r="AA458" s="214"/>
      <c r="AB458" s="214"/>
      <c r="AC458" s="214"/>
      <c r="AD458" s="214"/>
      <c r="AE458" s="214"/>
      <c r="AF458" s="214"/>
      <c r="AG458" s="214" t="s">
        <v>143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3" x14ac:dyDescent="0.2">
      <c r="A459" s="221"/>
      <c r="B459" s="222"/>
      <c r="C459" s="262" t="s">
        <v>458</v>
      </c>
      <c r="D459" s="227"/>
      <c r="E459" s="228">
        <v>4.7600000000000003E-2</v>
      </c>
      <c r="F459" s="225"/>
      <c r="G459" s="225"/>
      <c r="H459" s="225"/>
      <c r="I459" s="225"/>
      <c r="J459" s="225"/>
      <c r="K459" s="225"/>
      <c r="L459" s="225"/>
      <c r="M459" s="225"/>
      <c r="N459" s="224"/>
      <c r="O459" s="224"/>
      <c r="P459" s="224"/>
      <c r="Q459" s="224"/>
      <c r="R459" s="225"/>
      <c r="S459" s="225"/>
      <c r="T459" s="225"/>
      <c r="U459" s="225"/>
      <c r="V459" s="225"/>
      <c r="W459" s="225"/>
      <c r="X459" s="225"/>
      <c r="Y459" s="225"/>
      <c r="Z459" s="214"/>
      <c r="AA459" s="214"/>
      <c r="AB459" s="214"/>
      <c r="AC459" s="214"/>
      <c r="AD459" s="214"/>
      <c r="AE459" s="214"/>
      <c r="AF459" s="214"/>
      <c r="AG459" s="214" t="s">
        <v>143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3" x14ac:dyDescent="0.2">
      <c r="A460" s="221"/>
      <c r="B460" s="222"/>
      <c r="C460" s="262" t="s">
        <v>459</v>
      </c>
      <c r="D460" s="227"/>
      <c r="E460" s="228">
        <v>4.7600000000000003E-2</v>
      </c>
      <c r="F460" s="225"/>
      <c r="G460" s="225"/>
      <c r="H460" s="225"/>
      <c r="I460" s="225"/>
      <c r="J460" s="225"/>
      <c r="K460" s="225"/>
      <c r="L460" s="225"/>
      <c r="M460" s="225"/>
      <c r="N460" s="224"/>
      <c r="O460" s="224"/>
      <c r="P460" s="224"/>
      <c r="Q460" s="224"/>
      <c r="R460" s="225"/>
      <c r="S460" s="225"/>
      <c r="T460" s="225"/>
      <c r="U460" s="225"/>
      <c r="V460" s="225"/>
      <c r="W460" s="225"/>
      <c r="X460" s="225"/>
      <c r="Y460" s="225"/>
      <c r="Z460" s="214"/>
      <c r="AA460" s="214"/>
      <c r="AB460" s="214"/>
      <c r="AC460" s="214"/>
      <c r="AD460" s="214"/>
      <c r="AE460" s="214"/>
      <c r="AF460" s="214"/>
      <c r="AG460" s="214" t="s">
        <v>143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3" x14ac:dyDescent="0.2">
      <c r="A461" s="221"/>
      <c r="B461" s="222"/>
      <c r="C461" s="262" t="s">
        <v>460</v>
      </c>
      <c r="D461" s="227"/>
      <c r="E461" s="228">
        <v>4.7600000000000003E-2</v>
      </c>
      <c r="F461" s="225"/>
      <c r="G461" s="225"/>
      <c r="H461" s="225"/>
      <c r="I461" s="225"/>
      <c r="J461" s="225"/>
      <c r="K461" s="225"/>
      <c r="L461" s="225"/>
      <c r="M461" s="225"/>
      <c r="N461" s="224"/>
      <c r="O461" s="224"/>
      <c r="P461" s="224"/>
      <c r="Q461" s="224"/>
      <c r="R461" s="225"/>
      <c r="S461" s="225"/>
      <c r="T461" s="225"/>
      <c r="U461" s="225"/>
      <c r="V461" s="225"/>
      <c r="W461" s="225"/>
      <c r="X461" s="225"/>
      <c r="Y461" s="225"/>
      <c r="Z461" s="214"/>
      <c r="AA461" s="214"/>
      <c r="AB461" s="214"/>
      <c r="AC461" s="214"/>
      <c r="AD461" s="214"/>
      <c r="AE461" s="214"/>
      <c r="AF461" s="214"/>
      <c r="AG461" s="214" t="s">
        <v>143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3" x14ac:dyDescent="0.2">
      <c r="A462" s="221"/>
      <c r="B462" s="222"/>
      <c r="C462" s="262" t="s">
        <v>461</v>
      </c>
      <c r="D462" s="227"/>
      <c r="E462" s="228">
        <v>9.8599999999999993E-2</v>
      </c>
      <c r="F462" s="225"/>
      <c r="G462" s="225"/>
      <c r="H462" s="225"/>
      <c r="I462" s="225"/>
      <c r="J462" s="225"/>
      <c r="K462" s="225"/>
      <c r="L462" s="225"/>
      <c r="M462" s="225"/>
      <c r="N462" s="224"/>
      <c r="O462" s="224"/>
      <c r="P462" s="224"/>
      <c r="Q462" s="224"/>
      <c r="R462" s="225"/>
      <c r="S462" s="225"/>
      <c r="T462" s="225"/>
      <c r="U462" s="225"/>
      <c r="V462" s="225"/>
      <c r="W462" s="225"/>
      <c r="X462" s="225"/>
      <c r="Y462" s="225"/>
      <c r="Z462" s="214"/>
      <c r="AA462" s="214"/>
      <c r="AB462" s="214"/>
      <c r="AC462" s="214"/>
      <c r="AD462" s="214"/>
      <c r="AE462" s="214"/>
      <c r="AF462" s="214"/>
      <c r="AG462" s="214" t="s">
        <v>143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3" x14ac:dyDescent="0.2">
      <c r="A463" s="221"/>
      <c r="B463" s="222"/>
      <c r="C463" s="262" t="s">
        <v>462</v>
      </c>
      <c r="D463" s="227"/>
      <c r="E463" s="228">
        <v>9.8599999999999993E-2</v>
      </c>
      <c r="F463" s="225"/>
      <c r="G463" s="225"/>
      <c r="H463" s="225"/>
      <c r="I463" s="225"/>
      <c r="J463" s="225"/>
      <c r="K463" s="225"/>
      <c r="L463" s="225"/>
      <c r="M463" s="225"/>
      <c r="N463" s="224"/>
      <c r="O463" s="224"/>
      <c r="P463" s="224"/>
      <c r="Q463" s="224"/>
      <c r="R463" s="225"/>
      <c r="S463" s="225"/>
      <c r="T463" s="225"/>
      <c r="U463" s="225"/>
      <c r="V463" s="225"/>
      <c r="W463" s="225"/>
      <c r="X463" s="225"/>
      <c r="Y463" s="225"/>
      <c r="Z463" s="214"/>
      <c r="AA463" s="214"/>
      <c r="AB463" s="214"/>
      <c r="AC463" s="214"/>
      <c r="AD463" s="214"/>
      <c r="AE463" s="214"/>
      <c r="AF463" s="214"/>
      <c r="AG463" s="214" t="s">
        <v>143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3" x14ac:dyDescent="0.2">
      <c r="A464" s="221"/>
      <c r="B464" s="222"/>
      <c r="C464" s="262" t="s">
        <v>463</v>
      </c>
      <c r="D464" s="227"/>
      <c r="E464" s="228">
        <v>5.4399999999999997E-2</v>
      </c>
      <c r="F464" s="225"/>
      <c r="G464" s="225"/>
      <c r="H464" s="225"/>
      <c r="I464" s="225"/>
      <c r="J464" s="225"/>
      <c r="K464" s="225"/>
      <c r="L464" s="225"/>
      <c r="M464" s="225"/>
      <c r="N464" s="224"/>
      <c r="O464" s="224"/>
      <c r="P464" s="224"/>
      <c r="Q464" s="224"/>
      <c r="R464" s="225"/>
      <c r="S464" s="225"/>
      <c r="T464" s="225"/>
      <c r="U464" s="225"/>
      <c r="V464" s="225"/>
      <c r="W464" s="225"/>
      <c r="X464" s="225"/>
      <c r="Y464" s="225"/>
      <c r="Z464" s="214"/>
      <c r="AA464" s="214"/>
      <c r="AB464" s="214"/>
      <c r="AC464" s="214"/>
      <c r="AD464" s="214"/>
      <c r="AE464" s="214"/>
      <c r="AF464" s="214"/>
      <c r="AG464" s="214" t="s">
        <v>143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3" x14ac:dyDescent="0.2">
      <c r="A465" s="221"/>
      <c r="B465" s="222"/>
      <c r="C465" s="262" t="s">
        <v>464</v>
      </c>
      <c r="D465" s="227"/>
      <c r="E465" s="228">
        <v>5.0999999999999997E-2</v>
      </c>
      <c r="F465" s="225"/>
      <c r="G465" s="225"/>
      <c r="H465" s="225"/>
      <c r="I465" s="225"/>
      <c r="J465" s="225"/>
      <c r="K465" s="225"/>
      <c r="L465" s="225"/>
      <c r="M465" s="225"/>
      <c r="N465" s="224"/>
      <c r="O465" s="224"/>
      <c r="P465" s="224"/>
      <c r="Q465" s="224"/>
      <c r="R465" s="225"/>
      <c r="S465" s="225"/>
      <c r="T465" s="225"/>
      <c r="U465" s="225"/>
      <c r="V465" s="225"/>
      <c r="W465" s="225"/>
      <c r="X465" s="225"/>
      <c r="Y465" s="225"/>
      <c r="Z465" s="214"/>
      <c r="AA465" s="214"/>
      <c r="AB465" s="214"/>
      <c r="AC465" s="214"/>
      <c r="AD465" s="214"/>
      <c r="AE465" s="214"/>
      <c r="AF465" s="214"/>
      <c r="AG465" s="214" t="s">
        <v>143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3" x14ac:dyDescent="0.2">
      <c r="A466" s="221"/>
      <c r="B466" s="222"/>
      <c r="C466" s="262" t="s">
        <v>465</v>
      </c>
      <c r="D466" s="227"/>
      <c r="E466" s="228">
        <v>5.0999999999999997E-2</v>
      </c>
      <c r="F466" s="225"/>
      <c r="G466" s="225"/>
      <c r="H466" s="225"/>
      <c r="I466" s="225"/>
      <c r="J466" s="225"/>
      <c r="K466" s="225"/>
      <c r="L466" s="225"/>
      <c r="M466" s="225"/>
      <c r="N466" s="224"/>
      <c r="O466" s="224"/>
      <c r="P466" s="224"/>
      <c r="Q466" s="224"/>
      <c r="R466" s="225"/>
      <c r="S466" s="225"/>
      <c r="T466" s="225"/>
      <c r="U466" s="225"/>
      <c r="V466" s="225"/>
      <c r="W466" s="225"/>
      <c r="X466" s="225"/>
      <c r="Y466" s="225"/>
      <c r="Z466" s="214"/>
      <c r="AA466" s="214"/>
      <c r="AB466" s="214"/>
      <c r="AC466" s="214"/>
      <c r="AD466" s="214"/>
      <c r="AE466" s="214"/>
      <c r="AF466" s="214"/>
      <c r="AG466" s="214" t="s">
        <v>143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3" x14ac:dyDescent="0.2">
      <c r="A467" s="221"/>
      <c r="B467" s="222"/>
      <c r="C467" s="262" t="s">
        <v>466</v>
      </c>
      <c r="D467" s="227"/>
      <c r="E467" s="228">
        <v>5.0999999999999997E-2</v>
      </c>
      <c r="F467" s="225"/>
      <c r="G467" s="225"/>
      <c r="H467" s="225"/>
      <c r="I467" s="225"/>
      <c r="J467" s="225"/>
      <c r="K467" s="225"/>
      <c r="L467" s="225"/>
      <c r="M467" s="225"/>
      <c r="N467" s="224"/>
      <c r="O467" s="224"/>
      <c r="P467" s="224"/>
      <c r="Q467" s="224"/>
      <c r="R467" s="225"/>
      <c r="S467" s="225"/>
      <c r="T467" s="225"/>
      <c r="U467" s="225"/>
      <c r="V467" s="225"/>
      <c r="W467" s="225"/>
      <c r="X467" s="225"/>
      <c r="Y467" s="225"/>
      <c r="Z467" s="214"/>
      <c r="AA467" s="214"/>
      <c r="AB467" s="214"/>
      <c r="AC467" s="214"/>
      <c r="AD467" s="214"/>
      <c r="AE467" s="214"/>
      <c r="AF467" s="214"/>
      <c r="AG467" s="214" t="s">
        <v>143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3" x14ac:dyDescent="0.2">
      <c r="A468" s="221"/>
      <c r="B468" s="222"/>
      <c r="C468" s="262" t="s">
        <v>467</v>
      </c>
      <c r="D468" s="227"/>
      <c r="E468" s="228">
        <v>9.5200000000000007E-2</v>
      </c>
      <c r="F468" s="225"/>
      <c r="G468" s="225"/>
      <c r="H468" s="225"/>
      <c r="I468" s="225"/>
      <c r="J468" s="225"/>
      <c r="K468" s="225"/>
      <c r="L468" s="225"/>
      <c r="M468" s="225"/>
      <c r="N468" s="224"/>
      <c r="O468" s="224"/>
      <c r="P468" s="224"/>
      <c r="Q468" s="224"/>
      <c r="R468" s="225"/>
      <c r="S468" s="225"/>
      <c r="T468" s="225"/>
      <c r="U468" s="225"/>
      <c r="V468" s="225"/>
      <c r="W468" s="225"/>
      <c r="X468" s="225"/>
      <c r="Y468" s="225"/>
      <c r="Z468" s="214"/>
      <c r="AA468" s="214"/>
      <c r="AB468" s="214"/>
      <c r="AC468" s="214"/>
      <c r="AD468" s="214"/>
      <c r="AE468" s="214"/>
      <c r="AF468" s="214"/>
      <c r="AG468" s="214" t="s">
        <v>143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3" x14ac:dyDescent="0.2">
      <c r="A469" s="221"/>
      <c r="B469" s="222"/>
      <c r="C469" s="262" t="s">
        <v>468</v>
      </c>
      <c r="D469" s="227"/>
      <c r="E469" s="228">
        <v>9.5200000000000007E-2</v>
      </c>
      <c r="F469" s="225"/>
      <c r="G469" s="225"/>
      <c r="H469" s="225"/>
      <c r="I469" s="225"/>
      <c r="J469" s="225"/>
      <c r="K469" s="225"/>
      <c r="L469" s="225"/>
      <c r="M469" s="225"/>
      <c r="N469" s="224"/>
      <c r="O469" s="224"/>
      <c r="P469" s="224"/>
      <c r="Q469" s="224"/>
      <c r="R469" s="225"/>
      <c r="S469" s="225"/>
      <c r="T469" s="225"/>
      <c r="U469" s="225"/>
      <c r="V469" s="225"/>
      <c r="W469" s="225"/>
      <c r="X469" s="225"/>
      <c r="Y469" s="225"/>
      <c r="Z469" s="214"/>
      <c r="AA469" s="214"/>
      <c r="AB469" s="214"/>
      <c r="AC469" s="214"/>
      <c r="AD469" s="214"/>
      <c r="AE469" s="214"/>
      <c r="AF469" s="214"/>
      <c r="AG469" s="214" t="s">
        <v>143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3" x14ac:dyDescent="0.2">
      <c r="A470" s="221"/>
      <c r="B470" s="222"/>
      <c r="C470" s="262" t="s">
        <v>470</v>
      </c>
      <c r="D470" s="227"/>
      <c r="E470" s="228">
        <v>0.20880000000000001</v>
      </c>
      <c r="F470" s="225"/>
      <c r="G470" s="225"/>
      <c r="H470" s="225"/>
      <c r="I470" s="225"/>
      <c r="J470" s="225"/>
      <c r="K470" s="225"/>
      <c r="L470" s="225"/>
      <c r="M470" s="225"/>
      <c r="N470" s="224"/>
      <c r="O470" s="224"/>
      <c r="P470" s="224"/>
      <c r="Q470" s="224"/>
      <c r="R470" s="225"/>
      <c r="S470" s="225"/>
      <c r="T470" s="225"/>
      <c r="U470" s="225"/>
      <c r="V470" s="225"/>
      <c r="W470" s="225"/>
      <c r="X470" s="225"/>
      <c r="Y470" s="225"/>
      <c r="Z470" s="214"/>
      <c r="AA470" s="214"/>
      <c r="AB470" s="214"/>
      <c r="AC470" s="214"/>
      <c r="AD470" s="214"/>
      <c r="AE470" s="214"/>
      <c r="AF470" s="214"/>
      <c r="AG470" s="214" t="s">
        <v>143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3" x14ac:dyDescent="0.2">
      <c r="A471" s="221"/>
      <c r="B471" s="222"/>
      <c r="C471" s="262" t="s">
        <v>471</v>
      </c>
      <c r="D471" s="227"/>
      <c r="E471" s="228">
        <v>0.1406</v>
      </c>
      <c r="F471" s="225"/>
      <c r="G471" s="225"/>
      <c r="H471" s="225"/>
      <c r="I471" s="225"/>
      <c r="J471" s="225"/>
      <c r="K471" s="225"/>
      <c r="L471" s="225"/>
      <c r="M471" s="225"/>
      <c r="N471" s="224"/>
      <c r="O471" s="224"/>
      <c r="P471" s="224"/>
      <c r="Q471" s="224"/>
      <c r="R471" s="225"/>
      <c r="S471" s="225"/>
      <c r="T471" s="225"/>
      <c r="U471" s="225"/>
      <c r="V471" s="225"/>
      <c r="W471" s="225"/>
      <c r="X471" s="225"/>
      <c r="Y471" s="225"/>
      <c r="Z471" s="214"/>
      <c r="AA471" s="214"/>
      <c r="AB471" s="214"/>
      <c r="AC471" s="214"/>
      <c r="AD471" s="214"/>
      <c r="AE471" s="214"/>
      <c r="AF471" s="214"/>
      <c r="AG471" s="214" t="s">
        <v>143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3" x14ac:dyDescent="0.2">
      <c r="A472" s="221"/>
      <c r="B472" s="222"/>
      <c r="C472" s="262" t="s">
        <v>472</v>
      </c>
      <c r="D472" s="227"/>
      <c r="E472" s="228">
        <v>0.20250000000000001</v>
      </c>
      <c r="F472" s="225"/>
      <c r="G472" s="225"/>
      <c r="H472" s="225"/>
      <c r="I472" s="225"/>
      <c r="J472" s="225"/>
      <c r="K472" s="225"/>
      <c r="L472" s="225"/>
      <c r="M472" s="225"/>
      <c r="N472" s="224"/>
      <c r="O472" s="224"/>
      <c r="P472" s="224"/>
      <c r="Q472" s="224"/>
      <c r="R472" s="225"/>
      <c r="S472" s="225"/>
      <c r="T472" s="225"/>
      <c r="U472" s="225"/>
      <c r="V472" s="225"/>
      <c r="W472" s="225"/>
      <c r="X472" s="225"/>
      <c r="Y472" s="225"/>
      <c r="Z472" s="214"/>
      <c r="AA472" s="214"/>
      <c r="AB472" s="214"/>
      <c r="AC472" s="214"/>
      <c r="AD472" s="214"/>
      <c r="AE472" s="214"/>
      <c r="AF472" s="214"/>
      <c r="AG472" s="214" t="s">
        <v>143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3" x14ac:dyDescent="0.2">
      <c r="A473" s="221"/>
      <c r="B473" s="222"/>
      <c r="C473" s="262" t="s">
        <v>473</v>
      </c>
      <c r="D473" s="227"/>
      <c r="E473" s="228">
        <v>9.5200000000000007E-2</v>
      </c>
      <c r="F473" s="225"/>
      <c r="G473" s="225"/>
      <c r="H473" s="225"/>
      <c r="I473" s="225"/>
      <c r="J473" s="225"/>
      <c r="K473" s="225"/>
      <c r="L473" s="225"/>
      <c r="M473" s="225"/>
      <c r="N473" s="224"/>
      <c r="O473" s="224"/>
      <c r="P473" s="224"/>
      <c r="Q473" s="224"/>
      <c r="R473" s="225"/>
      <c r="S473" s="225"/>
      <c r="T473" s="225"/>
      <c r="U473" s="225"/>
      <c r="V473" s="225"/>
      <c r="W473" s="225"/>
      <c r="X473" s="225"/>
      <c r="Y473" s="225"/>
      <c r="Z473" s="214"/>
      <c r="AA473" s="214"/>
      <c r="AB473" s="214"/>
      <c r="AC473" s="214"/>
      <c r="AD473" s="214"/>
      <c r="AE473" s="214"/>
      <c r="AF473" s="214"/>
      <c r="AG473" s="214" t="s">
        <v>143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3" x14ac:dyDescent="0.2">
      <c r="A474" s="221"/>
      <c r="B474" s="222"/>
      <c r="C474" s="262" t="s">
        <v>474</v>
      </c>
      <c r="D474" s="227"/>
      <c r="E474" s="228">
        <v>2.52</v>
      </c>
      <c r="F474" s="225"/>
      <c r="G474" s="225"/>
      <c r="H474" s="225"/>
      <c r="I474" s="225"/>
      <c r="J474" s="225"/>
      <c r="K474" s="225"/>
      <c r="L474" s="225"/>
      <c r="M474" s="225"/>
      <c r="N474" s="224"/>
      <c r="O474" s="224"/>
      <c r="P474" s="224"/>
      <c r="Q474" s="224"/>
      <c r="R474" s="225"/>
      <c r="S474" s="225"/>
      <c r="T474" s="225"/>
      <c r="U474" s="225"/>
      <c r="V474" s="225"/>
      <c r="W474" s="225"/>
      <c r="X474" s="225"/>
      <c r="Y474" s="225"/>
      <c r="Z474" s="214"/>
      <c r="AA474" s="214"/>
      <c r="AB474" s="214"/>
      <c r="AC474" s="214"/>
      <c r="AD474" s="214"/>
      <c r="AE474" s="214"/>
      <c r="AF474" s="214"/>
      <c r="AG474" s="214" t="s">
        <v>143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3" x14ac:dyDescent="0.2">
      <c r="A475" s="221"/>
      <c r="B475" s="222"/>
      <c r="C475" s="262" t="s">
        <v>518</v>
      </c>
      <c r="D475" s="227"/>
      <c r="E475" s="228"/>
      <c r="F475" s="225"/>
      <c r="G475" s="225"/>
      <c r="H475" s="225"/>
      <c r="I475" s="225"/>
      <c r="J475" s="225"/>
      <c r="K475" s="225"/>
      <c r="L475" s="225"/>
      <c r="M475" s="225"/>
      <c r="N475" s="224"/>
      <c r="O475" s="224"/>
      <c r="P475" s="224"/>
      <c r="Q475" s="224"/>
      <c r="R475" s="225"/>
      <c r="S475" s="225"/>
      <c r="T475" s="225"/>
      <c r="U475" s="225"/>
      <c r="V475" s="225"/>
      <c r="W475" s="225"/>
      <c r="X475" s="225"/>
      <c r="Y475" s="225"/>
      <c r="Z475" s="214"/>
      <c r="AA475" s="214"/>
      <c r="AB475" s="214"/>
      <c r="AC475" s="214"/>
      <c r="AD475" s="214"/>
      <c r="AE475" s="214"/>
      <c r="AF475" s="214"/>
      <c r="AG475" s="214" t="s">
        <v>143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3" x14ac:dyDescent="0.2">
      <c r="A476" s="221"/>
      <c r="B476" s="222"/>
      <c r="C476" s="262" t="s">
        <v>498</v>
      </c>
      <c r="D476" s="227"/>
      <c r="E476" s="228">
        <v>10.150399999999999</v>
      </c>
      <c r="F476" s="225"/>
      <c r="G476" s="225"/>
      <c r="H476" s="225"/>
      <c r="I476" s="225"/>
      <c r="J476" s="225"/>
      <c r="K476" s="225"/>
      <c r="L476" s="225"/>
      <c r="M476" s="225"/>
      <c r="N476" s="224"/>
      <c r="O476" s="224"/>
      <c r="P476" s="224"/>
      <c r="Q476" s="224"/>
      <c r="R476" s="225"/>
      <c r="S476" s="225"/>
      <c r="T476" s="225"/>
      <c r="U476" s="225"/>
      <c r="V476" s="225"/>
      <c r="W476" s="225"/>
      <c r="X476" s="225"/>
      <c r="Y476" s="225"/>
      <c r="Z476" s="214"/>
      <c r="AA476" s="214"/>
      <c r="AB476" s="214"/>
      <c r="AC476" s="214"/>
      <c r="AD476" s="214"/>
      <c r="AE476" s="214"/>
      <c r="AF476" s="214"/>
      <c r="AG476" s="214" t="s">
        <v>143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3" x14ac:dyDescent="0.2">
      <c r="A477" s="221"/>
      <c r="B477" s="222"/>
      <c r="C477" s="262" t="s">
        <v>519</v>
      </c>
      <c r="D477" s="227"/>
      <c r="E477" s="228">
        <v>5.2709999999999999</v>
      </c>
      <c r="F477" s="225"/>
      <c r="G477" s="225"/>
      <c r="H477" s="225"/>
      <c r="I477" s="225"/>
      <c r="J477" s="225"/>
      <c r="K477" s="225"/>
      <c r="L477" s="225"/>
      <c r="M477" s="225"/>
      <c r="N477" s="224"/>
      <c r="O477" s="224"/>
      <c r="P477" s="224"/>
      <c r="Q477" s="224"/>
      <c r="R477" s="225"/>
      <c r="S477" s="225"/>
      <c r="T477" s="225"/>
      <c r="U477" s="225"/>
      <c r="V477" s="225"/>
      <c r="W477" s="225"/>
      <c r="X477" s="225"/>
      <c r="Y477" s="225"/>
      <c r="Z477" s="214"/>
      <c r="AA477" s="214"/>
      <c r="AB477" s="214"/>
      <c r="AC477" s="214"/>
      <c r="AD477" s="214"/>
      <c r="AE477" s="214"/>
      <c r="AF477" s="214"/>
      <c r="AG477" s="214" t="s">
        <v>143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3" x14ac:dyDescent="0.2">
      <c r="A478" s="221"/>
      <c r="B478" s="222"/>
      <c r="C478" s="268" t="s">
        <v>520</v>
      </c>
      <c r="D478" s="229"/>
      <c r="E478" s="230">
        <v>2.5108100000000002</v>
      </c>
      <c r="F478" s="225"/>
      <c r="G478" s="225"/>
      <c r="H478" s="225"/>
      <c r="I478" s="225"/>
      <c r="J478" s="225"/>
      <c r="K478" s="225"/>
      <c r="L478" s="225"/>
      <c r="M478" s="225"/>
      <c r="N478" s="224"/>
      <c r="O478" s="224"/>
      <c r="P478" s="224"/>
      <c r="Q478" s="224"/>
      <c r="R478" s="225"/>
      <c r="S478" s="225"/>
      <c r="T478" s="225"/>
      <c r="U478" s="225"/>
      <c r="V478" s="225"/>
      <c r="W478" s="225"/>
      <c r="X478" s="225"/>
      <c r="Y478" s="225"/>
      <c r="Z478" s="214"/>
      <c r="AA478" s="214"/>
      <c r="AB478" s="214"/>
      <c r="AC478" s="214"/>
      <c r="AD478" s="214"/>
      <c r="AE478" s="214"/>
      <c r="AF478" s="214"/>
      <c r="AG478" s="214" t="s">
        <v>143</v>
      </c>
      <c r="AH478" s="214">
        <v>4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9">
        <v>67</v>
      </c>
      <c r="B479" s="240" t="s">
        <v>521</v>
      </c>
      <c r="C479" s="260" t="s">
        <v>522</v>
      </c>
      <c r="D479" s="241" t="s">
        <v>134</v>
      </c>
      <c r="E479" s="242">
        <v>4.9561599999999997</v>
      </c>
      <c r="F479" s="243"/>
      <c r="G479" s="244">
        <f>ROUND(E479*F479,2)</f>
        <v>0</v>
      </c>
      <c r="H479" s="243"/>
      <c r="I479" s="244">
        <f>ROUND(E479*H479,2)</f>
        <v>0</v>
      </c>
      <c r="J479" s="243"/>
      <c r="K479" s="244">
        <f>ROUND(E479*J479,2)</f>
        <v>0</v>
      </c>
      <c r="L479" s="244">
        <v>21</v>
      </c>
      <c r="M479" s="244">
        <f>G479*(1+L479/100)</f>
        <v>0</v>
      </c>
      <c r="N479" s="242">
        <v>0.55000000000000004</v>
      </c>
      <c r="O479" s="242">
        <f>ROUND(E479*N479,2)</f>
        <v>2.73</v>
      </c>
      <c r="P479" s="242">
        <v>0</v>
      </c>
      <c r="Q479" s="242">
        <f>ROUND(E479*P479,2)</f>
        <v>0</v>
      </c>
      <c r="R479" s="244"/>
      <c r="S479" s="244" t="s">
        <v>208</v>
      </c>
      <c r="T479" s="245" t="s">
        <v>209</v>
      </c>
      <c r="U479" s="225">
        <v>0</v>
      </c>
      <c r="V479" s="225">
        <f>ROUND(E479*U479,2)</f>
        <v>0</v>
      </c>
      <c r="W479" s="225"/>
      <c r="X479" s="225" t="s">
        <v>196</v>
      </c>
      <c r="Y479" s="225" t="s">
        <v>292</v>
      </c>
      <c r="Z479" s="214"/>
      <c r="AA479" s="214"/>
      <c r="AB479" s="214"/>
      <c r="AC479" s="214"/>
      <c r="AD479" s="214"/>
      <c r="AE479" s="214"/>
      <c r="AF479" s="214"/>
      <c r="AG479" s="214" t="s">
        <v>197</v>
      </c>
      <c r="AH479" s="214"/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2" x14ac:dyDescent="0.2">
      <c r="A480" s="221"/>
      <c r="B480" s="222"/>
      <c r="C480" s="262" t="s">
        <v>281</v>
      </c>
      <c r="D480" s="227"/>
      <c r="E480" s="228"/>
      <c r="F480" s="225"/>
      <c r="G480" s="225"/>
      <c r="H480" s="225"/>
      <c r="I480" s="225"/>
      <c r="J480" s="225"/>
      <c r="K480" s="225"/>
      <c r="L480" s="225"/>
      <c r="M480" s="225"/>
      <c r="N480" s="224"/>
      <c r="O480" s="224"/>
      <c r="P480" s="224"/>
      <c r="Q480" s="224"/>
      <c r="R480" s="225"/>
      <c r="S480" s="225"/>
      <c r="T480" s="225"/>
      <c r="U480" s="225"/>
      <c r="V480" s="225"/>
      <c r="W480" s="225"/>
      <c r="X480" s="225"/>
      <c r="Y480" s="225"/>
      <c r="Z480" s="214"/>
      <c r="AA480" s="214"/>
      <c r="AB480" s="214"/>
      <c r="AC480" s="214"/>
      <c r="AD480" s="214"/>
      <c r="AE480" s="214"/>
      <c r="AF480" s="214"/>
      <c r="AG480" s="214" t="s">
        <v>143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3" x14ac:dyDescent="0.2">
      <c r="A481" s="221"/>
      <c r="B481" s="222"/>
      <c r="C481" s="262" t="s">
        <v>397</v>
      </c>
      <c r="D481" s="227"/>
      <c r="E481" s="228">
        <v>0.56320000000000003</v>
      </c>
      <c r="F481" s="225"/>
      <c r="G481" s="225"/>
      <c r="H481" s="225"/>
      <c r="I481" s="225"/>
      <c r="J481" s="225"/>
      <c r="K481" s="225"/>
      <c r="L481" s="225"/>
      <c r="M481" s="225"/>
      <c r="N481" s="224"/>
      <c r="O481" s="224"/>
      <c r="P481" s="224"/>
      <c r="Q481" s="224"/>
      <c r="R481" s="225"/>
      <c r="S481" s="225"/>
      <c r="T481" s="225"/>
      <c r="U481" s="225"/>
      <c r="V481" s="225"/>
      <c r="W481" s="225"/>
      <c r="X481" s="225"/>
      <c r="Y481" s="225"/>
      <c r="Z481" s="214"/>
      <c r="AA481" s="214"/>
      <c r="AB481" s="214"/>
      <c r="AC481" s="214"/>
      <c r="AD481" s="214"/>
      <c r="AE481" s="214"/>
      <c r="AF481" s="214"/>
      <c r="AG481" s="214" t="s">
        <v>143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3" x14ac:dyDescent="0.2">
      <c r="A482" s="221"/>
      <c r="B482" s="222"/>
      <c r="C482" s="262" t="s">
        <v>401</v>
      </c>
      <c r="D482" s="227"/>
      <c r="E482" s="228">
        <v>0.56320000000000003</v>
      </c>
      <c r="F482" s="225"/>
      <c r="G482" s="225"/>
      <c r="H482" s="225"/>
      <c r="I482" s="225"/>
      <c r="J482" s="225"/>
      <c r="K482" s="225"/>
      <c r="L482" s="225"/>
      <c r="M482" s="225"/>
      <c r="N482" s="224"/>
      <c r="O482" s="224"/>
      <c r="P482" s="224"/>
      <c r="Q482" s="224"/>
      <c r="R482" s="225"/>
      <c r="S482" s="225"/>
      <c r="T482" s="225"/>
      <c r="U482" s="225"/>
      <c r="V482" s="225"/>
      <c r="W482" s="225"/>
      <c r="X482" s="225"/>
      <c r="Y482" s="225"/>
      <c r="Z482" s="214"/>
      <c r="AA482" s="214"/>
      <c r="AB482" s="214"/>
      <c r="AC482" s="214"/>
      <c r="AD482" s="214"/>
      <c r="AE482" s="214"/>
      <c r="AF482" s="214"/>
      <c r="AG482" s="214" t="s">
        <v>143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3" x14ac:dyDescent="0.2">
      <c r="A483" s="221"/>
      <c r="B483" s="222"/>
      <c r="C483" s="262" t="s">
        <v>405</v>
      </c>
      <c r="D483" s="227"/>
      <c r="E483" s="228">
        <v>0.56320000000000003</v>
      </c>
      <c r="F483" s="225"/>
      <c r="G483" s="225"/>
      <c r="H483" s="225"/>
      <c r="I483" s="225"/>
      <c r="J483" s="225"/>
      <c r="K483" s="225"/>
      <c r="L483" s="225"/>
      <c r="M483" s="225"/>
      <c r="N483" s="224"/>
      <c r="O483" s="224"/>
      <c r="P483" s="224"/>
      <c r="Q483" s="224"/>
      <c r="R483" s="225"/>
      <c r="S483" s="225"/>
      <c r="T483" s="225"/>
      <c r="U483" s="225"/>
      <c r="V483" s="225"/>
      <c r="W483" s="225"/>
      <c r="X483" s="225"/>
      <c r="Y483" s="225"/>
      <c r="Z483" s="214"/>
      <c r="AA483" s="214"/>
      <c r="AB483" s="214"/>
      <c r="AC483" s="214"/>
      <c r="AD483" s="214"/>
      <c r="AE483" s="214"/>
      <c r="AF483" s="214"/>
      <c r="AG483" s="214" t="s">
        <v>143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3" x14ac:dyDescent="0.2">
      <c r="A484" s="221"/>
      <c r="B484" s="222"/>
      <c r="C484" s="262" t="s">
        <v>409</v>
      </c>
      <c r="D484" s="227"/>
      <c r="E484" s="228">
        <v>0.56320000000000003</v>
      </c>
      <c r="F484" s="225"/>
      <c r="G484" s="225"/>
      <c r="H484" s="225"/>
      <c r="I484" s="225"/>
      <c r="J484" s="225"/>
      <c r="K484" s="225"/>
      <c r="L484" s="225"/>
      <c r="M484" s="225"/>
      <c r="N484" s="224"/>
      <c r="O484" s="224"/>
      <c r="P484" s="224"/>
      <c r="Q484" s="224"/>
      <c r="R484" s="225"/>
      <c r="S484" s="225"/>
      <c r="T484" s="225"/>
      <c r="U484" s="225"/>
      <c r="V484" s="225"/>
      <c r="W484" s="225"/>
      <c r="X484" s="225"/>
      <c r="Y484" s="225"/>
      <c r="Z484" s="214"/>
      <c r="AA484" s="214"/>
      <c r="AB484" s="214"/>
      <c r="AC484" s="214"/>
      <c r="AD484" s="214"/>
      <c r="AE484" s="214"/>
      <c r="AF484" s="214"/>
      <c r="AG484" s="214" t="s">
        <v>143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3" x14ac:dyDescent="0.2">
      <c r="A485" s="221"/>
      <c r="B485" s="222"/>
      <c r="C485" s="262" t="s">
        <v>415</v>
      </c>
      <c r="D485" s="227"/>
      <c r="E485" s="228">
        <v>0.56320000000000003</v>
      </c>
      <c r="F485" s="225"/>
      <c r="G485" s="225"/>
      <c r="H485" s="225"/>
      <c r="I485" s="225"/>
      <c r="J485" s="225"/>
      <c r="K485" s="225"/>
      <c r="L485" s="225"/>
      <c r="M485" s="225"/>
      <c r="N485" s="224"/>
      <c r="O485" s="224"/>
      <c r="P485" s="224"/>
      <c r="Q485" s="224"/>
      <c r="R485" s="225"/>
      <c r="S485" s="225"/>
      <c r="T485" s="225"/>
      <c r="U485" s="225"/>
      <c r="V485" s="225"/>
      <c r="W485" s="225"/>
      <c r="X485" s="225"/>
      <c r="Y485" s="225"/>
      <c r="Z485" s="214"/>
      <c r="AA485" s="214"/>
      <c r="AB485" s="214"/>
      <c r="AC485" s="214"/>
      <c r="AD485" s="214"/>
      <c r="AE485" s="214"/>
      <c r="AF485" s="214"/>
      <c r="AG485" s="214" t="s">
        <v>143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3" x14ac:dyDescent="0.2">
      <c r="A486" s="221"/>
      <c r="B486" s="222"/>
      <c r="C486" s="262" t="s">
        <v>432</v>
      </c>
      <c r="D486" s="227"/>
      <c r="E486" s="228">
        <v>0.56320000000000003</v>
      </c>
      <c r="F486" s="225"/>
      <c r="G486" s="225"/>
      <c r="H486" s="225"/>
      <c r="I486" s="225"/>
      <c r="J486" s="225"/>
      <c r="K486" s="225"/>
      <c r="L486" s="225"/>
      <c r="M486" s="225"/>
      <c r="N486" s="224"/>
      <c r="O486" s="224"/>
      <c r="P486" s="224"/>
      <c r="Q486" s="224"/>
      <c r="R486" s="225"/>
      <c r="S486" s="225"/>
      <c r="T486" s="225"/>
      <c r="U486" s="225"/>
      <c r="V486" s="225"/>
      <c r="W486" s="225"/>
      <c r="X486" s="225"/>
      <c r="Y486" s="225"/>
      <c r="Z486" s="214"/>
      <c r="AA486" s="214"/>
      <c r="AB486" s="214"/>
      <c r="AC486" s="214"/>
      <c r="AD486" s="214"/>
      <c r="AE486" s="214"/>
      <c r="AF486" s="214"/>
      <c r="AG486" s="214" t="s">
        <v>143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3" x14ac:dyDescent="0.2">
      <c r="A487" s="221"/>
      <c r="B487" s="222"/>
      <c r="C487" s="262" t="s">
        <v>447</v>
      </c>
      <c r="D487" s="227"/>
      <c r="E487" s="228">
        <v>0.56320000000000003</v>
      </c>
      <c r="F487" s="225"/>
      <c r="G487" s="225"/>
      <c r="H487" s="225"/>
      <c r="I487" s="225"/>
      <c r="J487" s="225"/>
      <c r="K487" s="225"/>
      <c r="L487" s="225"/>
      <c r="M487" s="225"/>
      <c r="N487" s="224"/>
      <c r="O487" s="224"/>
      <c r="P487" s="224"/>
      <c r="Q487" s="224"/>
      <c r="R487" s="225"/>
      <c r="S487" s="225"/>
      <c r="T487" s="225"/>
      <c r="U487" s="225"/>
      <c r="V487" s="225"/>
      <c r="W487" s="225"/>
      <c r="X487" s="225"/>
      <c r="Y487" s="225"/>
      <c r="Z487" s="214"/>
      <c r="AA487" s="214"/>
      <c r="AB487" s="214"/>
      <c r="AC487" s="214"/>
      <c r="AD487" s="214"/>
      <c r="AE487" s="214"/>
      <c r="AF487" s="214"/>
      <c r="AG487" s="214" t="s">
        <v>143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3" x14ac:dyDescent="0.2">
      <c r="A488" s="221"/>
      <c r="B488" s="222"/>
      <c r="C488" s="262" t="s">
        <v>469</v>
      </c>
      <c r="D488" s="227"/>
      <c r="E488" s="228">
        <v>0.56320000000000003</v>
      </c>
      <c r="F488" s="225"/>
      <c r="G488" s="225"/>
      <c r="H488" s="225"/>
      <c r="I488" s="225"/>
      <c r="J488" s="225"/>
      <c r="K488" s="225"/>
      <c r="L488" s="225"/>
      <c r="M488" s="225"/>
      <c r="N488" s="224"/>
      <c r="O488" s="224"/>
      <c r="P488" s="224"/>
      <c r="Q488" s="224"/>
      <c r="R488" s="225"/>
      <c r="S488" s="225"/>
      <c r="T488" s="225"/>
      <c r="U488" s="225"/>
      <c r="V488" s="225"/>
      <c r="W488" s="225"/>
      <c r="X488" s="225"/>
      <c r="Y488" s="225"/>
      <c r="Z488" s="214"/>
      <c r="AA488" s="214"/>
      <c r="AB488" s="214"/>
      <c r="AC488" s="214"/>
      <c r="AD488" s="214"/>
      <c r="AE488" s="214"/>
      <c r="AF488" s="214"/>
      <c r="AG488" s="214" t="s">
        <v>143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3" x14ac:dyDescent="0.2">
      <c r="A489" s="221"/>
      <c r="B489" s="222"/>
      <c r="C489" s="268" t="s">
        <v>520</v>
      </c>
      <c r="D489" s="229"/>
      <c r="E489" s="230">
        <v>0.45056000000000002</v>
      </c>
      <c r="F489" s="225"/>
      <c r="G489" s="225"/>
      <c r="H489" s="225"/>
      <c r="I489" s="225"/>
      <c r="J489" s="225"/>
      <c r="K489" s="225"/>
      <c r="L489" s="225"/>
      <c r="M489" s="225"/>
      <c r="N489" s="224"/>
      <c r="O489" s="224"/>
      <c r="P489" s="224"/>
      <c r="Q489" s="224"/>
      <c r="R489" s="225"/>
      <c r="S489" s="225"/>
      <c r="T489" s="225"/>
      <c r="U489" s="225"/>
      <c r="V489" s="225"/>
      <c r="W489" s="225"/>
      <c r="X489" s="225"/>
      <c r="Y489" s="225"/>
      <c r="Z489" s="214"/>
      <c r="AA489" s="214"/>
      <c r="AB489" s="214"/>
      <c r="AC489" s="214"/>
      <c r="AD489" s="214"/>
      <c r="AE489" s="214"/>
      <c r="AF489" s="214"/>
      <c r="AG489" s="214" t="s">
        <v>143</v>
      </c>
      <c r="AH489" s="214">
        <v>4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21">
        <v>68</v>
      </c>
      <c r="B490" s="222" t="s">
        <v>523</v>
      </c>
      <c r="C490" s="266" t="s">
        <v>524</v>
      </c>
      <c r="D490" s="223" t="s">
        <v>0</v>
      </c>
      <c r="E490" s="257"/>
      <c r="F490" s="226"/>
      <c r="G490" s="225">
        <f>ROUND(E490*F490,2)</f>
        <v>0</v>
      </c>
      <c r="H490" s="226"/>
      <c r="I490" s="225">
        <f>ROUND(E490*H490,2)</f>
        <v>0</v>
      </c>
      <c r="J490" s="226"/>
      <c r="K490" s="225">
        <f>ROUND(E490*J490,2)</f>
        <v>0</v>
      </c>
      <c r="L490" s="225">
        <v>21</v>
      </c>
      <c r="M490" s="225">
        <f>G490*(1+L490/100)</f>
        <v>0</v>
      </c>
      <c r="N490" s="224">
        <v>0</v>
      </c>
      <c r="O490" s="224">
        <f>ROUND(E490*N490,2)</f>
        <v>0</v>
      </c>
      <c r="P490" s="224">
        <v>0</v>
      </c>
      <c r="Q490" s="224">
        <f>ROUND(E490*P490,2)</f>
        <v>0</v>
      </c>
      <c r="R490" s="225" t="s">
        <v>280</v>
      </c>
      <c r="S490" s="225" t="s">
        <v>136</v>
      </c>
      <c r="T490" s="225" t="s">
        <v>136</v>
      </c>
      <c r="U490" s="225">
        <v>0</v>
      </c>
      <c r="V490" s="225">
        <f>ROUND(E490*U490,2)</f>
        <v>0</v>
      </c>
      <c r="W490" s="225"/>
      <c r="X490" s="225" t="s">
        <v>259</v>
      </c>
      <c r="Y490" s="225" t="s">
        <v>138</v>
      </c>
      <c r="Z490" s="214"/>
      <c r="AA490" s="214"/>
      <c r="AB490" s="214"/>
      <c r="AC490" s="214"/>
      <c r="AD490" s="214"/>
      <c r="AE490" s="214"/>
      <c r="AF490" s="214"/>
      <c r="AG490" s="214" t="s">
        <v>260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2" x14ac:dyDescent="0.2">
      <c r="A491" s="221"/>
      <c r="B491" s="222"/>
      <c r="C491" s="267" t="s">
        <v>525</v>
      </c>
      <c r="D491" s="258"/>
      <c r="E491" s="258"/>
      <c r="F491" s="258"/>
      <c r="G491" s="258"/>
      <c r="H491" s="225"/>
      <c r="I491" s="225"/>
      <c r="J491" s="225"/>
      <c r="K491" s="225"/>
      <c r="L491" s="225"/>
      <c r="M491" s="225"/>
      <c r="N491" s="224"/>
      <c r="O491" s="224"/>
      <c r="P491" s="224"/>
      <c r="Q491" s="224"/>
      <c r="R491" s="225"/>
      <c r="S491" s="225"/>
      <c r="T491" s="225"/>
      <c r="U491" s="225"/>
      <c r="V491" s="225"/>
      <c r="W491" s="225"/>
      <c r="X491" s="225"/>
      <c r="Y491" s="225"/>
      <c r="Z491" s="214"/>
      <c r="AA491" s="214"/>
      <c r="AB491" s="214"/>
      <c r="AC491" s="214"/>
      <c r="AD491" s="214"/>
      <c r="AE491" s="214"/>
      <c r="AF491" s="214"/>
      <c r="AG491" s="214" t="s">
        <v>141</v>
      </c>
      <c r="AH491" s="214"/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ht="22.5" outlineLevel="1" x14ac:dyDescent="0.2">
      <c r="A492" s="250">
        <v>69</v>
      </c>
      <c r="B492" s="251" t="s">
        <v>239</v>
      </c>
      <c r="C492" s="265" t="s">
        <v>240</v>
      </c>
      <c r="D492" s="252" t="s">
        <v>194</v>
      </c>
      <c r="E492" s="253">
        <v>29.03717</v>
      </c>
      <c r="F492" s="254"/>
      <c r="G492" s="255">
        <f>ROUND(E492*F492,2)</f>
        <v>0</v>
      </c>
      <c r="H492" s="254"/>
      <c r="I492" s="255">
        <f>ROUND(E492*H492,2)</f>
        <v>0</v>
      </c>
      <c r="J492" s="254"/>
      <c r="K492" s="255">
        <f>ROUND(E492*J492,2)</f>
        <v>0</v>
      </c>
      <c r="L492" s="255">
        <v>21</v>
      </c>
      <c r="M492" s="255">
        <f>G492*(1+L492/100)</f>
        <v>0</v>
      </c>
      <c r="N492" s="253">
        <v>0</v>
      </c>
      <c r="O492" s="253">
        <f>ROUND(E492*N492,2)</f>
        <v>0</v>
      </c>
      <c r="P492" s="253">
        <v>0</v>
      </c>
      <c r="Q492" s="253">
        <f>ROUND(E492*P492,2)</f>
        <v>0</v>
      </c>
      <c r="R492" s="255" t="s">
        <v>227</v>
      </c>
      <c r="S492" s="255" t="s">
        <v>136</v>
      </c>
      <c r="T492" s="256" t="s">
        <v>136</v>
      </c>
      <c r="U492" s="225">
        <v>0.93300000000000005</v>
      </c>
      <c r="V492" s="225">
        <f>ROUND(E492*U492,2)</f>
        <v>27.09</v>
      </c>
      <c r="W492" s="225"/>
      <c r="X492" s="225" t="s">
        <v>241</v>
      </c>
      <c r="Y492" s="225" t="s">
        <v>138</v>
      </c>
      <c r="Z492" s="214"/>
      <c r="AA492" s="214"/>
      <c r="AB492" s="214"/>
      <c r="AC492" s="214"/>
      <c r="AD492" s="214"/>
      <c r="AE492" s="214"/>
      <c r="AF492" s="214"/>
      <c r="AG492" s="214" t="s">
        <v>242</v>
      </c>
      <c r="AH492" s="214"/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50">
        <v>70</v>
      </c>
      <c r="B493" s="251" t="s">
        <v>243</v>
      </c>
      <c r="C493" s="265" t="s">
        <v>244</v>
      </c>
      <c r="D493" s="252" t="s">
        <v>194</v>
      </c>
      <c r="E493" s="253">
        <v>87.111509999999996</v>
      </c>
      <c r="F493" s="254"/>
      <c r="G493" s="255">
        <f>ROUND(E493*F493,2)</f>
        <v>0</v>
      </c>
      <c r="H493" s="254"/>
      <c r="I493" s="255">
        <f>ROUND(E493*H493,2)</f>
        <v>0</v>
      </c>
      <c r="J493" s="254"/>
      <c r="K493" s="255">
        <f>ROUND(E493*J493,2)</f>
        <v>0</v>
      </c>
      <c r="L493" s="255">
        <v>21</v>
      </c>
      <c r="M493" s="255">
        <f>G493*(1+L493/100)</f>
        <v>0</v>
      </c>
      <c r="N493" s="253">
        <v>0</v>
      </c>
      <c r="O493" s="253">
        <f>ROUND(E493*N493,2)</f>
        <v>0</v>
      </c>
      <c r="P493" s="253">
        <v>0</v>
      </c>
      <c r="Q493" s="253">
        <f>ROUND(E493*P493,2)</f>
        <v>0</v>
      </c>
      <c r="R493" s="255" t="s">
        <v>227</v>
      </c>
      <c r="S493" s="255" t="s">
        <v>136</v>
      </c>
      <c r="T493" s="256" t="s">
        <v>136</v>
      </c>
      <c r="U493" s="225">
        <v>0.65300000000000002</v>
      </c>
      <c r="V493" s="225">
        <f>ROUND(E493*U493,2)</f>
        <v>56.88</v>
      </c>
      <c r="W493" s="225"/>
      <c r="X493" s="225" t="s">
        <v>241</v>
      </c>
      <c r="Y493" s="225" t="s">
        <v>138</v>
      </c>
      <c r="Z493" s="214"/>
      <c r="AA493" s="214"/>
      <c r="AB493" s="214"/>
      <c r="AC493" s="214"/>
      <c r="AD493" s="214"/>
      <c r="AE493" s="214"/>
      <c r="AF493" s="214"/>
      <c r="AG493" s="214" t="s">
        <v>242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39">
        <v>71</v>
      </c>
      <c r="B494" s="240" t="s">
        <v>245</v>
      </c>
      <c r="C494" s="260" t="s">
        <v>246</v>
      </c>
      <c r="D494" s="241" t="s">
        <v>194</v>
      </c>
      <c r="E494" s="242">
        <v>29.03717</v>
      </c>
      <c r="F494" s="243"/>
      <c r="G494" s="244">
        <f>ROUND(E494*F494,2)</f>
        <v>0</v>
      </c>
      <c r="H494" s="243"/>
      <c r="I494" s="244">
        <f>ROUND(E494*H494,2)</f>
        <v>0</v>
      </c>
      <c r="J494" s="243"/>
      <c r="K494" s="244">
        <f>ROUND(E494*J494,2)</f>
        <v>0</v>
      </c>
      <c r="L494" s="244">
        <v>21</v>
      </c>
      <c r="M494" s="244">
        <f>G494*(1+L494/100)</f>
        <v>0</v>
      </c>
      <c r="N494" s="242">
        <v>0</v>
      </c>
      <c r="O494" s="242">
        <f>ROUND(E494*N494,2)</f>
        <v>0</v>
      </c>
      <c r="P494" s="242">
        <v>0</v>
      </c>
      <c r="Q494" s="242">
        <f>ROUND(E494*P494,2)</f>
        <v>0</v>
      </c>
      <c r="R494" s="244" t="s">
        <v>227</v>
      </c>
      <c r="S494" s="244" t="s">
        <v>136</v>
      </c>
      <c r="T494" s="245" t="s">
        <v>136</v>
      </c>
      <c r="U494" s="225">
        <v>0.49</v>
      </c>
      <c r="V494" s="225">
        <f>ROUND(E494*U494,2)</f>
        <v>14.23</v>
      </c>
      <c r="W494" s="225"/>
      <c r="X494" s="225" t="s">
        <v>241</v>
      </c>
      <c r="Y494" s="225" t="s">
        <v>138</v>
      </c>
      <c r="Z494" s="214"/>
      <c r="AA494" s="214"/>
      <c r="AB494" s="214"/>
      <c r="AC494" s="214"/>
      <c r="AD494" s="214"/>
      <c r="AE494" s="214"/>
      <c r="AF494" s="214"/>
      <c r="AG494" s="214" t="s">
        <v>242</v>
      </c>
      <c r="AH494" s="214"/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2" x14ac:dyDescent="0.2">
      <c r="A495" s="221"/>
      <c r="B495" s="222"/>
      <c r="C495" s="264" t="s">
        <v>247</v>
      </c>
      <c r="D495" s="249"/>
      <c r="E495" s="249"/>
      <c r="F495" s="249"/>
      <c r="G495" s="249"/>
      <c r="H495" s="225"/>
      <c r="I495" s="225"/>
      <c r="J495" s="225"/>
      <c r="K495" s="225"/>
      <c r="L495" s="225"/>
      <c r="M495" s="225"/>
      <c r="N495" s="224"/>
      <c r="O495" s="224"/>
      <c r="P495" s="224"/>
      <c r="Q495" s="224"/>
      <c r="R495" s="225"/>
      <c r="S495" s="225"/>
      <c r="T495" s="225"/>
      <c r="U495" s="225"/>
      <c r="V495" s="225"/>
      <c r="W495" s="225"/>
      <c r="X495" s="225"/>
      <c r="Y495" s="225"/>
      <c r="Z495" s="214"/>
      <c r="AA495" s="214"/>
      <c r="AB495" s="214"/>
      <c r="AC495" s="214"/>
      <c r="AD495" s="214"/>
      <c r="AE495" s="214"/>
      <c r="AF495" s="214"/>
      <c r="AG495" s="214" t="s">
        <v>169</v>
      </c>
      <c r="AH495" s="214"/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50">
        <v>72</v>
      </c>
      <c r="B496" s="251" t="s">
        <v>248</v>
      </c>
      <c r="C496" s="265" t="s">
        <v>249</v>
      </c>
      <c r="D496" s="252" t="s">
        <v>194</v>
      </c>
      <c r="E496" s="253">
        <v>551.70624999999995</v>
      </c>
      <c r="F496" s="254"/>
      <c r="G496" s="255">
        <f>ROUND(E496*F496,2)</f>
        <v>0</v>
      </c>
      <c r="H496" s="254"/>
      <c r="I496" s="255">
        <f>ROUND(E496*H496,2)</f>
        <v>0</v>
      </c>
      <c r="J496" s="254"/>
      <c r="K496" s="255">
        <f>ROUND(E496*J496,2)</f>
        <v>0</v>
      </c>
      <c r="L496" s="255">
        <v>21</v>
      </c>
      <c r="M496" s="255">
        <f>G496*(1+L496/100)</f>
        <v>0</v>
      </c>
      <c r="N496" s="253">
        <v>0</v>
      </c>
      <c r="O496" s="253">
        <f>ROUND(E496*N496,2)</f>
        <v>0</v>
      </c>
      <c r="P496" s="253">
        <v>0</v>
      </c>
      <c r="Q496" s="253">
        <f>ROUND(E496*P496,2)</f>
        <v>0</v>
      </c>
      <c r="R496" s="255" t="s">
        <v>227</v>
      </c>
      <c r="S496" s="255" t="s">
        <v>136</v>
      </c>
      <c r="T496" s="256" t="s">
        <v>136</v>
      </c>
      <c r="U496" s="225">
        <v>0</v>
      </c>
      <c r="V496" s="225">
        <f>ROUND(E496*U496,2)</f>
        <v>0</v>
      </c>
      <c r="W496" s="225"/>
      <c r="X496" s="225" t="s">
        <v>241</v>
      </c>
      <c r="Y496" s="225" t="s">
        <v>138</v>
      </c>
      <c r="Z496" s="214"/>
      <c r="AA496" s="214"/>
      <c r="AB496" s="214"/>
      <c r="AC496" s="214"/>
      <c r="AD496" s="214"/>
      <c r="AE496" s="214"/>
      <c r="AF496" s="214"/>
      <c r="AG496" s="214" t="s">
        <v>242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50">
        <v>73</v>
      </c>
      <c r="B497" s="251" t="s">
        <v>250</v>
      </c>
      <c r="C497" s="265" t="s">
        <v>251</v>
      </c>
      <c r="D497" s="252" t="s">
        <v>194</v>
      </c>
      <c r="E497" s="253">
        <v>29.03717</v>
      </c>
      <c r="F497" s="254"/>
      <c r="G497" s="255">
        <f>ROUND(E497*F497,2)</f>
        <v>0</v>
      </c>
      <c r="H497" s="254"/>
      <c r="I497" s="255">
        <f>ROUND(E497*H497,2)</f>
        <v>0</v>
      </c>
      <c r="J497" s="254"/>
      <c r="K497" s="255">
        <f>ROUND(E497*J497,2)</f>
        <v>0</v>
      </c>
      <c r="L497" s="255">
        <v>21</v>
      </c>
      <c r="M497" s="255">
        <f>G497*(1+L497/100)</f>
        <v>0</v>
      </c>
      <c r="N497" s="253">
        <v>0</v>
      </c>
      <c r="O497" s="253">
        <f>ROUND(E497*N497,2)</f>
        <v>0</v>
      </c>
      <c r="P497" s="253">
        <v>0</v>
      </c>
      <c r="Q497" s="253">
        <f>ROUND(E497*P497,2)</f>
        <v>0</v>
      </c>
      <c r="R497" s="255" t="s">
        <v>227</v>
      </c>
      <c r="S497" s="255" t="s">
        <v>136</v>
      </c>
      <c r="T497" s="256" t="s">
        <v>136</v>
      </c>
      <c r="U497" s="225">
        <v>0.94199999999999995</v>
      </c>
      <c r="V497" s="225">
        <f>ROUND(E497*U497,2)</f>
        <v>27.35</v>
      </c>
      <c r="W497" s="225"/>
      <c r="X497" s="225" t="s">
        <v>241</v>
      </c>
      <c r="Y497" s="225" t="s">
        <v>138</v>
      </c>
      <c r="Z497" s="214"/>
      <c r="AA497" s="214"/>
      <c r="AB497" s="214"/>
      <c r="AC497" s="214"/>
      <c r="AD497" s="214"/>
      <c r="AE497" s="214"/>
      <c r="AF497" s="214"/>
      <c r="AG497" s="214" t="s">
        <v>242</v>
      </c>
      <c r="AH497" s="214"/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ht="22.5" outlineLevel="1" x14ac:dyDescent="0.2">
      <c r="A498" s="250">
        <v>74</v>
      </c>
      <c r="B498" s="251" t="s">
        <v>252</v>
      </c>
      <c r="C498" s="265" t="s">
        <v>253</v>
      </c>
      <c r="D498" s="252" t="s">
        <v>194</v>
      </c>
      <c r="E498" s="253">
        <v>116.14868</v>
      </c>
      <c r="F498" s="254"/>
      <c r="G498" s="255">
        <f>ROUND(E498*F498,2)</f>
        <v>0</v>
      </c>
      <c r="H498" s="254"/>
      <c r="I498" s="255">
        <f>ROUND(E498*H498,2)</f>
        <v>0</v>
      </c>
      <c r="J498" s="254"/>
      <c r="K498" s="255">
        <f>ROUND(E498*J498,2)</f>
        <v>0</v>
      </c>
      <c r="L498" s="255">
        <v>21</v>
      </c>
      <c r="M498" s="255">
        <f>G498*(1+L498/100)</f>
        <v>0</v>
      </c>
      <c r="N498" s="253">
        <v>0</v>
      </c>
      <c r="O498" s="253">
        <f>ROUND(E498*N498,2)</f>
        <v>0</v>
      </c>
      <c r="P498" s="253">
        <v>0</v>
      </c>
      <c r="Q498" s="253">
        <f>ROUND(E498*P498,2)</f>
        <v>0</v>
      </c>
      <c r="R498" s="255" t="s">
        <v>227</v>
      </c>
      <c r="S498" s="255" t="s">
        <v>136</v>
      </c>
      <c r="T498" s="256" t="s">
        <v>136</v>
      </c>
      <c r="U498" s="225">
        <v>0.105</v>
      </c>
      <c r="V498" s="225">
        <f>ROUND(E498*U498,2)</f>
        <v>12.2</v>
      </c>
      <c r="W498" s="225"/>
      <c r="X498" s="225" t="s">
        <v>241</v>
      </c>
      <c r="Y498" s="225" t="s">
        <v>138</v>
      </c>
      <c r="Z498" s="214"/>
      <c r="AA498" s="214"/>
      <c r="AB498" s="214"/>
      <c r="AC498" s="214"/>
      <c r="AD498" s="214"/>
      <c r="AE498" s="214"/>
      <c r="AF498" s="214"/>
      <c r="AG498" s="214" t="s">
        <v>242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50">
        <v>75</v>
      </c>
      <c r="B499" s="251" t="s">
        <v>526</v>
      </c>
      <c r="C499" s="265" t="s">
        <v>527</v>
      </c>
      <c r="D499" s="252" t="s">
        <v>194</v>
      </c>
      <c r="E499" s="253">
        <v>29.03717</v>
      </c>
      <c r="F499" s="254"/>
      <c r="G499" s="255">
        <f>ROUND(E499*F499,2)</f>
        <v>0</v>
      </c>
      <c r="H499" s="254"/>
      <c r="I499" s="255">
        <f>ROUND(E499*H499,2)</f>
        <v>0</v>
      </c>
      <c r="J499" s="254"/>
      <c r="K499" s="255">
        <f>ROUND(E499*J499,2)</f>
        <v>0</v>
      </c>
      <c r="L499" s="255">
        <v>21</v>
      </c>
      <c r="M499" s="255">
        <f>G499*(1+L499/100)</f>
        <v>0</v>
      </c>
      <c r="N499" s="253">
        <v>0</v>
      </c>
      <c r="O499" s="253">
        <f>ROUND(E499*N499,2)</f>
        <v>0</v>
      </c>
      <c r="P499" s="253">
        <v>0</v>
      </c>
      <c r="Q499" s="253">
        <f>ROUND(E499*P499,2)</f>
        <v>0</v>
      </c>
      <c r="R499" s="255" t="s">
        <v>227</v>
      </c>
      <c r="S499" s="255" t="s">
        <v>136</v>
      </c>
      <c r="T499" s="256" t="s">
        <v>136</v>
      </c>
      <c r="U499" s="225">
        <v>0</v>
      </c>
      <c r="V499" s="225">
        <f>ROUND(E499*U499,2)</f>
        <v>0</v>
      </c>
      <c r="W499" s="225"/>
      <c r="X499" s="225" t="s">
        <v>241</v>
      </c>
      <c r="Y499" s="225" t="s">
        <v>138</v>
      </c>
      <c r="Z499" s="214"/>
      <c r="AA499" s="214"/>
      <c r="AB499" s="214"/>
      <c r="AC499" s="214"/>
      <c r="AD499" s="214"/>
      <c r="AE499" s="214"/>
      <c r="AF499" s="214"/>
      <c r="AG499" s="214" t="s">
        <v>242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x14ac:dyDescent="0.2">
      <c r="A500" s="232" t="s">
        <v>130</v>
      </c>
      <c r="B500" s="233" t="s">
        <v>89</v>
      </c>
      <c r="C500" s="259" t="s">
        <v>90</v>
      </c>
      <c r="D500" s="234"/>
      <c r="E500" s="235"/>
      <c r="F500" s="236"/>
      <c r="G500" s="236">
        <f>SUMIF(AG501:AG521,"&lt;&gt;NOR",G501:G521)</f>
        <v>0</v>
      </c>
      <c r="H500" s="236"/>
      <c r="I500" s="236">
        <f>SUM(I501:I521)</f>
        <v>0</v>
      </c>
      <c r="J500" s="236"/>
      <c r="K500" s="236">
        <f>SUM(K501:K521)</f>
        <v>0</v>
      </c>
      <c r="L500" s="236"/>
      <c r="M500" s="236">
        <f>SUM(M501:M521)</f>
        <v>0</v>
      </c>
      <c r="N500" s="235"/>
      <c r="O500" s="235">
        <f>SUM(O501:O521)</f>
        <v>0.73000000000000009</v>
      </c>
      <c r="P500" s="235"/>
      <c r="Q500" s="235">
        <f>SUM(Q501:Q521)</f>
        <v>0.9</v>
      </c>
      <c r="R500" s="236"/>
      <c r="S500" s="236"/>
      <c r="T500" s="237"/>
      <c r="U500" s="231"/>
      <c r="V500" s="231">
        <f>SUM(V501:V521)</f>
        <v>153.54</v>
      </c>
      <c r="W500" s="231"/>
      <c r="X500" s="231"/>
      <c r="Y500" s="231"/>
      <c r="AG500" t="s">
        <v>131</v>
      </c>
    </row>
    <row r="501" spans="1:60" ht="33.75" outlineLevel="1" x14ac:dyDescent="0.2">
      <c r="A501" s="239">
        <v>76</v>
      </c>
      <c r="B501" s="240" t="s">
        <v>528</v>
      </c>
      <c r="C501" s="260" t="s">
        <v>529</v>
      </c>
      <c r="D501" s="241" t="s">
        <v>231</v>
      </c>
      <c r="E501" s="242">
        <v>61</v>
      </c>
      <c r="F501" s="243"/>
      <c r="G501" s="244">
        <f>ROUND(E501*F501,2)</f>
        <v>0</v>
      </c>
      <c r="H501" s="243"/>
      <c r="I501" s="244">
        <f>ROUND(E501*H501,2)</f>
        <v>0</v>
      </c>
      <c r="J501" s="243"/>
      <c r="K501" s="244">
        <f>ROUND(E501*J501,2)</f>
        <v>0</v>
      </c>
      <c r="L501" s="244">
        <v>21</v>
      </c>
      <c r="M501" s="244">
        <f>G501*(1+L501/100)</f>
        <v>0</v>
      </c>
      <c r="N501" s="242">
        <v>3.2799999999999999E-3</v>
      </c>
      <c r="O501" s="242">
        <f>ROUND(E501*N501,2)</f>
        <v>0.2</v>
      </c>
      <c r="P501" s="242">
        <v>0</v>
      </c>
      <c r="Q501" s="242">
        <f>ROUND(E501*P501,2)</f>
        <v>0</v>
      </c>
      <c r="R501" s="244" t="s">
        <v>530</v>
      </c>
      <c r="S501" s="244" t="s">
        <v>136</v>
      </c>
      <c r="T501" s="245" t="s">
        <v>136</v>
      </c>
      <c r="U501" s="225">
        <v>0.56452999999999998</v>
      </c>
      <c r="V501" s="225">
        <f>ROUND(E501*U501,2)</f>
        <v>34.44</v>
      </c>
      <c r="W501" s="225"/>
      <c r="X501" s="225" t="s">
        <v>137</v>
      </c>
      <c r="Y501" s="225" t="s">
        <v>138</v>
      </c>
      <c r="Z501" s="214"/>
      <c r="AA501" s="214"/>
      <c r="AB501" s="214"/>
      <c r="AC501" s="214"/>
      <c r="AD501" s="214"/>
      <c r="AE501" s="214"/>
      <c r="AF501" s="214"/>
      <c r="AG501" s="214" t="s">
        <v>139</v>
      </c>
      <c r="AH501" s="214"/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2" x14ac:dyDescent="0.2">
      <c r="A502" s="221"/>
      <c r="B502" s="222"/>
      <c r="C502" s="262" t="s">
        <v>531</v>
      </c>
      <c r="D502" s="227"/>
      <c r="E502" s="228">
        <v>61</v>
      </c>
      <c r="F502" s="225"/>
      <c r="G502" s="225"/>
      <c r="H502" s="225"/>
      <c r="I502" s="225"/>
      <c r="J502" s="225"/>
      <c r="K502" s="225"/>
      <c r="L502" s="225"/>
      <c r="M502" s="225"/>
      <c r="N502" s="224"/>
      <c r="O502" s="224"/>
      <c r="P502" s="224"/>
      <c r="Q502" s="224"/>
      <c r="R502" s="225"/>
      <c r="S502" s="225"/>
      <c r="T502" s="225"/>
      <c r="U502" s="225"/>
      <c r="V502" s="225"/>
      <c r="W502" s="225"/>
      <c r="X502" s="225"/>
      <c r="Y502" s="225"/>
      <c r="Z502" s="214"/>
      <c r="AA502" s="214"/>
      <c r="AB502" s="214"/>
      <c r="AC502" s="214"/>
      <c r="AD502" s="214"/>
      <c r="AE502" s="214"/>
      <c r="AF502" s="214"/>
      <c r="AG502" s="214" t="s">
        <v>143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ht="22.5" outlineLevel="1" x14ac:dyDescent="0.2">
      <c r="A503" s="239">
        <v>77</v>
      </c>
      <c r="B503" s="240" t="s">
        <v>532</v>
      </c>
      <c r="C503" s="260" t="s">
        <v>533</v>
      </c>
      <c r="D503" s="241" t="s">
        <v>201</v>
      </c>
      <c r="E503" s="242">
        <v>4</v>
      </c>
      <c r="F503" s="243"/>
      <c r="G503" s="244">
        <f>ROUND(E503*F503,2)</f>
        <v>0</v>
      </c>
      <c r="H503" s="243"/>
      <c r="I503" s="244">
        <f>ROUND(E503*H503,2)</f>
        <v>0</v>
      </c>
      <c r="J503" s="243"/>
      <c r="K503" s="244">
        <f>ROUND(E503*J503,2)</f>
        <v>0</v>
      </c>
      <c r="L503" s="244">
        <v>21</v>
      </c>
      <c r="M503" s="244">
        <f>G503*(1+L503/100)</f>
        <v>0</v>
      </c>
      <c r="N503" s="242">
        <v>5.0400000000000002E-3</v>
      </c>
      <c r="O503" s="242">
        <f>ROUND(E503*N503,2)</f>
        <v>0.02</v>
      </c>
      <c r="P503" s="242">
        <v>0</v>
      </c>
      <c r="Q503" s="242">
        <f>ROUND(E503*P503,2)</f>
        <v>0</v>
      </c>
      <c r="R503" s="244" t="s">
        <v>530</v>
      </c>
      <c r="S503" s="244" t="s">
        <v>136</v>
      </c>
      <c r="T503" s="245" t="s">
        <v>136</v>
      </c>
      <c r="U503" s="225">
        <v>1.0510999999999999</v>
      </c>
      <c r="V503" s="225">
        <f>ROUND(E503*U503,2)</f>
        <v>4.2</v>
      </c>
      <c r="W503" s="225"/>
      <c r="X503" s="225" t="s">
        <v>137</v>
      </c>
      <c r="Y503" s="225" t="s">
        <v>138</v>
      </c>
      <c r="Z503" s="214"/>
      <c r="AA503" s="214"/>
      <c r="AB503" s="214"/>
      <c r="AC503" s="214"/>
      <c r="AD503" s="214"/>
      <c r="AE503" s="214"/>
      <c r="AF503" s="214"/>
      <c r="AG503" s="214" t="s">
        <v>139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2" x14ac:dyDescent="0.2">
      <c r="A504" s="221"/>
      <c r="B504" s="222"/>
      <c r="C504" s="262" t="s">
        <v>534</v>
      </c>
      <c r="D504" s="227"/>
      <c r="E504" s="228">
        <v>4</v>
      </c>
      <c r="F504" s="225"/>
      <c r="G504" s="225"/>
      <c r="H504" s="225"/>
      <c r="I504" s="225"/>
      <c r="J504" s="225"/>
      <c r="K504" s="225"/>
      <c r="L504" s="225"/>
      <c r="M504" s="225"/>
      <c r="N504" s="224"/>
      <c r="O504" s="224"/>
      <c r="P504" s="224"/>
      <c r="Q504" s="224"/>
      <c r="R504" s="225"/>
      <c r="S504" s="225"/>
      <c r="T504" s="225"/>
      <c r="U504" s="225"/>
      <c r="V504" s="225"/>
      <c r="W504" s="225"/>
      <c r="X504" s="225"/>
      <c r="Y504" s="225"/>
      <c r="Z504" s="214"/>
      <c r="AA504" s="214"/>
      <c r="AB504" s="214"/>
      <c r="AC504" s="214"/>
      <c r="AD504" s="214"/>
      <c r="AE504" s="214"/>
      <c r="AF504" s="214"/>
      <c r="AG504" s="214" t="s">
        <v>143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ht="33.75" outlineLevel="1" x14ac:dyDescent="0.2">
      <c r="A505" s="250">
        <v>78</v>
      </c>
      <c r="B505" s="251" t="s">
        <v>535</v>
      </c>
      <c r="C505" s="265" t="s">
        <v>536</v>
      </c>
      <c r="D505" s="252" t="s">
        <v>201</v>
      </c>
      <c r="E505" s="253">
        <v>17</v>
      </c>
      <c r="F505" s="254"/>
      <c r="G505" s="255">
        <f>ROUND(E505*F505,2)</f>
        <v>0</v>
      </c>
      <c r="H505" s="254"/>
      <c r="I505" s="255">
        <f>ROUND(E505*H505,2)</f>
        <v>0</v>
      </c>
      <c r="J505" s="254"/>
      <c r="K505" s="255">
        <f>ROUND(E505*J505,2)</f>
        <v>0</v>
      </c>
      <c r="L505" s="255">
        <v>21</v>
      </c>
      <c r="M505" s="255">
        <f>G505*(1+L505/100)</f>
        <v>0</v>
      </c>
      <c r="N505" s="253">
        <v>2.009E-2</v>
      </c>
      <c r="O505" s="253">
        <f>ROUND(E505*N505,2)</f>
        <v>0.34</v>
      </c>
      <c r="P505" s="253">
        <v>0</v>
      </c>
      <c r="Q505" s="253">
        <f>ROUND(E505*P505,2)</f>
        <v>0</v>
      </c>
      <c r="R505" s="255" t="s">
        <v>530</v>
      </c>
      <c r="S505" s="255" t="s">
        <v>136</v>
      </c>
      <c r="T505" s="256" t="s">
        <v>136</v>
      </c>
      <c r="U505" s="225">
        <v>3.8363999999999998</v>
      </c>
      <c r="V505" s="225">
        <f>ROUND(E505*U505,2)</f>
        <v>65.22</v>
      </c>
      <c r="W505" s="225"/>
      <c r="X505" s="225" t="s">
        <v>137</v>
      </c>
      <c r="Y505" s="225" t="s">
        <v>138</v>
      </c>
      <c r="Z505" s="214"/>
      <c r="AA505" s="214"/>
      <c r="AB505" s="214"/>
      <c r="AC505" s="214"/>
      <c r="AD505" s="214"/>
      <c r="AE505" s="214"/>
      <c r="AF505" s="214"/>
      <c r="AG505" s="214" t="s">
        <v>139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ht="33.75" outlineLevel="1" x14ac:dyDescent="0.2">
      <c r="A506" s="239">
        <v>79</v>
      </c>
      <c r="B506" s="240" t="s">
        <v>537</v>
      </c>
      <c r="C506" s="260" t="s">
        <v>538</v>
      </c>
      <c r="D506" s="241" t="s">
        <v>231</v>
      </c>
      <c r="E506" s="242">
        <v>48</v>
      </c>
      <c r="F506" s="243"/>
      <c r="G506" s="244">
        <f>ROUND(E506*F506,2)</f>
        <v>0</v>
      </c>
      <c r="H506" s="243"/>
      <c r="I506" s="244">
        <f>ROUND(E506*H506,2)</f>
        <v>0</v>
      </c>
      <c r="J506" s="243"/>
      <c r="K506" s="244">
        <f>ROUND(E506*J506,2)</f>
        <v>0</v>
      </c>
      <c r="L506" s="244">
        <v>21</v>
      </c>
      <c r="M506" s="244">
        <f>G506*(1+L506/100)</f>
        <v>0</v>
      </c>
      <c r="N506" s="242">
        <v>3.46E-3</v>
      </c>
      <c r="O506" s="242">
        <f>ROUND(E506*N506,2)</f>
        <v>0.17</v>
      </c>
      <c r="P506" s="242">
        <v>0</v>
      </c>
      <c r="Q506" s="242">
        <f>ROUND(E506*P506,2)</f>
        <v>0</v>
      </c>
      <c r="R506" s="244" t="s">
        <v>530</v>
      </c>
      <c r="S506" s="244" t="s">
        <v>136</v>
      </c>
      <c r="T506" s="245" t="s">
        <v>136</v>
      </c>
      <c r="U506" s="225">
        <v>0.61263000000000001</v>
      </c>
      <c r="V506" s="225">
        <f>ROUND(E506*U506,2)</f>
        <v>29.41</v>
      </c>
      <c r="W506" s="225"/>
      <c r="X506" s="225" t="s">
        <v>137</v>
      </c>
      <c r="Y506" s="225" t="s">
        <v>138</v>
      </c>
      <c r="Z506" s="214"/>
      <c r="AA506" s="214"/>
      <c r="AB506" s="214"/>
      <c r="AC506" s="214"/>
      <c r="AD506" s="214"/>
      <c r="AE506" s="214"/>
      <c r="AF506" s="214"/>
      <c r="AG506" s="214" t="s">
        <v>139</v>
      </c>
      <c r="AH506" s="214"/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2" x14ac:dyDescent="0.2">
      <c r="A507" s="221"/>
      <c r="B507" s="222"/>
      <c r="C507" s="262" t="s">
        <v>539</v>
      </c>
      <c r="D507" s="227"/>
      <c r="E507" s="228">
        <v>48</v>
      </c>
      <c r="F507" s="225"/>
      <c r="G507" s="225"/>
      <c r="H507" s="225"/>
      <c r="I507" s="225"/>
      <c r="J507" s="225"/>
      <c r="K507" s="225"/>
      <c r="L507" s="225"/>
      <c r="M507" s="225"/>
      <c r="N507" s="224"/>
      <c r="O507" s="224"/>
      <c r="P507" s="224"/>
      <c r="Q507" s="224"/>
      <c r="R507" s="225"/>
      <c r="S507" s="225"/>
      <c r="T507" s="225"/>
      <c r="U507" s="225"/>
      <c r="V507" s="225"/>
      <c r="W507" s="225"/>
      <c r="X507" s="225"/>
      <c r="Y507" s="225"/>
      <c r="Z507" s="214"/>
      <c r="AA507" s="214"/>
      <c r="AB507" s="214"/>
      <c r="AC507" s="214"/>
      <c r="AD507" s="214"/>
      <c r="AE507" s="214"/>
      <c r="AF507" s="214"/>
      <c r="AG507" s="214" t="s">
        <v>143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50">
        <v>80</v>
      </c>
      <c r="B508" s="251" t="s">
        <v>540</v>
      </c>
      <c r="C508" s="265" t="s">
        <v>541</v>
      </c>
      <c r="D508" s="252" t="s">
        <v>201</v>
      </c>
      <c r="E508" s="253">
        <v>65</v>
      </c>
      <c r="F508" s="254"/>
      <c r="G508" s="255">
        <f>ROUND(E508*F508,2)</f>
        <v>0</v>
      </c>
      <c r="H508" s="254"/>
      <c r="I508" s="255">
        <f>ROUND(E508*H508,2)</f>
        <v>0</v>
      </c>
      <c r="J508" s="254"/>
      <c r="K508" s="255">
        <f>ROUND(E508*J508,2)</f>
        <v>0</v>
      </c>
      <c r="L508" s="255">
        <v>21</v>
      </c>
      <c r="M508" s="255">
        <f>G508*(1+L508/100)</f>
        <v>0</v>
      </c>
      <c r="N508" s="253">
        <v>0</v>
      </c>
      <c r="O508" s="253">
        <f>ROUND(E508*N508,2)</f>
        <v>0</v>
      </c>
      <c r="P508" s="253">
        <v>6.8999999999999997E-4</v>
      </c>
      <c r="Q508" s="253">
        <f>ROUND(E508*P508,2)</f>
        <v>0.04</v>
      </c>
      <c r="R508" s="255" t="s">
        <v>530</v>
      </c>
      <c r="S508" s="255" t="s">
        <v>136</v>
      </c>
      <c r="T508" s="256" t="s">
        <v>136</v>
      </c>
      <c r="U508" s="225">
        <v>6.5549999999999997E-2</v>
      </c>
      <c r="V508" s="225">
        <f>ROUND(E508*U508,2)</f>
        <v>4.26</v>
      </c>
      <c r="W508" s="225"/>
      <c r="X508" s="225" t="s">
        <v>137</v>
      </c>
      <c r="Y508" s="225" t="s">
        <v>138</v>
      </c>
      <c r="Z508" s="214"/>
      <c r="AA508" s="214"/>
      <c r="AB508" s="214"/>
      <c r="AC508" s="214"/>
      <c r="AD508" s="214"/>
      <c r="AE508" s="214"/>
      <c r="AF508" s="214"/>
      <c r="AG508" s="214" t="s">
        <v>139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50">
        <v>81</v>
      </c>
      <c r="B509" s="251" t="s">
        <v>542</v>
      </c>
      <c r="C509" s="265" t="s">
        <v>543</v>
      </c>
      <c r="D509" s="252" t="s">
        <v>231</v>
      </c>
      <c r="E509" s="253">
        <v>61</v>
      </c>
      <c r="F509" s="254"/>
      <c r="G509" s="255">
        <f>ROUND(E509*F509,2)</f>
        <v>0</v>
      </c>
      <c r="H509" s="254"/>
      <c r="I509" s="255">
        <f>ROUND(E509*H509,2)</f>
        <v>0</v>
      </c>
      <c r="J509" s="254"/>
      <c r="K509" s="255">
        <f>ROUND(E509*J509,2)</f>
        <v>0</v>
      </c>
      <c r="L509" s="255">
        <v>21</v>
      </c>
      <c r="M509" s="255">
        <f>G509*(1+L509/100)</f>
        <v>0</v>
      </c>
      <c r="N509" s="253">
        <v>0</v>
      </c>
      <c r="O509" s="253">
        <f>ROUND(E509*N509,2)</f>
        <v>0</v>
      </c>
      <c r="P509" s="253">
        <v>3.3600000000000001E-3</v>
      </c>
      <c r="Q509" s="253">
        <f>ROUND(E509*P509,2)</f>
        <v>0.2</v>
      </c>
      <c r="R509" s="255" t="s">
        <v>530</v>
      </c>
      <c r="S509" s="255" t="s">
        <v>136</v>
      </c>
      <c r="T509" s="256" t="s">
        <v>136</v>
      </c>
      <c r="U509" s="225">
        <v>7.9350000000000004E-2</v>
      </c>
      <c r="V509" s="225">
        <f>ROUND(E509*U509,2)</f>
        <v>4.84</v>
      </c>
      <c r="W509" s="225"/>
      <c r="X509" s="225" t="s">
        <v>137</v>
      </c>
      <c r="Y509" s="225" t="s">
        <v>138</v>
      </c>
      <c r="Z509" s="214"/>
      <c r="AA509" s="214"/>
      <c r="AB509" s="214"/>
      <c r="AC509" s="214"/>
      <c r="AD509" s="214"/>
      <c r="AE509" s="214"/>
      <c r="AF509" s="214"/>
      <c r="AG509" s="214" t="s">
        <v>139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50">
        <v>82</v>
      </c>
      <c r="B510" s="251" t="s">
        <v>544</v>
      </c>
      <c r="C510" s="265" t="s">
        <v>545</v>
      </c>
      <c r="D510" s="252" t="s">
        <v>201</v>
      </c>
      <c r="E510" s="253">
        <v>4</v>
      </c>
      <c r="F510" s="254"/>
      <c r="G510" s="255">
        <f>ROUND(E510*F510,2)</f>
        <v>0</v>
      </c>
      <c r="H510" s="254"/>
      <c r="I510" s="255">
        <f>ROUND(E510*H510,2)</f>
        <v>0</v>
      </c>
      <c r="J510" s="254"/>
      <c r="K510" s="255">
        <f>ROUND(E510*J510,2)</f>
        <v>0</v>
      </c>
      <c r="L510" s="255">
        <v>21</v>
      </c>
      <c r="M510" s="255">
        <f>G510*(1+L510/100)</f>
        <v>0</v>
      </c>
      <c r="N510" s="253">
        <v>0</v>
      </c>
      <c r="O510" s="253">
        <f>ROUND(E510*N510,2)</f>
        <v>0</v>
      </c>
      <c r="P510" s="253">
        <v>1.15E-3</v>
      </c>
      <c r="Q510" s="253">
        <f>ROUND(E510*P510,2)</f>
        <v>0</v>
      </c>
      <c r="R510" s="255" t="s">
        <v>530</v>
      </c>
      <c r="S510" s="255" t="s">
        <v>136</v>
      </c>
      <c r="T510" s="256" t="s">
        <v>136</v>
      </c>
      <c r="U510" s="225">
        <v>0.10580000000000001</v>
      </c>
      <c r="V510" s="225">
        <f>ROUND(E510*U510,2)</f>
        <v>0.42</v>
      </c>
      <c r="W510" s="225"/>
      <c r="X510" s="225" t="s">
        <v>137</v>
      </c>
      <c r="Y510" s="225" t="s">
        <v>138</v>
      </c>
      <c r="Z510" s="214"/>
      <c r="AA510" s="214"/>
      <c r="AB510" s="214"/>
      <c r="AC510" s="214"/>
      <c r="AD510" s="214"/>
      <c r="AE510" s="214"/>
      <c r="AF510" s="214"/>
      <c r="AG510" s="214" t="s">
        <v>139</v>
      </c>
      <c r="AH510" s="214"/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ht="22.5" outlineLevel="1" x14ac:dyDescent="0.2">
      <c r="A511" s="250">
        <v>83</v>
      </c>
      <c r="B511" s="251" t="s">
        <v>546</v>
      </c>
      <c r="C511" s="265" t="s">
        <v>547</v>
      </c>
      <c r="D511" s="252" t="s">
        <v>201</v>
      </c>
      <c r="E511" s="253">
        <v>26</v>
      </c>
      <c r="F511" s="254"/>
      <c r="G511" s="255">
        <f>ROUND(E511*F511,2)</f>
        <v>0</v>
      </c>
      <c r="H511" s="254"/>
      <c r="I511" s="255">
        <f>ROUND(E511*H511,2)</f>
        <v>0</v>
      </c>
      <c r="J511" s="254"/>
      <c r="K511" s="255">
        <f>ROUND(E511*J511,2)</f>
        <v>0</v>
      </c>
      <c r="L511" s="255">
        <v>21</v>
      </c>
      <c r="M511" s="255">
        <f>G511*(1+L511/100)</f>
        <v>0</v>
      </c>
      <c r="N511" s="253">
        <v>0</v>
      </c>
      <c r="O511" s="253">
        <f>ROUND(E511*N511,2)</f>
        <v>0</v>
      </c>
      <c r="P511" s="253">
        <v>2.0080000000000001E-2</v>
      </c>
      <c r="Q511" s="253">
        <f>ROUND(E511*P511,2)</f>
        <v>0.52</v>
      </c>
      <c r="R511" s="255" t="s">
        <v>530</v>
      </c>
      <c r="S511" s="255" t="s">
        <v>136</v>
      </c>
      <c r="T511" s="256" t="s">
        <v>136</v>
      </c>
      <c r="U511" s="225">
        <v>0.1196</v>
      </c>
      <c r="V511" s="225">
        <f>ROUND(E511*U511,2)</f>
        <v>3.11</v>
      </c>
      <c r="W511" s="225"/>
      <c r="X511" s="225" t="s">
        <v>137</v>
      </c>
      <c r="Y511" s="225" t="s">
        <v>138</v>
      </c>
      <c r="Z511" s="214"/>
      <c r="AA511" s="214"/>
      <c r="AB511" s="214"/>
      <c r="AC511" s="214"/>
      <c r="AD511" s="214"/>
      <c r="AE511" s="214"/>
      <c r="AF511" s="214"/>
      <c r="AG511" s="214" t="s">
        <v>139</v>
      </c>
      <c r="AH511" s="214"/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9">
        <v>84</v>
      </c>
      <c r="B512" s="240" t="s">
        <v>548</v>
      </c>
      <c r="C512" s="260" t="s">
        <v>549</v>
      </c>
      <c r="D512" s="241" t="s">
        <v>231</v>
      </c>
      <c r="E512" s="242">
        <v>48</v>
      </c>
      <c r="F512" s="243"/>
      <c r="G512" s="244">
        <f>ROUND(E512*F512,2)</f>
        <v>0</v>
      </c>
      <c r="H512" s="243"/>
      <c r="I512" s="244">
        <f>ROUND(E512*H512,2)</f>
        <v>0</v>
      </c>
      <c r="J512" s="243"/>
      <c r="K512" s="244">
        <f>ROUND(E512*J512,2)</f>
        <v>0</v>
      </c>
      <c r="L512" s="244">
        <v>21</v>
      </c>
      <c r="M512" s="244">
        <f>G512*(1+L512/100)</f>
        <v>0</v>
      </c>
      <c r="N512" s="242">
        <v>0</v>
      </c>
      <c r="O512" s="242">
        <f>ROUND(E512*N512,2)</f>
        <v>0</v>
      </c>
      <c r="P512" s="242">
        <v>2.8500000000000001E-3</v>
      </c>
      <c r="Q512" s="242">
        <f>ROUND(E512*P512,2)</f>
        <v>0.14000000000000001</v>
      </c>
      <c r="R512" s="244" t="s">
        <v>530</v>
      </c>
      <c r="S512" s="244" t="s">
        <v>136</v>
      </c>
      <c r="T512" s="245" t="s">
        <v>136</v>
      </c>
      <c r="U512" s="225">
        <v>6.9000000000000006E-2</v>
      </c>
      <c r="V512" s="225">
        <f>ROUND(E512*U512,2)</f>
        <v>3.31</v>
      </c>
      <c r="W512" s="225"/>
      <c r="X512" s="225" t="s">
        <v>137</v>
      </c>
      <c r="Y512" s="225" t="s">
        <v>138</v>
      </c>
      <c r="Z512" s="214"/>
      <c r="AA512" s="214"/>
      <c r="AB512" s="214"/>
      <c r="AC512" s="214"/>
      <c r="AD512" s="214"/>
      <c r="AE512" s="214"/>
      <c r="AF512" s="214"/>
      <c r="AG512" s="214" t="s">
        <v>139</v>
      </c>
      <c r="AH512" s="214"/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21">
        <v>85</v>
      </c>
      <c r="B513" s="222" t="s">
        <v>550</v>
      </c>
      <c r="C513" s="266" t="s">
        <v>551</v>
      </c>
      <c r="D513" s="223" t="s">
        <v>0</v>
      </c>
      <c r="E513" s="257"/>
      <c r="F513" s="226"/>
      <c r="G513" s="225">
        <f>ROUND(E513*F513,2)</f>
        <v>0</v>
      </c>
      <c r="H513" s="226"/>
      <c r="I513" s="225">
        <f>ROUND(E513*H513,2)</f>
        <v>0</v>
      </c>
      <c r="J513" s="226"/>
      <c r="K513" s="225">
        <f>ROUND(E513*J513,2)</f>
        <v>0</v>
      </c>
      <c r="L513" s="225">
        <v>21</v>
      </c>
      <c r="M513" s="225">
        <f>G513*(1+L513/100)</f>
        <v>0</v>
      </c>
      <c r="N513" s="224">
        <v>0</v>
      </c>
      <c r="O513" s="224">
        <f>ROUND(E513*N513,2)</f>
        <v>0</v>
      </c>
      <c r="P513" s="224">
        <v>0</v>
      </c>
      <c r="Q513" s="224">
        <f>ROUND(E513*P513,2)</f>
        <v>0</v>
      </c>
      <c r="R513" s="225" t="s">
        <v>530</v>
      </c>
      <c r="S513" s="225" t="s">
        <v>136</v>
      </c>
      <c r="T513" s="225" t="s">
        <v>136</v>
      </c>
      <c r="U513" s="225">
        <v>0</v>
      </c>
      <c r="V513" s="225">
        <f>ROUND(E513*U513,2)</f>
        <v>0</v>
      </c>
      <c r="W513" s="225"/>
      <c r="X513" s="225" t="s">
        <v>259</v>
      </c>
      <c r="Y513" s="225" t="s">
        <v>138</v>
      </c>
      <c r="Z513" s="214"/>
      <c r="AA513" s="214"/>
      <c r="AB513" s="214"/>
      <c r="AC513" s="214"/>
      <c r="AD513" s="214"/>
      <c r="AE513" s="214"/>
      <c r="AF513" s="214"/>
      <c r="AG513" s="214" t="s">
        <v>260</v>
      </c>
      <c r="AH513" s="214"/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2" x14ac:dyDescent="0.2">
      <c r="A514" s="221"/>
      <c r="B514" s="222"/>
      <c r="C514" s="267" t="s">
        <v>525</v>
      </c>
      <c r="D514" s="258"/>
      <c r="E514" s="258"/>
      <c r="F514" s="258"/>
      <c r="G514" s="258"/>
      <c r="H514" s="225"/>
      <c r="I514" s="225"/>
      <c r="J514" s="225"/>
      <c r="K514" s="225"/>
      <c r="L514" s="225"/>
      <c r="M514" s="225"/>
      <c r="N514" s="224"/>
      <c r="O514" s="224"/>
      <c r="P514" s="224"/>
      <c r="Q514" s="224"/>
      <c r="R514" s="225"/>
      <c r="S514" s="225"/>
      <c r="T514" s="225"/>
      <c r="U514" s="225"/>
      <c r="V514" s="225"/>
      <c r="W514" s="225"/>
      <c r="X514" s="225"/>
      <c r="Y514" s="225"/>
      <c r="Z514" s="214"/>
      <c r="AA514" s="214"/>
      <c r="AB514" s="214"/>
      <c r="AC514" s="214"/>
      <c r="AD514" s="214"/>
      <c r="AE514" s="214"/>
      <c r="AF514" s="214"/>
      <c r="AG514" s="214" t="s">
        <v>141</v>
      </c>
      <c r="AH514" s="214"/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ht="22.5" outlineLevel="1" x14ac:dyDescent="0.2">
      <c r="A515" s="250">
        <v>86</v>
      </c>
      <c r="B515" s="251" t="s">
        <v>239</v>
      </c>
      <c r="C515" s="265" t="s">
        <v>240</v>
      </c>
      <c r="D515" s="252" t="s">
        <v>194</v>
      </c>
      <c r="E515" s="253">
        <v>0.91329000000000005</v>
      </c>
      <c r="F515" s="254"/>
      <c r="G515" s="255">
        <f>ROUND(E515*F515,2)</f>
        <v>0</v>
      </c>
      <c r="H515" s="254"/>
      <c r="I515" s="255">
        <f>ROUND(E515*H515,2)</f>
        <v>0</v>
      </c>
      <c r="J515" s="254"/>
      <c r="K515" s="255">
        <f>ROUND(E515*J515,2)</f>
        <v>0</v>
      </c>
      <c r="L515" s="255">
        <v>21</v>
      </c>
      <c r="M515" s="255">
        <f>G515*(1+L515/100)</f>
        <v>0</v>
      </c>
      <c r="N515" s="253">
        <v>0</v>
      </c>
      <c r="O515" s="253">
        <f>ROUND(E515*N515,2)</f>
        <v>0</v>
      </c>
      <c r="P515" s="253">
        <v>0</v>
      </c>
      <c r="Q515" s="253">
        <f>ROUND(E515*P515,2)</f>
        <v>0</v>
      </c>
      <c r="R515" s="255" t="s">
        <v>227</v>
      </c>
      <c r="S515" s="255" t="s">
        <v>136</v>
      </c>
      <c r="T515" s="256" t="s">
        <v>136</v>
      </c>
      <c r="U515" s="225">
        <v>0.93300000000000005</v>
      </c>
      <c r="V515" s="225">
        <f>ROUND(E515*U515,2)</f>
        <v>0.85</v>
      </c>
      <c r="W515" s="225"/>
      <c r="X515" s="225" t="s">
        <v>241</v>
      </c>
      <c r="Y515" s="225" t="s">
        <v>138</v>
      </c>
      <c r="Z515" s="214"/>
      <c r="AA515" s="214"/>
      <c r="AB515" s="214"/>
      <c r="AC515" s="214"/>
      <c r="AD515" s="214"/>
      <c r="AE515" s="214"/>
      <c r="AF515" s="214"/>
      <c r="AG515" s="214" t="s">
        <v>242</v>
      </c>
      <c r="AH515" s="214"/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50">
        <v>87</v>
      </c>
      <c r="B516" s="251" t="s">
        <v>243</v>
      </c>
      <c r="C516" s="265" t="s">
        <v>244</v>
      </c>
      <c r="D516" s="252" t="s">
        <v>194</v>
      </c>
      <c r="E516" s="253">
        <v>2.7398699999999998</v>
      </c>
      <c r="F516" s="254"/>
      <c r="G516" s="255">
        <f>ROUND(E516*F516,2)</f>
        <v>0</v>
      </c>
      <c r="H516" s="254"/>
      <c r="I516" s="255">
        <f>ROUND(E516*H516,2)</f>
        <v>0</v>
      </c>
      <c r="J516" s="254"/>
      <c r="K516" s="255">
        <f>ROUND(E516*J516,2)</f>
        <v>0</v>
      </c>
      <c r="L516" s="255">
        <v>21</v>
      </c>
      <c r="M516" s="255">
        <f>G516*(1+L516/100)</f>
        <v>0</v>
      </c>
      <c r="N516" s="253">
        <v>0</v>
      </c>
      <c r="O516" s="253">
        <f>ROUND(E516*N516,2)</f>
        <v>0</v>
      </c>
      <c r="P516" s="253">
        <v>0</v>
      </c>
      <c r="Q516" s="253">
        <f>ROUND(E516*P516,2)</f>
        <v>0</v>
      </c>
      <c r="R516" s="255" t="s">
        <v>227</v>
      </c>
      <c r="S516" s="255" t="s">
        <v>136</v>
      </c>
      <c r="T516" s="256" t="s">
        <v>136</v>
      </c>
      <c r="U516" s="225">
        <v>0.65300000000000002</v>
      </c>
      <c r="V516" s="225">
        <f>ROUND(E516*U516,2)</f>
        <v>1.79</v>
      </c>
      <c r="W516" s="225"/>
      <c r="X516" s="225" t="s">
        <v>241</v>
      </c>
      <c r="Y516" s="225" t="s">
        <v>138</v>
      </c>
      <c r="Z516" s="214"/>
      <c r="AA516" s="214"/>
      <c r="AB516" s="214"/>
      <c r="AC516" s="214"/>
      <c r="AD516" s="214"/>
      <c r="AE516" s="214"/>
      <c r="AF516" s="214"/>
      <c r="AG516" s="214" t="s">
        <v>242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9">
        <v>88</v>
      </c>
      <c r="B517" s="240" t="s">
        <v>245</v>
      </c>
      <c r="C517" s="260" t="s">
        <v>246</v>
      </c>
      <c r="D517" s="241" t="s">
        <v>194</v>
      </c>
      <c r="E517" s="242">
        <v>0.91329000000000005</v>
      </c>
      <c r="F517" s="243"/>
      <c r="G517" s="244">
        <f>ROUND(E517*F517,2)</f>
        <v>0</v>
      </c>
      <c r="H517" s="243"/>
      <c r="I517" s="244">
        <f>ROUND(E517*H517,2)</f>
        <v>0</v>
      </c>
      <c r="J517" s="243"/>
      <c r="K517" s="244">
        <f>ROUND(E517*J517,2)</f>
        <v>0</v>
      </c>
      <c r="L517" s="244">
        <v>21</v>
      </c>
      <c r="M517" s="244">
        <f>G517*(1+L517/100)</f>
        <v>0</v>
      </c>
      <c r="N517" s="242">
        <v>0</v>
      </c>
      <c r="O517" s="242">
        <f>ROUND(E517*N517,2)</f>
        <v>0</v>
      </c>
      <c r="P517" s="242">
        <v>0</v>
      </c>
      <c r="Q517" s="242">
        <f>ROUND(E517*P517,2)</f>
        <v>0</v>
      </c>
      <c r="R517" s="244" t="s">
        <v>227</v>
      </c>
      <c r="S517" s="244" t="s">
        <v>136</v>
      </c>
      <c r="T517" s="245" t="s">
        <v>136</v>
      </c>
      <c r="U517" s="225">
        <v>0.49</v>
      </c>
      <c r="V517" s="225">
        <f>ROUND(E517*U517,2)</f>
        <v>0.45</v>
      </c>
      <c r="W517" s="225"/>
      <c r="X517" s="225" t="s">
        <v>241</v>
      </c>
      <c r="Y517" s="225" t="s">
        <v>138</v>
      </c>
      <c r="Z517" s="214"/>
      <c r="AA517" s="214"/>
      <c r="AB517" s="214"/>
      <c r="AC517" s="214"/>
      <c r="AD517" s="214"/>
      <c r="AE517" s="214"/>
      <c r="AF517" s="214"/>
      <c r="AG517" s="214" t="s">
        <v>242</v>
      </c>
      <c r="AH517" s="214"/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2" x14ac:dyDescent="0.2">
      <c r="A518" s="221"/>
      <c r="B518" s="222"/>
      <c r="C518" s="264" t="s">
        <v>247</v>
      </c>
      <c r="D518" s="249"/>
      <c r="E518" s="249"/>
      <c r="F518" s="249"/>
      <c r="G518" s="249"/>
      <c r="H518" s="225"/>
      <c r="I518" s="225"/>
      <c r="J518" s="225"/>
      <c r="K518" s="225"/>
      <c r="L518" s="225"/>
      <c r="M518" s="225"/>
      <c r="N518" s="224"/>
      <c r="O518" s="224"/>
      <c r="P518" s="224"/>
      <c r="Q518" s="224"/>
      <c r="R518" s="225"/>
      <c r="S518" s="225"/>
      <c r="T518" s="225"/>
      <c r="U518" s="225"/>
      <c r="V518" s="225"/>
      <c r="W518" s="225"/>
      <c r="X518" s="225"/>
      <c r="Y518" s="225"/>
      <c r="Z518" s="214"/>
      <c r="AA518" s="214"/>
      <c r="AB518" s="214"/>
      <c r="AC518" s="214"/>
      <c r="AD518" s="214"/>
      <c r="AE518" s="214"/>
      <c r="AF518" s="214"/>
      <c r="AG518" s="214" t="s">
        <v>169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50">
        <v>89</v>
      </c>
      <c r="B519" s="251" t="s">
        <v>248</v>
      </c>
      <c r="C519" s="265" t="s">
        <v>249</v>
      </c>
      <c r="D519" s="252" t="s">
        <v>194</v>
      </c>
      <c r="E519" s="253">
        <v>17.352509999999999</v>
      </c>
      <c r="F519" s="254"/>
      <c r="G519" s="255">
        <f>ROUND(E519*F519,2)</f>
        <v>0</v>
      </c>
      <c r="H519" s="254"/>
      <c r="I519" s="255">
        <f>ROUND(E519*H519,2)</f>
        <v>0</v>
      </c>
      <c r="J519" s="254"/>
      <c r="K519" s="255">
        <f>ROUND(E519*J519,2)</f>
        <v>0</v>
      </c>
      <c r="L519" s="255">
        <v>21</v>
      </c>
      <c r="M519" s="255">
        <f>G519*(1+L519/100)</f>
        <v>0</v>
      </c>
      <c r="N519" s="253">
        <v>0</v>
      </c>
      <c r="O519" s="253">
        <f>ROUND(E519*N519,2)</f>
        <v>0</v>
      </c>
      <c r="P519" s="253">
        <v>0</v>
      </c>
      <c r="Q519" s="253">
        <f>ROUND(E519*P519,2)</f>
        <v>0</v>
      </c>
      <c r="R519" s="255" t="s">
        <v>227</v>
      </c>
      <c r="S519" s="255" t="s">
        <v>136</v>
      </c>
      <c r="T519" s="256" t="s">
        <v>136</v>
      </c>
      <c r="U519" s="225">
        <v>0</v>
      </c>
      <c r="V519" s="225">
        <f>ROUND(E519*U519,2)</f>
        <v>0</v>
      </c>
      <c r="W519" s="225"/>
      <c r="X519" s="225" t="s">
        <v>241</v>
      </c>
      <c r="Y519" s="225" t="s">
        <v>138</v>
      </c>
      <c r="Z519" s="214"/>
      <c r="AA519" s="214"/>
      <c r="AB519" s="214"/>
      <c r="AC519" s="214"/>
      <c r="AD519" s="214"/>
      <c r="AE519" s="214"/>
      <c r="AF519" s="214"/>
      <c r="AG519" s="214" t="s">
        <v>242</v>
      </c>
      <c r="AH519" s="214"/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50">
        <v>90</v>
      </c>
      <c r="B520" s="251" t="s">
        <v>250</v>
      </c>
      <c r="C520" s="265" t="s">
        <v>251</v>
      </c>
      <c r="D520" s="252" t="s">
        <v>194</v>
      </c>
      <c r="E520" s="253">
        <v>0.91329000000000005</v>
      </c>
      <c r="F520" s="254"/>
      <c r="G520" s="255">
        <f>ROUND(E520*F520,2)</f>
        <v>0</v>
      </c>
      <c r="H520" s="254"/>
      <c r="I520" s="255">
        <f>ROUND(E520*H520,2)</f>
        <v>0</v>
      </c>
      <c r="J520" s="254"/>
      <c r="K520" s="255">
        <f>ROUND(E520*J520,2)</f>
        <v>0</v>
      </c>
      <c r="L520" s="255">
        <v>21</v>
      </c>
      <c r="M520" s="255">
        <f>G520*(1+L520/100)</f>
        <v>0</v>
      </c>
      <c r="N520" s="253">
        <v>0</v>
      </c>
      <c r="O520" s="253">
        <f>ROUND(E520*N520,2)</f>
        <v>0</v>
      </c>
      <c r="P520" s="253">
        <v>0</v>
      </c>
      <c r="Q520" s="253">
        <f>ROUND(E520*P520,2)</f>
        <v>0</v>
      </c>
      <c r="R520" s="255" t="s">
        <v>227</v>
      </c>
      <c r="S520" s="255" t="s">
        <v>136</v>
      </c>
      <c r="T520" s="256" t="s">
        <v>136</v>
      </c>
      <c r="U520" s="225">
        <v>0.94199999999999995</v>
      </c>
      <c r="V520" s="225">
        <f>ROUND(E520*U520,2)</f>
        <v>0.86</v>
      </c>
      <c r="W520" s="225"/>
      <c r="X520" s="225" t="s">
        <v>241</v>
      </c>
      <c r="Y520" s="225" t="s">
        <v>138</v>
      </c>
      <c r="Z520" s="214"/>
      <c r="AA520" s="214"/>
      <c r="AB520" s="214"/>
      <c r="AC520" s="214"/>
      <c r="AD520" s="214"/>
      <c r="AE520" s="214"/>
      <c r="AF520" s="214"/>
      <c r="AG520" s="214" t="s">
        <v>242</v>
      </c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ht="22.5" outlineLevel="1" x14ac:dyDescent="0.2">
      <c r="A521" s="250">
        <v>91</v>
      </c>
      <c r="B521" s="251" t="s">
        <v>252</v>
      </c>
      <c r="C521" s="265" t="s">
        <v>253</v>
      </c>
      <c r="D521" s="252" t="s">
        <v>194</v>
      </c>
      <c r="E521" s="253">
        <v>3.6531600000000002</v>
      </c>
      <c r="F521" s="254"/>
      <c r="G521" s="255">
        <f>ROUND(E521*F521,2)</f>
        <v>0</v>
      </c>
      <c r="H521" s="254"/>
      <c r="I521" s="255">
        <f>ROUND(E521*H521,2)</f>
        <v>0</v>
      </c>
      <c r="J521" s="254"/>
      <c r="K521" s="255">
        <f>ROUND(E521*J521,2)</f>
        <v>0</v>
      </c>
      <c r="L521" s="255">
        <v>21</v>
      </c>
      <c r="M521" s="255">
        <f>G521*(1+L521/100)</f>
        <v>0</v>
      </c>
      <c r="N521" s="253">
        <v>0</v>
      </c>
      <c r="O521" s="253">
        <f>ROUND(E521*N521,2)</f>
        <v>0</v>
      </c>
      <c r="P521" s="253">
        <v>0</v>
      </c>
      <c r="Q521" s="253">
        <f>ROUND(E521*P521,2)</f>
        <v>0</v>
      </c>
      <c r="R521" s="255" t="s">
        <v>227</v>
      </c>
      <c r="S521" s="255" t="s">
        <v>136</v>
      </c>
      <c r="T521" s="256" t="s">
        <v>136</v>
      </c>
      <c r="U521" s="225">
        <v>0.105</v>
      </c>
      <c r="V521" s="225">
        <f>ROUND(E521*U521,2)</f>
        <v>0.38</v>
      </c>
      <c r="W521" s="225"/>
      <c r="X521" s="225" t="s">
        <v>241</v>
      </c>
      <c r="Y521" s="225" t="s">
        <v>138</v>
      </c>
      <c r="Z521" s="214"/>
      <c r="AA521" s="214"/>
      <c r="AB521" s="214"/>
      <c r="AC521" s="214"/>
      <c r="AD521" s="214"/>
      <c r="AE521" s="214"/>
      <c r="AF521" s="214"/>
      <c r="AG521" s="214" t="s">
        <v>242</v>
      </c>
      <c r="AH521" s="214"/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x14ac:dyDescent="0.2">
      <c r="A522" s="232" t="s">
        <v>130</v>
      </c>
      <c r="B522" s="233" t="s">
        <v>91</v>
      </c>
      <c r="C522" s="259" t="s">
        <v>92</v>
      </c>
      <c r="D522" s="234"/>
      <c r="E522" s="235"/>
      <c r="F522" s="236"/>
      <c r="G522" s="236">
        <f>SUMIF(AG523:AG546,"&lt;&gt;NOR",G523:G546)</f>
        <v>0</v>
      </c>
      <c r="H522" s="236"/>
      <c r="I522" s="236">
        <f>SUM(I523:I546)</f>
        <v>0</v>
      </c>
      <c r="J522" s="236"/>
      <c r="K522" s="236">
        <f>SUM(K523:K546)</f>
        <v>0</v>
      </c>
      <c r="L522" s="236"/>
      <c r="M522" s="236">
        <f>SUM(M523:M546)</f>
        <v>0</v>
      </c>
      <c r="N522" s="235"/>
      <c r="O522" s="235">
        <f>SUM(O523:O546)</f>
        <v>94.89</v>
      </c>
      <c r="P522" s="235"/>
      <c r="Q522" s="235">
        <f>SUM(Q523:Q546)</f>
        <v>88.2</v>
      </c>
      <c r="R522" s="236"/>
      <c r="S522" s="236"/>
      <c r="T522" s="237"/>
      <c r="U522" s="231"/>
      <c r="V522" s="231">
        <f>SUM(V523:V546)</f>
        <v>1494.1299999999997</v>
      </c>
      <c r="W522" s="231"/>
      <c r="X522" s="231"/>
      <c r="Y522" s="231"/>
      <c r="AG522" t="s">
        <v>131</v>
      </c>
    </row>
    <row r="523" spans="1:60" outlineLevel="1" x14ac:dyDescent="0.2">
      <c r="A523" s="239">
        <v>92</v>
      </c>
      <c r="B523" s="240" t="s">
        <v>552</v>
      </c>
      <c r="C523" s="260" t="s">
        <v>553</v>
      </c>
      <c r="D523" s="241" t="s">
        <v>176</v>
      </c>
      <c r="E523" s="242">
        <v>1295.5844</v>
      </c>
      <c r="F523" s="243"/>
      <c r="G523" s="244">
        <f>ROUND(E523*F523,2)</f>
        <v>0</v>
      </c>
      <c r="H523" s="243"/>
      <c r="I523" s="244">
        <f>ROUND(E523*H523,2)</f>
        <v>0</v>
      </c>
      <c r="J523" s="243"/>
      <c r="K523" s="244">
        <f>ROUND(E523*J523,2)</f>
        <v>0</v>
      </c>
      <c r="L523" s="244">
        <v>21</v>
      </c>
      <c r="M523" s="244">
        <f>G523*(1+L523/100)</f>
        <v>0</v>
      </c>
      <c r="N523" s="242">
        <v>0</v>
      </c>
      <c r="O523" s="242">
        <f>ROUND(E523*N523,2)</f>
        <v>0</v>
      </c>
      <c r="P523" s="242">
        <v>6.7000000000000004E-2</v>
      </c>
      <c r="Q523" s="242">
        <f>ROUND(E523*P523,2)</f>
        <v>86.8</v>
      </c>
      <c r="R523" s="244" t="s">
        <v>554</v>
      </c>
      <c r="S523" s="244" t="s">
        <v>136</v>
      </c>
      <c r="T523" s="245" t="s">
        <v>136</v>
      </c>
      <c r="U523" s="225">
        <v>0.21099999999999999</v>
      </c>
      <c r="V523" s="225">
        <f>ROUND(E523*U523,2)</f>
        <v>273.37</v>
      </c>
      <c r="W523" s="225"/>
      <c r="X523" s="225" t="s">
        <v>137</v>
      </c>
      <c r="Y523" s="225" t="s">
        <v>138</v>
      </c>
      <c r="Z523" s="214"/>
      <c r="AA523" s="214"/>
      <c r="AB523" s="214"/>
      <c r="AC523" s="214"/>
      <c r="AD523" s="214"/>
      <c r="AE523" s="214"/>
      <c r="AF523" s="214"/>
      <c r="AG523" s="214" t="s">
        <v>139</v>
      </c>
      <c r="AH523" s="214"/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2" x14ac:dyDescent="0.2">
      <c r="A524" s="221"/>
      <c r="B524" s="222"/>
      <c r="C524" s="262" t="s">
        <v>392</v>
      </c>
      <c r="D524" s="227"/>
      <c r="E524" s="228">
        <v>1295.5844</v>
      </c>
      <c r="F524" s="225"/>
      <c r="G524" s="225"/>
      <c r="H524" s="225"/>
      <c r="I524" s="225"/>
      <c r="J524" s="225"/>
      <c r="K524" s="225"/>
      <c r="L524" s="225"/>
      <c r="M524" s="225"/>
      <c r="N524" s="224"/>
      <c r="O524" s="224"/>
      <c r="P524" s="224"/>
      <c r="Q524" s="224"/>
      <c r="R524" s="225"/>
      <c r="S524" s="225"/>
      <c r="T524" s="225"/>
      <c r="U524" s="225"/>
      <c r="V524" s="225"/>
      <c r="W524" s="225"/>
      <c r="X524" s="225"/>
      <c r="Y524" s="225"/>
      <c r="Z524" s="214"/>
      <c r="AA524" s="214"/>
      <c r="AB524" s="214"/>
      <c r="AC524" s="214"/>
      <c r="AD524" s="214"/>
      <c r="AE524" s="214"/>
      <c r="AF524" s="214"/>
      <c r="AG524" s="214" t="s">
        <v>143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50">
        <v>93</v>
      </c>
      <c r="B525" s="251" t="s">
        <v>555</v>
      </c>
      <c r="C525" s="265" t="s">
        <v>556</v>
      </c>
      <c r="D525" s="252" t="s">
        <v>231</v>
      </c>
      <c r="E525" s="253">
        <v>61</v>
      </c>
      <c r="F525" s="254"/>
      <c r="G525" s="255">
        <f>ROUND(E525*F525,2)</f>
        <v>0</v>
      </c>
      <c r="H525" s="254"/>
      <c r="I525" s="255">
        <f>ROUND(E525*H525,2)</f>
        <v>0</v>
      </c>
      <c r="J525" s="254"/>
      <c r="K525" s="255">
        <f>ROUND(E525*J525,2)</f>
        <v>0</v>
      </c>
      <c r="L525" s="255">
        <v>21</v>
      </c>
      <c r="M525" s="255">
        <f>G525*(1+L525/100)</f>
        <v>0</v>
      </c>
      <c r="N525" s="253">
        <v>0</v>
      </c>
      <c r="O525" s="253">
        <f>ROUND(E525*N525,2)</f>
        <v>0</v>
      </c>
      <c r="P525" s="253">
        <v>2.3E-2</v>
      </c>
      <c r="Q525" s="253">
        <f>ROUND(E525*P525,2)</f>
        <v>1.4</v>
      </c>
      <c r="R525" s="255" t="s">
        <v>554</v>
      </c>
      <c r="S525" s="255" t="s">
        <v>136</v>
      </c>
      <c r="T525" s="256" t="s">
        <v>136</v>
      </c>
      <c r="U525" s="225">
        <v>0.08</v>
      </c>
      <c r="V525" s="225">
        <f>ROUND(E525*U525,2)</f>
        <v>4.88</v>
      </c>
      <c r="W525" s="225"/>
      <c r="X525" s="225" t="s">
        <v>137</v>
      </c>
      <c r="Y525" s="225" t="s">
        <v>138</v>
      </c>
      <c r="Z525" s="214"/>
      <c r="AA525" s="214"/>
      <c r="AB525" s="214"/>
      <c r="AC525" s="214"/>
      <c r="AD525" s="214"/>
      <c r="AE525" s="214"/>
      <c r="AF525" s="214"/>
      <c r="AG525" s="214" t="s">
        <v>139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ht="22.5" outlineLevel="1" x14ac:dyDescent="0.2">
      <c r="A526" s="239">
        <v>94</v>
      </c>
      <c r="B526" s="240" t="s">
        <v>557</v>
      </c>
      <c r="C526" s="260" t="s">
        <v>558</v>
      </c>
      <c r="D526" s="241" t="s">
        <v>176</v>
      </c>
      <c r="E526" s="242">
        <v>1267.5844</v>
      </c>
      <c r="F526" s="243"/>
      <c r="G526" s="244">
        <f>ROUND(E526*F526,2)</f>
        <v>0</v>
      </c>
      <c r="H526" s="243"/>
      <c r="I526" s="244">
        <f>ROUND(E526*H526,2)</f>
        <v>0</v>
      </c>
      <c r="J526" s="243"/>
      <c r="K526" s="244">
        <f>ROUND(E526*J526,2)</f>
        <v>0</v>
      </c>
      <c r="L526" s="244">
        <v>21</v>
      </c>
      <c r="M526" s="244">
        <f>G526*(1+L526/100)</f>
        <v>0</v>
      </c>
      <c r="N526" s="242">
        <v>7.2289999999999993E-2</v>
      </c>
      <c r="O526" s="242">
        <f>ROUND(E526*N526,2)</f>
        <v>91.63</v>
      </c>
      <c r="P526" s="242">
        <v>0</v>
      </c>
      <c r="Q526" s="242">
        <f>ROUND(E526*P526,2)</f>
        <v>0</v>
      </c>
      <c r="R526" s="244" t="s">
        <v>554</v>
      </c>
      <c r="S526" s="244" t="s">
        <v>136</v>
      </c>
      <c r="T526" s="245" t="s">
        <v>136</v>
      </c>
      <c r="U526" s="225">
        <v>0.57699999999999996</v>
      </c>
      <c r="V526" s="225">
        <f>ROUND(E526*U526,2)</f>
        <v>731.4</v>
      </c>
      <c r="W526" s="225"/>
      <c r="X526" s="225" t="s">
        <v>137</v>
      </c>
      <c r="Y526" s="225" t="s">
        <v>138</v>
      </c>
      <c r="Z526" s="214"/>
      <c r="AA526" s="214"/>
      <c r="AB526" s="214"/>
      <c r="AC526" s="214"/>
      <c r="AD526" s="214"/>
      <c r="AE526" s="214"/>
      <c r="AF526" s="214"/>
      <c r="AG526" s="214" t="s">
        <v>139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2" x14ac:dyDescent="0.2">
      <c r="A527" s="221"/>
      <c r="B527" s="222"/>
      <c r="C527" s="264" t="s">
        <v>559</v>
      </c>
      <c r="D527" s="249"/>
      <c r="E527" s="249"/>
      <c r="F527" s="249"/>
      <c r="G527" s="249"/>
      <c r="H527" s="225"/>
      <c r="I527" s="225"/>
      <c r="J527" s="225"/>
      <c r="K527" s="225"/>
      <c r="L527" s="225"/>
      <c r="M527" s="225"/>
      <c r="N527" s="224"/>
      <c r="O527" s="224"/>
      <c r="P527" s="224"/>
      <c r="Q527" s="224"/>
      <c r="R527" s="225"/>
      <c r="S527" s="225"/>
      <c r="T527" s="225"/>
      <c r="U527" s="225"/>
      <c r="V527" s="225"/>
      <c r="W527" s="225"/>
      <c r="X527" s="225"/>
      <c r="Y527" s="225"/>
      <c r="Z527" s="214"/>
      <c r="AA527" s="214"/>
      <c r="AB527" s="214"/>
      <c r="AC527" s="214"/>
      <c r="AD527" s="214"/>
      <c r="AE527" s="214"/>
      <c r="AF527" s="214"/>
      <c r="AG527" s="214" t="s">
        <v>169</v>
      </c>
      <c r="AH527" s="214"/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46" t="str">
        <f>C527</f>
        <v>Dodávka a montáž základní tašky, poloviční, hřebenové a okapové ( kulatý řez tašky ) včetně pokrývačské malty.</v>
      </c>
      <c r="BB527" s="214"/>
      <c r="BC527" s="214"/>
      <c r="BD527" s="214"/>
      <c r="BE527" s="214"/>
      <c r="BF527" s="214"/>
      <c r="BG527" s="214"/>
      <c r="BH527" s="214"/>
    </row>
    <row r="528" spans="1:60" outlineLevel="2" x14ac:dyDescent="0.2">
      <c r="A528" s="221"/>
      <c r="B528" s="222"/>
      <c r="C528" s="262" t="s">
        <v>392</v>
      </c>
      <c r="D528" s="227"/>
      <c r="E528" s="228">
        <v>1295.5844</v>
      </c>
      <c r="F528" s="225"/>
      <c r="G528" s="225"/>
      <c r="H528" s="225"/>
      <c r="I528" s="225"/>
      <c r="J528" s="225"/>
      <c r="K528" s="225"/>
      <c r="L528" s="225"/>
      <c r="M528" s="225"/>
      <c r="N528" s="224"/>
      <c r="O528" s="224"/>
      <c r="P528" s="224"/>
      <c r="Q528" s="224"/>
      <c r="R528" s="225"/>
      <c r="S528" s="225"/>
      <c r="T528" s="225"/>
      <c r="U528" s="225"/>
      <c r="V528" s="225"/>
      <c r="W528" s="225"/>
      <c r="X528" s="225"/>
      <c r="Y528" s="225"/>
      <c r="Z528" s="214"/>
      <c r="AA528" s="214"/>
      <c r="AB528" s="214"/>
      <c r="AC528" s="214"/>
      <c r="AD528" s="214"/>
      <c r="AE528" s="214"/>
      <c r="AF528" s="214"/>
      <c r="AG528" s="214" t="s">
        <v>143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3" x14ac:dyDescent="0.2">
      <c r="A529" s="221"/>
      <c r="B529" s="222"/>
      <c r="C529" s="262" t="s">
        <v>560</v>
      </c>
      <c r="D529" s="227"/>
      <c r="E529" s="228">
        <v>-28</v>
      </c>
      <c r="F529" s="225"/>
      <c r="G529" s="225"/>
      <c r="H529" s="225"/>
      <c r="I529" s="225"/>
      <c r="J529" s="225"/>
      <c r="K529" s="225"/>
      <c r="L529" s="225"/>
      <c r="M529" s="225"/>
      <c r="N529" s="224"/>
      <c r="O529" s="224"/>
      <c r="P529" s="224"/>
      <c r="Q529" s="224"/>
      <c r="R529" s="225"/>
      <c r="S529" s="225"/>
      <c r="T529" s="225"/>
      <c r="U529" s="225"/>
      <c r="V529" s="225"/>
      <c r="W529" s="225"/>
      <c r="X529" s="225"/>
      <c r="Y529" s="225"/>
      <c r="Z529" s="214"/>
      <c r="AA529" s="214"/>
      <c r="AB529" s="214"/>
      <c r="AC529" s="214"/>
      <c r="AD529" s="214"/>
      <c r="AE529" s="214"/>
      <c r="AF529" s="214"/>
      <c r="AG529" s="214" t="s">
        <v>143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ht="22.5" outlineLevel="1" x14ac:dyDescent="0.2">
      <c r="A530" s="239">
        <v>95</v>
      </c>
      <c r="B530" s="240" t="s">
        <v>561</v>
      </c>
      <c r="C530" s="260" t="s">
        <v>562</v>
      </c>
      <c r="D530" s="241" t="s">
        <v>176</v>
      </c>
      <c r="E530" s="242">
        <v>28</v>
      </c>
      <c r="F530" s="243"/>
      <c r="G530" s="244">
        <f>ROUND(E530*F530,2)</f>
        <v>0</v>
      </c>
      <c r="H530" s="243"/>
      <c r="I530" s="244">
        <f>ROUND(E530*H530,2)</f>
        <v>0</v>
      </c>
      <c r="J530" s="243"/>
      <c r="K530" s="244">
        <f>ROUND(E530*J530,2)</f>
        <v>0</v>
      </c>
      <c r="L530" s="244">
        <v>21</v>
      </c>
      <c r="M530" s="244">
        <f>G530*(1+L530/100)</f>
        <v>0</v>
      </c>
      <c r="N530" s="242">
        <v>8.3349999999999994E-2</v>
      </c>
      <c r="O530" s="242">
        <f>ROUND(E530*N530,2)</f>
        <v>2.33</v>
      </c>
      <c r="P530" s="242">
        <v>0</v>
      </c>
      <c r="Q530" s="242">
        <f>ROUND(E530*P530,2)</f>
        <v>0</v>
      </c>
      <c r="R530" s="244" t="s">
        <v>554</v>
      </c>
      <c r="S530" s="244" t="s">
        <v>136</v>
      </c>
      <c r="T530" s="245" t="s">
        <v>136</v>
      </c>
      <c r="U530" s="225">
        <v>0.78700000000000003</v>
      </c>
      <c r="V530" s="225">
        <f>ROUND(E530*U530,2)</f>
        <v>22.04</v>
      </c>
      <c r="W530" s="225"/>
      <c r="X530" s="225" t="s">
        <v>137</v>
      </c>
      <c r="Y530" s="225" t="s">
        <v>138</v>
      </c>
      <c r="Z530" s="214"/>
      <c r="AA530" s="214"/>
      <c r="AB530" s="214"/>
      <c r="AC530" s="214"/>
      <c r="AD530" s="214"/>
      <c r="AE530" s="214"/>
      <c r="AF530" s="214"/>
      <c r="AG530" s="214" t="s">
        <v>139</v>
      </c>
      <c r="AH530" s="214"/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2" x14ac:dyDescent="0.2">
      <c r="A531" s="221"/>
      <c r="B531" s="222"/>
      <c r="C531" s="264" t="s">
        <v>563</v>
      </c>
      <c r="D531" s="249"/>
      <c r="E531" s="249"/>
      <c r="F531" s="249"/>
      <c r="G531" s="249"/>
      <c r="H531" s="225"/>
      <c r="I531" s="225"/>
      <c r="J531" s="225"/>
      <c r="K531" s="225"/>
      <c r="L531" s="225"/>
      <c r="M531" s="225"/>
      <c r="N531" s="224"/>
      <c r="O531" s="224"/>
      <c r="P531" s="224"/>
      <c r="Q531" s="224"/>
      <c r="R531" s="225"/>
      <c r="S531" s="225"/>
      <c r="T531" s="225"/>
      <c r="U531" s="225"/>
      <c r="V531" s="225"/>
      <c r="W531" s="225"/>
      <c r="X531" s="225"/>
      <c r="Y531" s="225"/>
      <c r="Z531" s="214"/>
      <c r="AA531" s="214"/>
      <c r="AB531" s="214"/>
      <c r="AC531" s="214"/>
      <c r="AD531" s="214"/>
      <c r="AE531" s="214"/>
      <c r="AF531" s="214"/>
      <c r="AG531" s="214" t="s">
        <v>169</v>
      </c>
      <c r="AH531" s="214"/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2" x14ac:dyDescent="0.2">
      <c r="A532" s="221"/>
      <c r="B532" s="222"/>
      <c r="C532" s="262" t="s">
        <v>564</v>
      </c>
      <c r="D532" s="227"/>
      <c r="E532" s="228">
        <v>28</v>
      </c>
      <c r="F532" s="225"/>
      <c r="G532" s="225"/>
      <c r="H532" s="225"/>
      <c r="I532" s="225"/>
      <c r="J532" s="225"/>
      <c r="K532" s="225"/>
      <c r="L532" s="225"/>
      <c r="M532" s="225"/>
      <c r="N532" s="224"/>
      <c r="O532" s="224"/>
      <c r="P532" s="224"/>
      <c r="Q532" s="224"/>
      <c r="R532" s="225"/>
      <c r="S532" s="225"/>
      <c r="T532" s="225"/>
      <c r="U532" s="225"/>
      <c r="V532" s="225"/>
      <c r="W532" s="225"/>
      <c r="X532" s="225"/>
      <c r="Y532" s="225"/>
      <c r="Z532" s="214"/>
      <c r="AA532" s="214"/>
      <c r="AB532" s="214"/>
      <c r="AC532" s="214"/>
      <c r="AD532" s="214"/>
      <c r="AE532" s="214"/>
      <c r="AF532" s="214"/>
      <c r="AG532" s="214" t="s">
        <v>143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9">
        <v>96</v>
      </c>
      <c r="B533" s="240" t="s">
        <v>565</v>
      </c>
      <c r="C533" s="260" t="s">
        <v>566</v>
      </c>
      <c r="D533" s="241" t="s">
        <v>231</v>
      </c>
      <c r="E533" s="242">
        <v>40.799999999999997</v>
      </c>
      <c r="F533" s="243"/>
      <c r="G533" s="244">
        <f>ROUND(E533*F533,2)</f>
        <v>0</v>
      </c>
      <c r="H533" s="243"/>
      <c r="I533" s="244">
        <f>ROUND(E533*H533,2)</f>
        <v>0</v>
      </c>
      <c r="J533" s="243"/>
      <c r="K533" s="244">
        <f>ROUND(E533*J533,2)</f>
        <v>0</v>
      </c>
      <c r="L533" s="244">
        <v>21</v>
      </c>
      <c r="M533" s="244">
        <f>G533*(1+L533/100)</f>
        <v>0</v>
      </c>
      <c r="N533" s="242">
        <v>1.0000000000000001E-5</v>
      </c>
      <c r="O533" s="242">
        <f>ROUND(E533*N533,2)</f>
        <v>0</v>
      </c>
      <c r="P533" s="242">
        <v>0</v>
      </c>
      <c r="Q533" s="242">
        <f>ROUND(E533*P533,2)</f>
        <v>0</v>
      </c>
      <c r="R533" s="244" t="s">
        <v>554</v>
      </c>
      <c r="S533" s="244" t="s">
        <v>136</v>
      </c>
      <c r="T533" s="245" t="s">
        <v>136</v>
      </c>
      <c r="U533" s="225">
        <v>0.45</v>
      </c>
      <c r="V533" s="225">
        <f>ROUND(E533*U533,2)</f>
        <v>18.36</v>
      </c>
      <c r="W533" s="225"/>
      <c r="X533" s="225" t="s">
        <v>137</v>
      </c>
      <c r="Y533" s="225" t="s">
        <v>138</v>
      </c>
      <c r="Z533" s="214"/>
      <c r="AA533" s="214"/>
      <c r="AB533" s="214"/>
      <c r="AC533" s="214"/>
      <c r="AD533" s="214"/>
      <c r="AE533" s="214"/>
      <c r="AF533" s="214"/>
      <c r="AG533" s="214" t="s">
        <v>139</v>
      </c>
      <c r="AH533" s="214"/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2" x14ac:dyDescent="0.2">
      <c r="A534" s="221"/>
      <c r="B534" s="222"/>
      <c r="C534" s="262" t="s">
        <v>567</v>
      </c>
      <c r="D534" s="227"/>
      <c r="E534" s="228">
        <v>40.799999999999997</v>
      </c>
      <c r="F534" s="225"/>
      <c r="G534" s="225"/>
      <c r="H534" s="225"/>
      <c r="I534" s="225"/>
      <c r="J534" s="225"/>
      <c r="K534" s="225"/>
      <c r="L534" s="225"/>
      <c r="M534" s="225"/>
      <c r="N534" s="224"/>
      <c r="O534" s="224"/>
      <c r="P534" s="224"/>
      <c r="Q534" s="224"/>
      <c r="R534" s="225"/>
      <c r="S534" s="225"/>
      <c r="T534" s="225"/>
      <c r="U534" s="225"/>
      <c r="V534" s="225"/>
      <c r="W534" s="225"/>
      <c r="X534" s="225"/>
      <c r="Y534" s="225"/>
      <c r="Z534" s="214"/>
      <c r="AA534" s="214"/>
      <c r="AB534" s="214"/>
      <c r="AC534" s="214"/>
      <c r="AD534" s="214"/>
      <c r="AE534" s="214"/>
      <c r="AF534" s="214"/>
      <c r="AG534" s="214" t="s">
        <v>143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ht="22.5" outlineLevel="1" x14ac:dyDescent="0.2">
      <c r="A535" s="250">
        <v>97</v>
      </c>
      <c r="B535" s="251" t="s">
        <v>568</v>
      </c>
      <c r="C535" s="265" t="s">
        <v>569</v>
      </c>
      <c r="D535" s="252" t="s">
        <v>231</v>
      </c>
      <c r="E535" s="253">
        <v>61</v>
      </c>
      <c r="F535" s="254"/>
      <c r="G535" s="255">
        <f>ROUND(E535*F535,2)</f>
        <v>0</v>
      </c>
      <c r="H535" s="254"/>
      <c r="I535" s="255">
        <f>ROUND(E535*H535,2)</f>
        <v>0</v>
      </c>
      <c r="J535" s="254"/>
      <c r="K535" s="255">
        <f>ROUND(E535*J535,2)</f>
        <v>0</v>
      </c>
      <c r="L535" s="255">
        <v>21</v>
      </c>
      <c r="M535" s="255">
        <f>G535*(1+L535/100)</f>
        <v>0</v>
      </c>
      <c r="N535" s="253">
        <v>1.5310000000000001E-2</v>
      </c>
      <c r="O535" s="253">
        <f>ROUND(E535*N535,2)</f>
        <v>0.93</v>
      </c>
      <c r="P535" s="253">
        <v>0</v>
      </c>
      <c r="Q535" s="253">
        <f>ROUND(E535*P535,2)</f>
        <v>0</v>
      </c>
      <c r="R535" s="255"/>
      <c r="S535" s="255" t="s">
        <v>208</v>
      </c>
      <c r="T535" s="256" t="s">
        <v>570</v>
      </c>
      <c r="U535" s="225">
        <v>0.42</v>
      </c>
      <c r="V535" s="225">
        <f>ROUND(E535*U535,2)</f>
        <v>25.62</v>
      </c>
      <c r="W535" s="225"/>
      <c r="X535" s="225" t="s">
        <v>137</v>
      </c>
      <c r="Y535" s="225" t="s">
        <v>138</v>
      </c>
      <c r="Z535" s="214"/>
      <c r="AA535" s="214"/>
      <c r="AB535" s="214"/>
      <c r="AC535" s="214"/>
      <c r="AD535" s="214"/>
      <c r="AE535" s="214"/>
      <c r="AF535" s="214"/>
      <c r="AG535" s="214" t="s">
        <v>139</v>
      </c>
      <c r="AH535" s="214"/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9">
        <v>98</v>
      </c>
      <c r="B536" s="240" t="s">
        <v>571</v>
      </c>
      <c r="C536" s="260" t="s">
        <v>572</v>
      </c>
      <c r="D536" s="241" t="s">
        <v>201</v>
      </c>
      <c r="E536" s="242">
        <v>17</v>
      </c>
      <c r="F536" s="243"/>
      <c r="G536" s="244">
        <f>ROUND(E536*F536,2)</f>
        <v>0</v>
      </c>
      <c r="H536" s="243"/>
      <c r="I536" s="244">
        <f>ROUND(E536*H536,2)</f>
        <v>0</v>
      </c>
      <c r="J536" s="243"/>
      <c r="K536" s="244">
        <f>ROUND(E536*J536,2)</f>
        <v>0</v>
      </c>
      <c r="L536" s="244">
        <v>21</v>
      </c>
      <c r="M536" s="244">
        <f>G536*(1+L536/100)</f>
        <v>0</v>
      </c>
      <c r="N536" s="242">
        <v>0</v>
      </c>
      <c r="O536" s="242">
        <f>ROUND(E536*N536,2)</f>
        <v>0</v>
      </c>
      <c r="P536" s="242">
        <v>0</v>
      </c>
      <c r="Q536" s="242">
        <f>ROUND(E536*P536,2)</f>
        <v>0</v>
      </c>
      <c r="R536" s="244"/>
      <c r="S536" s="244" t="s">
        <v>208</v>
      </c>
      <c r="T536" s="245" t="s">
        <v>209</v>
      </c>
      <c r="U536" s="225">
        <v>0</v>
      </c>
      <c r="V536" s="225">
        <f>ROUND(E536*U536,2)</f>
        <v>0</v>
      </c>
      <c r="W536" s="225"/>
      <c r="X536" s="225" t="s">
        <v>137</v>
      </c>
      <c r="Y536" s="225" t="s">
        <v>138</v>
      </c>
      <c r="Z536" s="214"/>
      <c r="AA536" s="214"/>
      <c r="AB536" s="214"/>
      <c r="AC536" s="214"/>
      <c r="AD536" s="214"/>
      <c r="AE536" s="214"/>
      <c r="AF536" s="214"/>
      <c r="AG536" s="214" t="s">
        <v>139</v>
      </c>
      <c r="AH536" s="214"/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21">
        <v>99</v>
      </c>
      <c r="B537" s="222" t="s">
        <v>573</v>
      </c>
      <c r="C537" s="266" t="s">
        <v>574</v>
      </c>
      <c r="D537" s="223" t="s">
        <v>0</v>
      </c>
      <c r="E537" s="257"/>
      <c r="F537" s="226"/>
      <c r="G537" s="225">
        <f>ROUND(E537*F537,2)</f>
        <v>0</v>
      </c>
      <c r="H537" s="226"/>
      <c r="I537" s="225">
        <f>ROUND(E537*H537,2)</f>
        <v>0</v>
      </c>
      <c r="J537" s="226"/>
      <c r="K537" s="225">
        <f>ROUND(E537*J537,2)</f>
        <v>0</v>
      </c>
      <c r="L537" s="225">
        <v>21</v>
      </c>
      <c r="M537" s="225">
        <f>G537*(1+L537/100)</f>
        <v>0</v>
      </c>
      <c r="N537" s="224">
        <v>0</v>
      </c>
      <c r="O537" s="224">
        <f>ROUND(E537*N537,2)</f>
        <v>0</v>
      </c>
      <c r="P537" s="224">
        <v>0</v>
      </c>
      <c r="Q537" s="224">
        <f>ROUND(E537*P537,2)</f>
        <v>0</v>
      </c>
      <c r="R537" s="225" t="s">
        <v>554</v>
      </c>
      <c r="S537" s="225" t="s">
        <v>136</v>
      </c>
      <c r="T537" s="225" t="s">
        <v>136</v>
      </c>
      <c r="U537" s="225">
        <v>2.5999999999999999E-2</v>
      </c>
      <c r="V537" s="225">
        <f>ROUND(E537*U537,2)</f>
        <v>0</v>
      </c>
      <c r="W537" s="225"/>
      <c r="X537" s="225" t="s">
        <v>259</v>
      </c>
      <c r="Y537" s="225" t="s">
        <v>138</v>
      </c>
      <c r="Z537" s="214"/>
      <c r="AA537" s="214"/>
      <c r="AB537" s="214"/>
      <c r="AC537" s="214"/>
      <c r="AD537" s="214"/>
      <c r="AE537" s="214"/>
      <c r="AF537" s="214"/>
      <c r="AG537" s="214" t="s">
        <v>260</v>
      </c>
      <c r="AH537" s="214"/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2" x14ac:dyDescent="0.2">
      <c r="A538" s="221"/>
      <c r="B538" s="222"/>
      <c r="C538" s="267" t="s">
        <v>525</v>
      </c>
      <c r="D538" s="258"/>
      <c r="E538" s="258"/>
      <c r="F538" s="258"/>
      <c r="G538" s="258"/>
      <c r="H538" s="225"/>
      <c r="I538" s="225"/>
      <c r="J538" s="225"/>
      <c r="K538" s="225"/>
      <c r="L538" s="225"/>
      <c r="M538" s="225"/>
      <c r="N538" s="224"/>
      <c r="O538" s="224"/>
      <c r="P538" s="224"/>
      <c r="Q538" s="224"/>
      <c r="R538" s="225"/>
      <c r="S538" s="225"/>
      <c r="T538" s="225"/>
      <c r="U538" s="225"/>
      <c r="V538" s="225"/>
      <c r="W538" s="225"/>
      <c r="X538" s="225"/>
      <c r="Y538" s="225"/>
      <c r="Z538" s="214"/>
      <c r="AA538" s="214"/>
      <c r="AB538" s="214"/>
      <c r="AC538" s="214"/>
      <c r="AD538" s="214"/>
      <c r="AE538" s="214"/>
      <c r="AF538" s="214"/>
      <c r="AG538" s="214" t="s">
        <v>141</v>
      </c>
      <c r="AH538" s="214"/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ht="22.5" outlineLevel="1" x14ac:dyDescent="0.2">
      <c r="A539" s="250">
        <v>100</v>
      </c>
      <c r="B539" s="251" t="s">
        <v>239</v>
      </c>
      <c r="C539" s="265" t="s">
        <v>240</v>
      </c>
      <c r="D539" s="252" t="s">
        <v>194</v>
      </c>
      <c r="E539" s="253">
        <v>88.207149999999999</v>
      </c>
      <c r="F539" s="254"/>
      <c r="G539" s="255">
        <f>ROUND(E539*F539,2)</f>
        <v>0</v>
      </c>
      <c r="H539" s="254"/>
      <c r="I539" s="255">
        <f>ROUND(E539*H539,2)</f>
        <v>0</v>
      </c>
      <c r="J539" s="254"/>
      <c r="K539" s="255">
        <f>ROUND(E539*J539,2)</f>
        <v>0</v>
      </c>
      <c r="L539" s="255">
        <v>21</v>
      </c>
      <c r="M539" s="255">
        <f>G539*(1+L539/100)</f>
        <v>0</v>
      </c>
      <c r="N539" s="253">
        <v>0</v>
      </c>
      <c r="O539" s="253">
        <f>ROUND(E539*N539,2)</f>
        <v>0</v>
      </c>
      <c r="P539" s="253">
        <v>0</v>
      </c>
      <c r="Q539" s="253">
        <f>ROUND(E539*P539,2)</f>
        <v>0</v>
      </c>
      <c r="R539" s="255" t="s">
        <v>227</v>
      </c>
      <c r="S539" s="255" t="s">
        <v>136</v>
      </c>
      <c r="T539" s="256" t="s">
        <v>136</v>
      </c>
      <c r="U539" s="225">
        <v>0.93300000000000005</v>
      </c>
      <c r="V539" s="225">
        <f>ROUND(E539*U539,2)</f>
        <v>82.3</v>
      </c>
      <c r="W539" s="225"/>
      <c r="X539" s="225" t="s">
        <v>241</v>
      </c>
      <c r="Y539" s="225" t="s">
        <v>138</v>
      </c>
      <c r="Z539" s="214"/>
      <c r="AA539" s="214"/>
      <c r="AB539" s="214"/>
      <c r="AC539" s="214"/>
      <c r="AD539" s="214"/>
      <c r="AE539" s="214"/>
      <c r="AF539" s="214"/>
      <c r="AG539" s="214" t="s">
        <v>242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50">
        <v>101</v>
      </c>
      <c r="B540" s="251" t="s">
        <v>243</v>
      </c>
      <c r="C540" s="265" t="s">
        <v>244</v>
      </c>
      <c r="D540" s="252" t="s">
        <v>194</v>
      </c>
      <c r="E540" s="253">
        <v>264.62146000000001</v>
      </c>
      <c r="F540" s="254"/>
      <c r="G540" s="255">
        <f>ROUND(E540*F540,2)</f>
        <v>0</v>
      </c>
      <c r="H540" s="254"/>
      <c r="I540" s="255">
        <f>ROUND(E540*H540,2)</f>
        <v>0</v>
      </c>
      <c r="J540" s="254"/>
      <c r="K540" s="255">
        <f>ROUND(E540*J540,2)</f>
        <v>0</v>
      </c>
      <c r="L540" s="255">
        <v>21</v>
      </c>
      <c r="M540" s="255">
        <f>G540*(1+L540/100)</f>
        <v>0</v>
      </c>
      <c r="N540" s="253">
        <v>0</v>
      </c>
      <c r="O540" s="253">
        <f>ROUND(E540*N540,2)</f>
        <v>0</v>
      </c>
      <c r="P540" s="253">
        <v>0</v>
      </c>
      <c r="Q540" s="253">
        <f>ROUND(E540*P540,2)</f>
        <v>0</v>
      </c>
      <c r="R540" s="255" t="s">
        <v>227</v>
      </c>
      <c r="S540" s="255" t="s">
        <v>136</v>
      </c>
      <c r="T540" s="256" t="s">
        <v>136</v>
      </c>
      <c r="U540" s="225">
        <v>0.65300000000000002</v>
      </c>
      <c r="V540" s="225">
        <f>ROUND(E540*U540,2)</f>
        <v>172.8</v>
      </c>
      <c r="W540" s="225"/>
      <c r="X540" s="225" t="s">
        <v>241</v>
      </c>
      <c r="Y540" s="225" t="s">
        <v>138</v>
      </c>
      <c r="Z540" s="214"/>
      <c r="AA540" s="214"/>
      <c r="AB540" s="214"/>
      <c r="AC540" s="214"/>
      <c r="AD540" s="214"/>
      <c r="AE540" s="214"/>
      <c r="AF540" s="214"/>
      <c r="AG540" s="214" t="s">
        <v>242</v>
      </c>
      <c r="AH540" s="214"/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39">
        <v>102</v>
      </c>
      <c r="B541" s="240" t="s">
        <v>245</v>
      </c>
      <c r="C541" s="260" t="s">
        <v>246</v>
      </c>
      <c r="D541" s="241" t="s">
        <v>194</v>
      </c>
      <c r="E541" s="242">
        <v>88.207149999999999</v>
      </c>
      <c r="F541" s="243"/>
      <c r="G541" s="244">
        <f>ROUND(E541*F541,2)</f>
        <v>0</v>
      </c>
      <c r="H541" s="243"/>
      <c r="I541" s="244">
        <f>ROUND(E541*H541,2)</f>
        <v>0</v>
      </c>
      <c r="J541" s="243"/>
      <c r="K541" s="244">
        <f>ROUND(E541*J541,2)</f>
        <v>0</v>
      </c>
      <c r="L541" s="244">
        <v>21</v>
      </c>
      <c r="M541" s="244">
        <f>G541*(1+L541/100)</f>
        <v>0</v>
      </c>
      <c r="N541" s="242">
        <v>0</v>
      </c>
      <c r="O541" s="242">
        <f>ROUND(E541*N541,2)</f>
        <v>0</v>
      </c>
      <c r="P541" s="242">
        <v>0</v>
      </c>
      <c r="Q541" s="242">
        <f>ROUND(E541*P541,2)</f>
        <v>0</v>
      </c>
      <c r="R541" s="244" t="s">
        <v>227</v>
      </c>
      <c r="S541" s="244" t="s">
        <v>136</v>
      </c>
      <c r="T541" s="245" t="s">
        <v>136</v>
      </c>
      <c r="U541" s="225">
        <v>0.49</v>
      </c>
      <c r="V541" s="225">
        <f>ROUND(E541*U541,2)</f>
        <v>43.22</v>
      </c>
      <c r="W541" s="225"/>
      <c r="X541" s="225" t="s">
        <v>241</v>
      </c>
      <c r="Y541" s="225" t="s">
        <v>138</v>
      </c>
      <c r="Z541" s="214"/>
      <c r="AA541" s="214"/>
      <c r="AB541" s="214"/>
      <c r="AC541" s="214"/>
      <c r="AD541" s="214"/>
      <c r="AE541" s="214"/>
      <c r="AF541" s="214"/>
      <c r="AG541" s="214" t="s">
        <v>242</v>
      </c>
      <c r="AH541" s="214"/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2" x14ac:dyDescent="0.2">
      <c r="A542" s="221"/>
      <c r="B542" s="222"/>
      <c r="C542" s="264" t="s">
        <v>247</v>
      </c>
      <c r="D542" s="249"/>
      <c r="E542" s="249"/>
      <c r="F542" s="249"/>
      <c r="G542" s="249"/>
      <c r="H542" s="225"/>
      <c r="I542" s="225"/>
      <c r="J542" s="225"/>
      <c r="K542" s="225"/>
      <c r="L542" s="225"/>
      <c r="M542" s="225"/>
      <c r="N542" s="224"/>
      <c r="O542" s="224"/>
      <c r="P542" s="224"/>
      <c r="Q542" s="224"/>
      <c r="R542" s="225"/>
      <c r="S542" s="225"/>
      <c r="T542" s="225"/>
      <c r="U542" s="225"/>
      <c r="V542" s="225"/>
      <c r="W542" s="225"/>
      <c r="X542" s="225"/>
      <c r="Y542" s="225"/>
      <c r="Z542" s="214"/>
      <c r="AA542" s="214"/>
      <c r="AB542" s="214"/>
      <c r="AC542" s="214"/>
      <c r="AD542" s="214"/>
      <c r="AE542" s="214"/>
      <c r="AF542" s="214"/>
      <c r="AG542" s="214" t="s">
        <v>169</v>
      </c>
      <c r="AH542" s="214"/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50">
        <v>103</v>
      </c>
      <c r="B543" s="251" t="s">
        <v>248</v>
      </c>
      <c r="C543" s="265" t="s">
        <v>249</v>
      </c>
      <c r="D543" s="252" t="s">
        <v>194</v>
      </c>
      <c r="E543" s="253">
        <v>1675.9359400000001</v>
      </c>
      <c r="F543" s="254"/>
      <c r="G543" s="255">
        <f>ROUND(E543*F543,2)</f>
        <v>0</v>
      </c>
      <c r="H543" s="254"/>
      <c r="I543" s="255">
        <f>ROUND(E543*H543,2)</f>
        <v>0</v>
      </c>
      <c r="J543" s="254"/>
      <c r="K543" s="255">
        <f>ROUND(E543*J543,2)</f>
        <v>0</v>
      </c>
      <c r="L543" s="255">
        <v>21</v>
      </c>
      <c r="M543" s="255">
        <f>G543*(1+L543/100)</f>
        <v>0</v>
      </c>
      <c r="N543" s="253">
        <v>0</v>
      </c>
      <c r="O543" s="253">
        <f>ROUND(E543*N543,2)</f>
        <v>0</v>
      </c>
      <c r="P543" s="253">
        <v>0</v>
      </c>
      <c r="Q543" s="253">
        <f>ROUND(E543*P543,2)</f>
        <v>0</v>
      </c>
      <c r="R543" s="255" t="s">
        <v>227</v>
      </c>
      <c r="S543" s="255" t="s">
        <v>136</v>
      </c>
      <c r="T543" s="256" t="s">
        <v>136</v>
      </c>
      <c r="U543" s="225">
        <v>0</v>
      </c>
      <c r="V543" s="225">
        <f>ROUND(E543*U543,2)</f>
        <v>0</v>
      </c>
      <c r="W543" s="225"/>
      <c r="X543" s="225" t="s">
        <v>241</v>
      </c>
      <c r="Y543" s="225" t="s">
        <v>138</v>
      </c>
      <c r="Z543" s="214"/>
      <c r="AA543" s="214"/>
      <c r="AB543" s="214"/>
      <c r="AC543" s="214"/>
      <c r="AD543" s="214"/>
      <c r="AE543" s="214"/>
      <c r="AF543" s="214"/>
      <c r="AG543" s="214" t="s">
        <v>242</v>
      </c>
      <c r="AH543" s="214"/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50">
        <v>104</v>
      </c>
      <c r="B544" s="251" t="s">
        <v>250</v>
      </c>
      <c r="C544" s="265" t="s">
        <v>251</v>
      </c>
      <c r="D544" s="252" t="s">
        <v>194</v>
      </c>
      <c r="E544" s="253">
        <v>88.207149999999999</v>
      </c>
      <c r="F544" s="254"/>
      <c r="G544" s="255">
        <f>ROUND(E544*F544,2)</f>
        <v>0</v>
      </c>
      <c r="H544" s="254"/>
      <c r="I544" s="255">
        <f>ROUND(E544*H544,2)</f>
        <v>0</v>
      </c>
      <c r="J544" s="254"/>
      <c r="K544" s="255">
        <f>ROUND(E544*J544,2)</f>
        <v>0</v>
      </c>
      <c r="L544" s="255">
        <v>21</v>
      </c>
      <c r="M544" s="255">
        <f>G544*(1+L544/100)</f>
        <v>0</v>
      </c>
      <c r="N544" s="253">
        <v>0</v>
      </c>
      <c r="O544" s="253">
        <f>ROUND(E544*N544,2)</f>
        <v>0</v>
      </c>
      <c r="P544" s="253">
        <v>0</v>
      </c>
      <c r="Q544" s="253">
        <f>ROUND(E544*P544,2)</f>
        <v>0</v>
      </c>
      <c r="R544" s="255" t="s">
        <v>227</v>
      </c>
      <c r="S544" s="255" t="s">
        <v>136</v>
      </c>
      <c r="T544" s="256" t="s">
        <v>136</v>
      </c>
      <c r="U544" s="225">
        <v>0.94199999999999995</v>
      </c>
      <c r="V544" s="225">
        <f>ROUND(E544*U544,2)</f>
        <v>83.09</v>
      </c>
      <c r="W544" s="225"/>
      <c r="X544" s="225" t="s">
        <v>241</v>
      </c>
      <c r="Y544" s="225" t="s">
        <v>138</v>
      </c>
      <c r="Z544" s="214"/>
      <c r="AA544" s="214"/>
      <c r="AB544" s="214"/>
      <c r="AC544" s="214"/>
      <c r="AD544" s="214"/>
      <c r="AE544" s="214"/>
      <c r="AF544" s="214"/>
      <c r="AG544" s="214" t="s">
        <v>242</v>
      </c>
      <c r="AH544" s="214"/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ht="22.5" outlineLevel="1" x14ac:dyDescent="0.2">
      <c r="A545" s="250">
        <v>105</v>
      </c>
      <c r="B545" s="251" t="s">
        <v>252</v>
      </c>
      <c r="C545" s="265" t="s">
        <v>253</v>
      </c>
      <c r="D545" s="252" t="s">
        <v>194</v>
      </c>
      <c r="E545" s="253">
        <v>352.82862</v>
      </c>
      <c r="F545" s="254"/>
      <c r="G545" s="255">
        <f>ROUND(E545*F545,2)</f>
        <v>0</v>
      </c>
      <c r="H545" s="254"/>
      <c r="I545" s="255">
        <f>ROUND(E545*H545,2)</f>
        <v>0</v>
      </c>
      <c r="J545" s="254"/>
      <c r="K545" s="255">
        <f>ROUND(E545*J545,2)</f>
        <v>0</v>
      </c>
      <c r="L545" s="255">
        <v>21</v>
      </c>
      <c r="M545" s="255">
        <f>G545*(1+L545/100)</f>
        <v>0</v>
      </c>
      <c r="N545" s="253">
        <v>0</v>
      </c>
      <c r="O545" s="253">
        <f>ROUND(E545*N545,2)</f>
        <v>0</v>
      </c>
      <c r="P545" s="253">
        <v>0</v>
      </c>
      <c r="Q545" s="253">
        <f>ROUND(E545*P545,2)</f>
        <v>0</v>
      </c>
      <c r="R545" s="255" t="s">
        <v>227</v>
      </c>
      <c r="S545" s="255" t="s">
        <v>136</v>
      </c>
      <c r="T545" s="256" t="s">
        <v>136</v>
      </c>
      <c r="U545" s="225">
        <v>0.105</v>
      </c>
      <c r="V545" s="225">
        <f>ROUND(E545*U545,2)</f>
        <v>37.049999999999997</v>
      </c>
      <c r="W545" s="225"/>
      <c r="X545" s="225" t="s">
        <v>241</v>
      </c>
      <c r="Y545" s="225" t="s">
        <v>138</v>
      </c>
      <c r="Z545" s="214"/>
      <c r="AA545" s="214"/>
      <c r="AB545" s="214"/>
      <c r="AC545" s="214"/>
      <c r="AD545" s="214"/>
      <c r="AE545" s="214"/>
      <c r="AF545" s="214"/>
      <c r="AG545" s="214" t="s">
        <v>242</v>
      </c>
      <c r="AH545" s="214"/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50">
        <v>106</v>
      </c>
      <c r="B546" s="251" t="s">
        <v>254</v>
      </c>
      <c r="C546" s="265" t="s">
        <v>255</v>
      </c>
      <c r="D546" s="252" t="s">
        <v>194</v>
      </c>
      <c r="E546" s="253">
        <v>88.207149999999999</v>
      </c>
      <c r="F546" s="254"/>
      <c r="G546" s="255">
        <f>ROUND(E546*F546,2)</f>
        <v>0</v>
      </c>
      <c r="H546" s="254"/>
      <c r="I546" s="255">
        <f>ROUND(E546*H546,2)</f>
        <v>0</v>
      </c>
      <c r="J546" s="254"/>
      <c r="K546" s="255">
        <f>ROUND(E546*J546,2)</f>
        <v>0</v>
      </c>
      <c r="L546" s="255">
        <v>21</v>
      </c>
      <c r="M546" s="255">
        <f>G546*(1+L546/100)</f>
        <v>0</v>
      </c>
      <c r="N546" s="253">
        <v>0</v>
      </c>
      <c r="O546" s="253">
        <f>ROUND(E546*N546,2)</f>
        <v>0</v>
      </c>
      <c r="P546" s="253">
        <v>0</v>
      </c>
      <c r="Q546" s="253">
        <f>ROUND(E546*P546,2)</f>
        <v>0</v>
      </c>
      <c r="R546" s="255" t="s">
        <v>227</v>
      </c>
      <c r="S546" s="255" t="s">
        <v>256</v>
      </c>
      <c r="T546" s="256" t="s">
        <v>256</v>
      </c>
      <c r="U546" s="225">
        <v>0</v>
      </c>
      <c r="V546" s="225">
        <f>ROUND(E546*U546,2)</f>
        <v>0</v>
      </c>
      <c r="W546" s="225"/>
      <c r="X546" s="225" t="s">
        <v>241</v>
      </c>
      <c r="Y546" s="225" t="s">
        <v>138</v>
      </c>
      <c r="Z546" s="214"/>
      <c r="AA546" s="214"/>
      <c r="AB546" s="214"/>
      <c r="AC546" s="214"/>
      <c r="AD546" s="214"/>
      <c r="AE546" s="214"/>
      <c r="AF546" s="214"/>
      <c r="AG546" s="214" t="s">
        <v>242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x14ac:dyDescent="0.2">
      <c r="A547" s="232" t="s">
        <v>130</v>
      </c>
      <c r="B547" s="233" t="s">
        <v>93</v>
      </c>
      <c r="C547" s="259" t="s">
        <v>94</v>
      </c>
      <c r="D547" s="234"/>
      <c r="E547" s="235"/>
      <c r="F547" s="236"/>
      <c r="G547" s="236">
        <f>SUMIF(AG548:AG550,"&lt;&gt;NOR",G548:G550)</f>
        <v>0</v>
      </c>
      <c r="H547" s="236"/>
      <c r="I547" s="236">
        <f>SUM(I548:I550)</f>
        <v>0</v>
      </c>
      <c r="J547" s="236"/>
      <c r="K547" s="236">
        <f>SUM(K548:K550)</f>
        <v>0</v>
      </c>
      <c r="L547" s="236"/>
      <c r="M547" s="236">
        <f>SUM(M548:M550)</f>
        <v>0</v>
      </c>
      <c r="N547" s="235"/>
      <c r="O547" s="235">
        <f>SUM(O548:O550)</f>
        <v>0</v>
      </c>
      <c r="P547" s="235"/>
      <c r="Q547" s="235">
        <f>SUM(Q548:Q550)</f>
        <v>0</v>
      </c>
      <c r="R547" s="236"/>
      <c r="S547" s="236"/>
      <c r="T547" s="237"/>
      <c r="U547" s="231"/>
      <c r="V547" s="231">
        <f>SUM(V548:V550)</f>
        <v>0</v>
      </c>
      <c r="W547" s="231"/>
      <c r="X547" s="231"/>
      <c r="Y547" s="231"/>
      <c r="AG547" t="s">
        <v>131</v>
      </c>
    </row>
    <row r="548" spans="1:60" ht="22.5" outlineLevel="1" x14ac:dyDescent="0.2">
      <c r="A548" s="239">
        <v>107</v>
      </c>
      <c r="B548" s="240" t="s">
        <v>575</v>
      </c>
      <c r="C548" s="260" t="s">
        <v>576</v>
      </c>
      <c r="D548" s="241" t="s">
        <v>201</v>
      </c>
      <c r="E548" s="242">
        <v>10</v>
      </c>
      <c r="F548" s="243"/>
      <c r="G548" s="244">
        <f>ROUND(E548*F548,2)</f>
        <v>0</v>
      </c>
      <c r="H548" s="243"/>
      <c r="I548" s="244">
        <f>ROUND(E548*H548,2)</f>
        <v>0</v>
      </c>
      <c r="J548" s="243"/>
      <c r="K548" s="244">
        <f>ROUND(E548*J548,2)</f>
        <v>0</v>
      </c>
      <c r="L548" s="244">
        <v>21</v>
      </c>
      <c r="M548" s="244">
        <f>G548*(1+L548/100)</f>
        <v>0</v>
      </c>
      <c r="N548" s="242">
        <v>0</v>
      </c>
      <c r="O548" s="242">
        <f>ROUND(E548*N548,2)</f>
        <v>0</v>
      </c>
      <c r="P548" s="242">
        <v>0</v>
      </c>
      <c r="Q548" s="242">
        <f>ROUND(E548*P548,2)</f>
        <v>0</v>
      </c>
      <c r="R548" s="244"/>
      <c r="S548" s="244" t="s">
        <v>208</v>
      </c>
      <c r="T548" s="245" t="s">
        <v>209</v>
      </c>
      <c r="U548" s="225">
        <v>0</v>
      </c>
      <c r="V548" s="225">
        <f>ROUND(E548*U548,2)</f>
        <v>0</v>
      </c>
      <c r="W548" s="225"/>
      <c r="X548" s="225" t="s">
        <v>137</v>
      </c>
      <c r="Y548" s="225" t="s">
        <v>138</v>
      </c>
      <c r="Z548" s="214"/>
      <c r="AA548" s="214"/>
      <c r="AB548" s="214"/>
      <c r="AC548" s="214"/>
      <c r="AD548" s="214"/>
      <c r="AE548" s="214"/>
      <c r="AF548" s="214"/>
      <c r="AG548" s="214" t="s">
        <v>139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21">
        <v>108</v>
      </c>
      <c r="B549" s="222" t="s">
        <v>577</v>
      </c>
      <c r="C549" s="266" t="s">
        <v>578</v>
      </c>
      <c r="D549" s="223" t="s">
        <v>0</v>
      </c>
      <c r="E549" s="257"/>
      <c r="F549" s="226"/>
      <c r="G549" s="225">
        <f>ROUND(E549*F549,2)</f>
        <v>0</v>
      </c>
      <c r="H549" s="226"/>
      <c r="I549" s="225">
        <f>ROUND(E549*H549,2)</f>
        <v>0</v>
      </c>
      <c r="J549" s="226"/>
      <c r="K549" s="225">
        <f>ROUND(E549*J549,2)</f>
        <v>0</v>
      </c>
      <c r="L549" s="225">
        <v>21</v>
      </c>
      <c r="M549" s="225">
        <f>G549*(1+L549/100)</f>
        <v>0</v>
      </c>
      <c r="N549" s="224">
        <v>0</v>
      </c>
      <c r="O549" s="224">
        <f>ROUND(E549*N549,2)</f>
        <v>0</v>
      </c>
      <c r="P549" s="224">
        <v>0</v>
      </c>
      <c r="Q549" s="224">
        <f>ROUND(E549*P549,2)</f>
        <v>0</v>
      </c>
      <c r="R549" s="225" t="s">
        <v>579</v>
      </c>
      <c r="S549" s="225" t="s">
        <v>136</v>
      </c>
      <c r="T549" s="225" t="s">
        <v>136</v>
      </c>
      <c r="U549" s="225">
        <v>0</v>
      </c>
      <c r="V549" s="225">
        <f>ROUND(E549*U549,2)</f>
        <v>0</v>
      </c>
      <c r="W549" s="225"/>
      <c r="X549" s="225" t="s">
        <v>259</v>
      </c>
      <c r="Y549" s="225" t="s">
        <v>138</v>
      </c>
      <c r="Z549" s="214"/>
      <c r="AA549" s="214"/>
      <c r="AB549" s="214"/>
      <c r="AC549" s="214"/>
      <c r="AD549" s="214"/>
      <c r="AE549" s="214"/>
      <c r="AF549" s="214"/>
      <c r="AG549" s="214" t="s">
        <v>260</v>
      </c>
      <c r="AH549" s="214"/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2" x14ac:dyDescent="0.2">
      <c r="A550" s="221"/>
      <c r="B550" s="222"/>
      <c r="C550" s="267" t="s">
        <v>525</v>
      </c>
      <c r="D550" s="258"/>
      <c r="E550" s="258"/>
      <c r="F550" s="258"/>
      <c r="G550" s="258"/>
      <c r="H550" s="225"/>
      <c r="I550" s="225"/>
      <c r="J550" s="225"/>
      <c r="K550" s="225"/>
      <c r="L550" s="225"/>
      <c r="M550" s="225"/>
      <c r="N550" s="224"/>
      <c r="O550" s="224"/>
      <c r="P550" s="224"/>
      <c r="Q550" s="224"/>
      <c r="R550" s="225"/>
      <c r="S550" s="225"/>
      <c r="T550" s="225"/>
      <c r="U550" s="225"/>
      <c r="V550" s="225"/>
      <c r="W550" s="225"/>
      <c r="X550" s="225"/>
      <c r="Y550" s="225"/>
      <c r="Z550" s="214"/>
      <c r="AA550" s="214"/>
      <c r="AB550" s="214"/>
      <c r="AC550" s="214"/>
      <c r="AD550" s="214"/>
      <c r="AE550" s="214"/>
      <c r="AF550" s="214"/>
      <c r="AG550" s="214" t="s">
        <v>141</v>
      </c>
      <c r="AH550" s="214"/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x14ac:dyDescent="0.2">
      <c r="A551" s="232" t="s">
        <v>130</v>
      </c>
      <c r="B551" s="233" t="s">
        <v>95</v>
      </c>
      <c r="C551" s="259" t="s">
        <v>96</v>
      </c>
      <c r="D551" s="234"/>
      <c r="E551" s="235"/>
      <c r="F551" s="236"/>
      <c r="G551" s="236">
        <f>SUMIF(AG552:AG641,"&lt;&gt;NOR",G552:G641)</f>
        <v>0</v>
      </c>
      <c r="H551" s="236"/>
      <c r="I551" s="236">
        <f>SUM(I552:I641)</f>
        <v>0</v>
      </c>
      <c r="J551" s="236"/>
      <c r="K551" s="236">
        <f>SUM(K552:K641)</f>
        <v>0</v>
      </c>
      <c r="L551" s="236"/>
      <c r="M551" s="236">
        <f>SUM(M552:M641)</f>
        <v>0</v>
      </c>
      <c r="N551" s="235"/>
      <c r="O551" s="235">
        <f>SUM(O552:O641)</f>
        <v>0.51</v>
      </c>
      <c r="P551" s="235"/>
      <c r="Q551" s="235">
        <f>SUM(Q552:Q641)</f>
        <v>0</v>
      </c>
      <c r="R551" s="236"/>
      <c r="S551" s="236"/>
      <c r="T551" s="237"/>
      <c r="U551" s="231"/>
      <c r="V551" s="231">
        <f>SUM(V552:V641)</f>
        <v>486.25</v>
      </c>
      <c r="W551" s="231"/>
      <c r="X551" s="231"/>
      <c r="Y551" s="231"/>
      <c r="AG551" t="s">
        <v>131</v>
      </c>
    </row>
    <row r="552" spans="1:60" ht="22.5" outlineLevel="1" x14ac:dyDescent="0.2">
      <c r="A552" s="239">
        <v>109</v>
      </c>
      <c r="B552" s="240" t="s">
        <v>580</v>
      </c>
      <c r="C552" s="260" t="s">
        <v>581</v>
      </c>
      <c r="D552" s="241" t="s">
        <v>176</v>
      </c>
      <c r="E552" s="242">
        <v>5</v>
      </c>
      <c r="F552" s="243"/>
      <c r="G552" s="244">
        <f>ROUND(E552*F552,2)</f>
        <v>0</v>
      </c>
      <c r="H552" s="243"/>
      <c r="I552" s="244">
        <f>ROUND(E552*H552,2)</f>
        <v>0</v>
      </c>
      <c r="J552" s="243"/>
      <c r="K552" s="244">
        <f>ROUND(E552*J552,2)</f>
        <v>0</v>
      </c>
      <c r="L552" s="244">
        <v>21</v>
      </c>
      <c r="M552" s="244">
        <f>G552*(1+L552/100)</f>
        <v>0</v>
      </c>
      <c r="N552" s="242">
        <v>4.2000000000000002E-4</v>
      </c>
      <c r="O552" s="242">
        <f>ROUND(E552*N552,2)</f>
        <v>0</v>
      </c>
      <c r="P552" s="242">
        <v>0</v>
      </c>
      <c r="Q552" s="242">
        <f>ROUND(E552*P552,2)</f>
        <v>0</v>
      </c>
      <c r="R552" s="244" t="s">
        <v>582</v>
      </c>
      <c r="S552" s="244" t="s">
        <v>136</v>
      </c>
      <c r="T552" s="245" t="s">
        <v>136</v>
      </c>
      <c r="U552" s="225">
        <v>0.28699999999999998</v>
      </c>
      <c r="V552" s="225">
        <f>ROUND(E552*U552,2)</f>
        <v>1.44</v>
      </c>
      <c r="W552" s="225"/>
      <c r="X552" s="225" t="s">
        <v>137</v>
      </c>
      <c r="Y552" s="225" t="s">
        <v>138</v>
      </c>
      <c r="Z552" s="214"/>
      <c r="AA552" s="214"/>
      <c r="AB552" s="214"/>
      <c r="AC552" s="214"/>
      <c r="AD552" s="214"/>
      <c r="AE552" s="214"/>
      <c r="AF552" s="214"/>
      <c r="AG552" s="214" t="s">
        <v>139</v>
      </c>
      <c r="AH552" s="214"/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2" x14ac:dyDescent="0.2">
      <c r="A553" s="221"/>
      <c r="B553" s="222"/>
      <c r="C553" s="264" t="s">
        <v>583</v>
      </c>
      <c r="D553" s="249"/>
      <c r="E553" s="249"/>
      <c r="F553" s="249"/>
      <c r="G553" s="249"/>
      <c r="H553" s="225"/>
      <c r="I553" s="225"/>
      <c r="J553" s="225"/>
      <c r="K553" s="225"/>
      <c r="L553" s="225"/>
      <c r="M553" s="225"/>
      <c r="N553" s="224"/>
      <c r="O553" s="224"/>
      <c r="P553" s="224"/>
      <c r="Q553" s="224"/>
      <c r="R553" s="225"/>
      <c r="S553" s="225"/>
      <c r="T553" s="225"/>
      <c r="U553" s="225"/>
      <c r="V553" s="225"/>
      <c r="W553" s="225"/>
      <c r="X553" s="225"/>
      <c r="Y553" s="225"/>
      <c r="Z553" s="214"/>
      <c r="AA553" s="214"/>
      <c r="AB553" s="214"/>
      <c r="AC553" s="214"/>
      <c r="AD553" s="214"/>
      <c r="AE553" s="214"/>
      <c r="AF553" s="214"/>
      <c r="AG553" s="214" t="s">
        <v>169</v>
      </c>
      <c r="AH553" s="214"/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ht="22.5" outlineLevel="1" x14ac:dyDescent="0.2">
      <c r="A554" s="239">
        <v>110</v>
      </c>
      <c r="B554" s="240" t="s">
        <v>584</v>
      </c>
      <c r="C554" s="260" t="s">
        <v>585</v>
      </c>
      <c r="D554" s="241" t="s">
        <v>176</v>
      </c>
      <c r="E554" s="242">
        <v>3119.16</v>
      </c>
      <c r="F554" s="243"/>
      <c r="G554" s="244">
        <f>ROUND(E554*F554,2)</f>
        <v>0</v>
      </c>
      <c r="H554" s="243"/>
      <c r="I554" s="244">
        <f>ROUND(E554*H554,2)</f>
        <v>0</v>
      </c>
      <c r="J554" s="243"/>
      <c r="K554" s="244">
        <f>ROUND(E554*J554,2)</f>
        <v>0</v>
      </c>
      <c r="L554" s="244">
        <v>21</v>
      </c>
      <c r="M554" s="244">
        <f>G554*(1+L554/100)</f>
        <v>0</v>
      </c>
      <c r="N554" s="242">
        <v>1.6000000000000001E-4</v>
      </c>
      <c r="O554" s="242">
        <f>ROUND(E554*N554,2)</f>
        <v>0.5</v>
      </c>
      <c r="P554" s="242">
        <v>0</v>
      </c>
      <c r="Q554" s="242">
        <f>ROUND(E554*P554,2)</f>
        <v>0</v>
      </c>
      <c r="R554" s="244" t="s">
        <v>582</v>
      </c>
      <c r="S554" s="244" t="s">
        <v>136</v>
      </c>
      <c r="T554" s="245" t="s">
        <v>136</v>
      </c>
      <c r="U554" s="225">
        <v>0.151</v>
      </c>
      <c r="V554" s="225">
        <f>ROUND(E554*U554,2)</f>
        <v>470.99</v>
      </c>
      <c r="W554" s="225"/>
      <c r="X554" s="225" t="s">
        <v>137</v>
      </c>
      <c r="Y554" s="225" t="s">
        <v>292</v>
      </c>
      <c r="Z554" s="214"/>
      <c r="AA554" s="214"/>
      <c r="AB554" s="214"/>
      <c r="AC554" s="214"/>
      <c r="AD554" s="214"/>
      <c r="AE554" s="214"/>
      <c r="AF554" s="214"/>
      <c r="AG554" s="214" t="s">
        <v>139</v>
      </c>
      <c r="AH554" s="214"/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2" x14ac:dyDescent="0.2">
      <c r="A555" s="221"/>
      <c r="B555" s="222"/>
      <c r="C555" s="264" t="s">
        <v>586</v>
      </c>
      <c r="D555" s="249"/>
      <c r="E555" s="249"/>
      <c r="F555" s="249"/>
      <c r="G555" s="249"/>
      <c r="H555" s="225"/>
      <c r="I555" s="225"/>
      <c r="J555" s="225"/>
      <c r="K555" s="225"/>
      <c r="L555" s="225"/>
      <c r="M555" s="225"/>
      <c r="N555" s="224"/>
      <c r="O555" s="224"/>
      <c r="P555" s="224"/>
      <c r="Q555" s="224"/>
      <c r="R555" s="225"/>
      <c r="S555" s="225"/>
      <c r="T555" s="225"/>
      <c r="U555" s="225"/>
      <c r="V555" s="225"/>
      <c r="W555" s="225"/>
      <c r="X555" s="225"/>
      <c r="Y555" s="225"/>
      <c r="Z555" s="214"/>
      <c r="AA555" s="214"/>
      <c r="AB555" s="214"/>
      <c r="AC555" s="214"/>
      <c r="AD555" s="214"/>
      <c r="AE555" s="214"/>
      <c r="AF555" s="214"/>
      <c r="AG555" s="214" t="s">
        <v>169</v>
      </c>
      <c r="AH555" s="214"/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2" x14ac:dyDescent="0.2">
      <c r="A556" s="221"/>
      <c r="B556" s="222"/>
      <c r="C556" s="262" t="s">
        <v>517</v>
      </c>
      <c r="D556" s="227"/>
      <c r="E556" s="228"/>
      <c r="F556" s="225"/>
      <c r="G556" s="225"/>
      <c r="H556" s="225"/>
      <c r="I556" s="225"/>
      <c r="J556" s="225"/>
      <c r="K556" s="225"/>
      <c r="L556" s="225"/>
      <c r="M556" s="225"/>
      <c r="N556" s="224"/>
      <c r="O556" s="224"/>
      <c r="P556" s="224"/>
      <c r="Q556" s="224"/>
      <c r="R556" s="225"/>
      <c r="S556" s="225"/>
      <c r="T556" s="225"/>
      <c r="U556" s="225"/>
      <c r="V556" s="225"/>
      <c r="W556" s="225"/>
      <c r="X556" s="225"/>
      <c r="Y556" s="225"/>
      <c r="Z556" s="214"/>
      <c r="AA556" s="214"/>
      <c r="AB556" s="214"/>
      <c r="AC556" s="214"/>
      <c r="AD556" s="214"/>
      <c r="AE556" s="214"/>
      <c r="AF556" s="214"/>
      <c r="AG556" s="214" t="s">
        <v>143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3" x14ac:dyDescent="0.2">
      <c r="A557" s="221"/>
      <c r="B557" s="222"/>
      <c r="C557" s="262" t="s">
        <v>281</v>
      </c>
      <c r="D557" s="227"/>
      <c r="E557" s="228"/>
      <c r="F557" s="225"/>
      <c r="G557" s="225"/>
      <c r="H557" s="225"/>
      <c r="I557" s="225"/>
      <c r="J557" s="225"/>
      <c r="K557" s="225"/>
      <c r="L557" s="225"/>
      <c r="M557" s="225"/>
      <c r="N557" s="224"/>
      <c r="O557" s="224"/>
      <c r="P557" s="224"/>
      <c r="Q557" s="224"/>
      <c r="R557" s="225"/>
      <c r="S557" s="225"/>
      <c r="T557" s="225"/>
      <c r="U557" s="225"/>
      <c r="V557" s="225"/>
      <c r="W557" s="225"/>
      <c r="X557" s="225"/>
      <c r="Y557" s="225"/>
      <c r="Z557" s="214"/>
      <c r="AA557" s="214"/>
      <c r="AB557" s="214"/>
      <c r="AC557" s="214"/>
      <c r="AD557" s="214"/>
      <c r="AE557" s="214"/>
      <c r="AF557" s="214"/>
      <c r="AG557" s="214" t="s">
        <v>143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3" x14ac:dyDescent="0.2">
      <c r="A558" s="221"/>
      <c r="B558" s="222"/>
      <c r="C558" s="262" t="s">
        <v>587</v>
      </c>
      <c r="D558" s="227"/>
      <c r="E558" s="228">
        <v>12.16</v>
      </c>
      <c r="F558" s="225"/>
      <c r="G558" s="225"/>
      <c r="H558" s="225"/>
      <c r="I558" s="225"/>
      <c r="J558" s="225"/>
      <c r="K558" s="225"/>
      <c r="L558" s="225"/>
      <c r="M558" s="225"/>
      <c r="N558" s="224"/>
      <c r="O558" s="224"/>
      <c r="P558" s="224"/>
      <c r="Q558" s="224"/>
      <c r="R558" s="225"/>
      <c r="S558" s="225"/>
      <c r="T558" s="225"/>
      <c r="U558" s="225"/>
      <c r="V558" s="225"/>
      <c r="W558" s="225"/>
      <c r="X558" s="225"/>
      <c r="Y558" s="225"/>
      <c r="Z558" s="214"/>
      <c r="AA558" s="214"/>
      <c r="AB558" s="214"/>
      <c r="AC558" s="214"/>
      <c r="AD558" s="214"/>
      <c r="AE558" s="214"/>
      <c r="AF558" s="214"/>
      <c r="AG558" s="214" t="s">
        <v>143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3" x14ac:dyDescent="0.2">
      <c r="A559" s="221"/>
      <c r="B559" s="222"/>
      <c r="C559" s="262" t="s">
        <v>588</v>
      </c>
      <c r="D559" s="227"/>
      <c r="E559" s="228">
        <v>3.1</v>
      </c>
      <c r="F559" s="225"/>
      <c r="G559" s="225"/>
      <c r="H559" s="225"/>
      <c r="I559" s="225"/>
      <c r="J559" s="225"/>
      <c r="K559" s="225"/>
      <c r="L559" s="225"/>
      <c r="M559" s="225"/>
      <c r="N559" s="224"/>
      <c r="O559" s="224"/>
      <c r="P559" s="224"/>
      <c r="Q559" s="224"/>
      <c r="R559" s="225"/>
      <c r="S559" s="225"/>
      <c r="T559" s="225"/>
      <c r="U559" s="225"/>
      <c r="V559" s="225"/>
      <c r="W559" s="225"/>
      <c r="X559" s="225"/>
      <c r="Y559" s="225"/>
      <c r="Z559" s="214"/>
      <c r="AA559" s="214"/>
      <c r="AB559" s="214"/>
      <c r="AC559" s="214"/>
      <c r="AD559" s="214"/>
      <c r="AE559" s="214"/>
      <c r="AF559" s="214"/>
      <c r="AG559" s="214" t="s">
        <v>143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3" x14ac:dyDescent="0.2">
      <c r="A560" s="221"/>
      <c r="B560" s="222"/>
      <c r="C560" s="262" t="s">
        <v>589</v>
      </c>
      <c r="D560" s="227"/>
      <c r="E560" s="228">
        <v>3.12</v>
      </c>
      <c r="F560" s="225"/>
      <c r="G560" s="225"/>
      <c r="H560" s="225"/>
      <c r="I560" s="225"/>
      <c r="J560" s="225"/>
      <c r="K560" s="225"/>
      <c r="L560" s="225"/>
      <c r="M560" s="225"/>
      <c r="N560" s="224"/>
      <c r="O560" s="224"/>
      <c r="P560" s="224"/>
      <c r="Q560" s="224"/>
      <c r="R560" s="225"/>
      <c r="S560" s="225"/>
      <c r="T560" s="225"/>
      <c r="U560" s="225"/>
      <c r="V560" s="225"/>
      <c r="W560" s="225"/>
      <c r="X560" s="225"/>
      <c r="Y560" s="225"/>
      <c r="Z560" s="214"/>
      <c r="AA560" s="214"/>
      <c r="AB560" s="214"/>
      <c r="AC560" s="214"/>
      <c r="AD560" s="214"/>
      <c r="AE560" s="214"/>
      <c r="AF560" s="214"/>
      <c r="AG560" s="214" t="s">
        <v>143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3" x14ac:dyDescent="0.2">
      <c r="A561" s="221"/>
      <c r="B561" s="222"/>
      <c r="C561" s="262" t="s">
        <v>590</v>
      </c>
      <c r="D561" s="227"/>
      <c r="E561" s="228">
        <v>2.2400000000000002</v>
      </c>
      <c r="F561" s="225"/>
      <c r="G561" s="225"/>
      <c r="H561" s="225"/>
      <c r="I561" s="225"/>
      <c r="J561" s="225"/>
      <c r="K561" s="225"/>
      <c r="L561" s="225"/>
      <c r="M561" s="225"/>
      <c r="N561" s="224"/>
      <c r="O561" s="224"/>
      <c r="P561" s="224"/>
      <c r="Q561" s="224"/>
      <c r="R561" s="225"/>
      <c r="S561" s="225"/>
      <c r="T561" s="225"/>
      <c r="U561" s="225"/>
      <c r="V561" s="225"/>
      <c r="W561" s="225"/>
      <c r="X561" s="225"/>
      <c r="Y561" s="225"/>
      <c r="Z561" s="214"/>
      <c r="AA561" s="214"/>
      <c r="AB561" s="214"/>
      <c r="AC561" s="214"/>
      <c r="AD561" s="214"/>
      <c r="AE561" s="214"/>
      <c r="AF561" s="214"/>
      <c r="AG561" s="214" t="s">
        <v>143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3" x14ac:dyDescent="0.2">
      <c r="A562" s="221"/>
      <c r="B562" s="222"/>
      <c r="C562" s="262" t="s">
        <v>591</v>
      </c>
      <c r="D562" s="227"/>
      <c r="E562" s="228">
        <v>12.16</v>
      </c>
      <c r="F562" s="225"/>
      <c r="G562" s="225"/>
      <c r="H562" s="225"/>
      <c r="I562" s="225"/>
      <c r="J562" s="225"/>
      <c r="K562" s="225"/>
      <c r="L562" s="225"/>
      <c r="M562" s="225"/>
      <c r="N562" s="224"/>
      <c r="O562" s="224"/>
      <c r="P562" s="224"/>
      <c r="Q562" s="224"/>
      <c r="R562" s="225"/>
      <c r="S562" s="225"/>
      <c r="T562" s="225"/>
      <c r="U562" s="225"/>
      <c r="V562" s="225"/>
      <c r="W562" s="225"/>
      <c r="X562" s="225"/>
      <c r="Y562" s="225"/>
      <c r="Z562" s="214"/>
      <c r="AA562" s="214"/>
      <c r="AB562" s="214"/>
      <c r="AC562" s="214"/>
      <c r="AD562" s="214"/>
      <c r="AE562" s="214"/>
      <c r="AF562" s="214"/>
      <c r="AG562" s="214" t="s">
        <v>143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3" x14ac:dyDescent="0.2">
      <c r="A563" s="221"/>
      <c r="B563" s="222"/>
      <c r="C563" s="262" t="s">
        <v>592</v>
      </c>
      <c r="D563" s="227"/>
      <c r="E563" s="228">
        <v>0.94</v>
      </c>
      <c r="F563" s="225"/>
      <c r="G563" s="225"/>
      <c r="H563" s="225"/>
      <c r="I563" s="225"/>
      <c r="J563" s="225"/>
      <c r="K563" s="225"/>
      <c r="L563" s="225"/>
      <c r="M563" s="225"/>
      <c r="N563" s="224"/>
      <c r="O563" s="224"/>
      <c r="P563" s="224"/>
      <c r="Q563" s="224"/>
      <c r="R563" s="225"/>
      <c r="S563" s="225"/>
      <c r="T563" s="225"/>
      <c r="U563" s="225"/>
      <c r="V563" s="225"/>
      <c r="W563" s="225"/>
      <c r="X563" s="225"/>
      <c r="Y563" s="225"/>
      <c r="Z563" s="214"/>
      <c r="AA563" s="214"/>
      <c r="AB563" s="214"/>
      <c r="AC563" s="214"/>
      <c r="AD563" s="214"/>
      <c r="AE563" s="214"/>
      <c r="AF563" s="214"/>
      <c r="AG563" s="214" t="s">
        <v>143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3" x14ac:dyDescent="0.2">
      <c r="A564" s="221"/>
      <c r="B564" s="222"/>
      <c r="C564" s="262" t="s">
        <v>593</v>
      </c>
      <c r="D564" s="227"/>
      <c r="E564" s="228">
        <v>0.94</v>
      </c>
      <c r="F564" s="225"/>
      <c r="G564" s="225"/>
      <c r="H564" s="225"/>
      <c r="I564" s="225"/>
      <c r="J564" s="225"/>
      <c r="K564" s="225"/>
      <c r="L564" s="225"/>
      <c r="M564" s="225"/>
      <c r="N564" s="224"/>
      <c r="O564" s="224"/>
      <c r="P564" s="224"/>
      <c r="Q564" s="224"/>
      <c r="R564" s="225"/>
      <c r="S564" s="225"/>
      <c r="T564" s="225"/>
      <c r="U564" s="225"/>
      <c r="V564" s="225"/>
      <c r="W564" s="225"/>
      <c r="X564" s="225"/>
      <c r="Y564" s="225"/>
      <c r="Z564" s="214"/>
      <c r="AA564" s="214"/>
      <c r="AB564" s="214"/>
      <c r="AC564" s="214"/>
      <c r="AD564" s="214"/>
      <c r="AE564" s="214"/>
      <c r="AF564" s="214"/>
      <c r="AG564" s="214" t="s">
        <v>143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3" x14ac:dyDescent="0.2">
      <c r="A565" s="221"/>
      <c r="B565" s="222"/>
      <c r="C565" s="262" t="s">
        <v>594</v>
      </c>
      <c r="D565" s="227"/>
      <c r="E565" s="228">
        <v>2.48</v>
      </c>
      <c r="F565" s="225"/>
      <c r="G565" s="225"/>
      <c r="H565" s="225"/>
      <c r="I565" s="225"/>
      <c r="J565" s="225"/>
      <c r="K565" s="225"/>
      <c r="L565" s="225"/>
      <c r="M565" s="225"/>
      <c r="N565" s="224"/>
      <c r="O565" s="224"/>
      <c r="P565" s="224"/>
      <c r="Q565" s="224"/>
      <c r="R565" s="225"/>
      <c r="S565" s="225"/>
      <c r="T565" s="225"/>
      <c r="U565" s="225"/>
      <c r="V565" s="225"/>
      <c r="W565" s="225"/>
      <c r="X565" s="225"/>
      <c r="Y565" s="225"/>
      <c r="Z565" s="214"/>
      <c r="AA565" s="214"/>
      <c r="AB565" s="214"/>
      <c r="AC565" s="214"/>
      <c r="AD565" s="214"/>
      <c r="AE565" s="214"/>
      <c r="AF565" s="214"/>
      <c r="AG565" s="214" t="s">
        <v>143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3" x14ac:dyDescent="0.2">
      <c r="A566" s="221"/>
      <c r="B566" s="222"/>
      <c r="C566" s="262" t="s">
        <v>595</v>
      </c>
      <c r="D566" s="227"/>
      <c r="E566" s="228">
        <v>12.16</v>
      </c>
      <c r="F566" s="225"/>
      <c r="G566" s="225"/>
      <c r="H566" s="225"/>
      <c r="I566" s="225"/>
      <c r="J566" s="225"/>
      <c r="K566" s="225"/>
      <c r="L566" s="225"/>
      <c r="M566" s="225"/>
      <c r="N566" s="224"/>
      <c r="O566" s="224"/>
      <c r="P566" s="224"/>
      <c r="Q566" s="224"/>
      <c r="R566" s="225"/>
      <c r="S566" s="225"/>
      <c r="T566" s="225"/>
      <c r="U566" s="225"/>
      <c r="V566" s="225"/>
      <c r="W566" s="225"/>
      <c r="X566" s="225"/>
      <c r="Y566" s="225"/>
      <c r="Z566" s="214"/>
      <c r="AA566" s="214"/>
      <c r="AB566" s="214"/>
      <c r="AC566" s="214"/>
      <c r="AD566" s="214"/>
      <c r="AE566" s="214"/>
      <c r="AF566" s="214"/>
      <c r="AG566" s="214" t="s">
        <v>143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3" x14ac:dyDescent="0.2">
      <c r="A567" s="221"/>
      <c r="B567" s="222"/>
      <c r="C567" s="262" t="s">
        <v>596</v>
      </c>
      <c r="D567" s="227"/>
      <c r="E567" s="228">
        <v>0.6</v>
      </c>
      <c r="F567" s="225"/>
      <c r="G567" s="225"/>
      <c r="H567" s="225"/>
      <c r="I567" s="225"/>
      <c r="J567" s="225"/>
      <c r="K567" s="225"/>
      <c r="L567" s="225"/>
      <c r="M567" s="225"/>
      <c r="N567" s="224"/>
      <c r="O567" s="224"/>
      <c r="P567" s="224"/>
      <c r="Q567" s="224"/>
      <c r="R567" s="225"/>
      <c r="S567" s="225"/>
      <c r="T567" s="225"/>
      <c r="U567" s="225"/>
      <c r="V567" s="225"/>
      <c r="W567" s="225"/>
      <c r="X567" s="225"/>
      <c r="Y567" s="225"/>
      <c r="Z567" s="214"/>
      <c r="AA567" s="214"/>
      <c r="AB567" s="214"/>
      <c r="AC567" s="214"/>
      <c r="AD567" s="214"/>
      <c r="AE567" s="214"/>
      <c r="AF567" s="214"/>
      <c r="AG567" s="214" t="s">
        <v>143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3" x14ac:dyDescent="0.2">
      <c r="A568" s="221"/>
      <c r="B568" s="222"/>
      <c r="C568" s="262" t="s">
        <v>597</v>
      </c>
      <c r="D568" s="227"/>
      <c r="E568" s="228">
        <v>2.48</v>
      </c>
      <c r="F568" s="225"/>
      <c r="G568" s="225"/>
      <c r="H568" s="225"/>
      <c r="I568" s="225"/>
      <c r="J568" s="225"/>
      <c r="K568" s="225"/>
      <c r="L568" s="225"/>
      <c r="M568" s="225"/>
      <c r="N568" s="224"/>
      <c r="O568" s="224"/>
      <c r="P568" s="224"/>
      <c r="Q568" s="224"/>
      <c r="R568" s="225"/>
      <c r="S568" s="225"/>
      <c r="T568" s="225"/>
      <c r="U568" s="225"/>
      <c r="V568" s="225"/>
      <c r="W568" s="225"/>
      <c r="X568" s="225"/>
      <c r="Y568" s="225"/>
      <c r="Z568" s="214"/>
      <c r="AA568" s="214"/>
      <c r="AB568" s="214"/>
      <c r="AC568" s="214"/>
      <c r="AD568" s="214"/>
      <c r="AE568" s="214"/>
      <c r="AF568" s="214"/>
      <c r="AG568" s="214" t="s">
        <v>143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3" x14ac:dyDescent="0.2">
      <c r="A569" s="221"/>
      <c r="B569" s="222"/>
      <c r="C569" s="262" t="s">
        <v>598</v>
      </c>
      <c r="D569" s="227"/>
      <c r="E569" s="228">
        <v>1.92</v>
      </c>
      <c r="F569" s="225"/>
      <c r="G569" s="225"/>
      <c r="H569" s="225"/>
      <c r="I569" s="225"/>
      <c r="J569" s="225"/>
      <c r="K569" s="225"/>
      <c r="L569" s="225"/>
      <c r="M569" s="225"/>
      <c r="N569" s="224"/>
      <c r="O569" s="224"/>
      <c r="P569" s="224"/>
      <c r="Q569" s="224"/>
      <c r="R569" s="225"/>
      <c r="S569" s="225"/>
      <c r="T569" s="225"/>
      <c r="U569" s="225"/>
      <c r="V569" s="225"/>
      <c r="W569" s="225"/>
      <c r="X569" s="225"/>
      <c r="Y569" s="225"/>
      <c r="Z569" s="214"/>
      <c r="AA569" s="214"/>
      <c r="AB569" s="214"/>
      <c r="AC569" s="214"/>
      <c r="AD569" s="214"/>
      <c r="AE569" s="214"/>
      <c r="AF569" s="214"/>
      <c r="AG569" s="214" t="s">
        <v>143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3" x14ac:dyDescent="0.2">
      <c r="A570" s="221"/>
      <c r="B570" s="222"/>
      <c r="C570" s="262" t="s">
        <v>599</v>
      </c>
      <c r="D570" s="227"/>
      <c r="E570" s="228">
        <v>12.16</v>
      </c>
      <c r="F570" s="225"/>
      <c r="G570" s="225"/>
      <c r="H570" s="225"/>
      <c r="I570" s="225"/>
      <c r="J570" s="225"/>
      <c r="K570" s="225"/>
      <c r="L570" s="225"/>
      <c r="M570" s="225"/>
      <c r="N570" s="224"/>
      <c r="O570" s="224"/>
      <c r="P570" s="224"/>
      <c r="Q570" s="224"/>
      <c r="R570" s="225"/>
      <c r="S570" s="225"/>
      <c r="T570" s="225"/>
      <c r="U570" s="225"/>
      <c r="V570" s="225"/>
      <c r="W570" s="225"/>
      <c r="X570" s="225"/>
      <c r="Y570" s="225"/>
      <c r="Z570" s="214"/>
      <c r="AA570" s="214"/>
      <c r="AB570" s="214"/>
      <c r="AC570" s="214"/>
      <c r="AD570" s="214"/>
      <c r="AE570" s="214"/>
      <c r="AF570" s="214"/>
      <c r="AG570" s="214" t="s">
        <v>143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3" x14ac:dyDescent="0.2">
      <c r="A571" s="221"/>
      <c r="B571" s="222"/>
      <c r="C571" s="262" t="s">
        <v>600</v>
      </c>
      <c r="D571" s="227"/>
      <c r="E571" s="228">
        <v>0.94</v>
      </c>
      <c r="F571" s="225"/>
      <c r="G571" s="225"/>
      <c r="H571" s="225"/>
      <c r="I571" s="225"/>
      <c r="J571" s="225"/>
      <c r="K571" s="225"/>
      <c r="L571" s="225"/>
      <c r="M571" s="225"/>
      <c r="N571" s="224"/>
      <c r="O571" s="224"/>
      <c r="P571" s="224"/>
      <c r="Q571" s="224"/>
      <c r="R571" s="225"/>
      <c r="S571" s="225"/>
      <c r="T571" s="225"/>
      <c r="U571" s="225"/>
      <c r="V571" s="225"/>
      <c r="W571" s="225"/>
      <c r="X571" s="225"/>
      <c r="Y571" s="225"/>
      <c r="Z571" s="214"/>
      <c r="AA571" s="214"/>
      <c r="AB571" s="214"/>
      <c r="AC571" s="214"/>
      <c r="AD571" s="214"/>
      <c r="AE571" s="214"/>
      <c r="AF571" s="214"/>
      <c r="AG571" s="214" t="s">
        <v>143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3" x14ac:dyDescent="0.2">
      <c r="A572" s="221"/>
      <c r="B572" s="222"/>
      <c r="C572" s="262" t="s">
        <v>601</v>
      </c>
      <c r="D572" s="227"/>
      <c r="E572" s="228">
        <v>2.48</v>
      </c>
      <c r="F572" s="225"/>
      <c r="G572" s="225"/>
      <c r="H572" s="225"/>
      <c r="I572" s="225"/>
      <c r="J572" s="225"/>
      <c r="K572" s="225"/>
      <c r="L572" s="225"/>
      <c r="M572" s="225"/>
      <c r="N572" s="224"/>
      <c r="O572" s="224"/>
      <c r="P572" s="224"/>
      <c r="Q572" s="224"/>
      <c r="R572" s="225"/>
      <c r="S572" s="225"/>
      <c r="T572" s="225"/>
      <c r="U572" s="225"/>
      <c r="V572" s="225"/>
      <c r="W572" s="225"/>
      <c r="X572" s="225"/>
      <c r="Y572" s="225"/>
      <c r="Z572" s="214"/>
      <c r="AA572" s="214"/>
      <c r="AB572" s="214"/>
      <c r="AC572" s="214"/>
      <c r="AD572" s="214"/>
      <c r="AE572" s="214"/>
      <c r="AF572" s="214"/>
      <c r="AG572" s="214" t="s">
        <v>143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3" x14ac:dyDescent="0.2">
      <c r="A573" s="221"/>
      <c r="B573" s="222"/>
      <c r="C573" s="262" t="s">
        <v>602</v>
      </c>
      <c r="D573" s="227"/>
      <c r="E573" s="228">
        <v>3.1</v>
      </c>
      <c r="F573" s="225"/>
      <c r="G573" s="225"/>
      <c r="H573" s="225"/>
      <c r="I573" s="225"/>
      <c r="J573" s="225"/>
      <c r="K573" s="225"/>
      <c r="L573" s="225"/>
      <c r="M573" s="225"/>
      <c r="N573" s="224"/>
      <c r="O573" s="224"/>
      <c r="P573" s="224"/>
      <c r="Q573" s="224"/>
      <c r="R573" s="225"/>
      <c r="S573" s="225"/>
      <c r="T573" s="225"/>
      <c r="U573" s="225"/>
      <c r="V573" s="225"/>
      <c r="W573" s="225"/>
      <c r="X573" s="225"/>
      <c r="Y573" s="225"/>
      <c r="Z573" s="214"/>
      <c r="AA573" s="214"/>
      <c r="AB573" s="214"/>
      <c r="AC573" s="214"/>
      <c r="AD573" s="214"/>
      <c r="AE573" s="214"/>
      <c r="AF573" s="214"/>
      <c r="AG573" s="214" t="s">
        <v>143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3" x14ac:dyDescent="0.2">
      <c r="A574" s="221"/>
      <c r="B574" s="222"/>
      <c r="C574" s="262" t="s">
        <v>603</v>
      </c>
      <c r="D574" s="227"/>
      <c r="E574" s="228">
        <v>1.92</v>
      </c>
      <c r="F574" s="225"/>
      <c r="G574" s="225"/>
      <c r="H574" s="225"/>
      <c r="I574" s="225"/>
      <c r="J574" s="225"/>
      <c r="K574" s="225"/>
      <c r="L574" s="225"/>
      <c r="M574" s="225"/>
      <c r="N574" s="224"/>
      <c r="O574" s="224"/>
      <c r="P574" s="224"/>
      <c r="Q574" s="224"/>
      <c r="R574" s="225"/>
      <c r="S574" s="225"/>
      <c r="T574" s="225"/>
      <c r="U574" s="225"/>
      <c r="V574" s="225"/>
      <c r="W574" s="225"/>
      <c r="X574" s="225"/>
      <c r="Y574" s="225"/>
      <c r="Z574" s="214"/>
      <c r="AA574" s="214"/>
      <c r="AB574" s="214"/>
      <c r="AC574" s="214"/>
      <c r="AD574" s="214"/>
      <c r="AE574" s="214"/>
      <c r="AF574" s="214"/>
      <c r="AG574" s="214" t="s">
        <v>143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3" x14ac:dyDescent="0.2">
      <c r="A575" s="221"/>
      <c r="B575" s="222"/>
      <c r="C575" s="262" t="s">
        <v>604</v>
      </c>
      <c r="D575" s="227"/>
      <c r="E575" s="228">
        <v>1.68</v>
      </c>
      <c r="F575" s="225"/>
      <c r="G575" s="225"/>
      <c r="H575" s="225"/>
      <c r="I575" s="225"/>
      <c r="J575" s="225"/>
      <c r="K575" s="225"/>
      <c r="L575" s="225"/>
      <c r="M575" s="225"/>
      <c r="N575" s="224"/>
      <c r="O575" s="224"/>
      <c r="P575" s="224"/>
      <c r="Q575" s="224"/>
      <c r="R575" s="225"/>
      <c r="S575" s="225"/>
      <c r="T575" s="225"/>
      <c r="U575" s="225"/>
      <c r="V575" s="225"/>
      <c r="W575" s="225"/>
      <c r="X575" s="225"/>
      <c r="Y575" s="225"/>
      <c r="Z575" s="214"/>
      <c r="AA575" s="214"/>
      <c r="AB575" s="214"/>
      <c r="AC575" s="214"/>
      <c r="AD575" s="214"/>
      <c r="AE575" s="214"/>
      <c r="AF575" s="214"/>
      <c r="AG575" s="214" t="s">
        <v>143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3" x14ac:dyDescent="0.2">
      <c r="A576" s="221"/>
      <c r="B576" s="222"/>
      <c r="C576" s="262" t="s">
        <v>605</v>
      </c>
      <c r="D576" s="227"/>
      <c r="E576" s="228">
        <v>12.16</v>
      </c>
      <c r="F576" s="225"/>
      <c r="G576" s="225"/>
      <c r="H576" s="225"/>
      <c r="I576" s="225"/>
      <c r="J576" s="225"/>
      <c r="K576" s="225"/>
      <c r="L576" s="225"/>
      <c r="M576" s="225"/>
      <c r="N576" s="224"/>
      <c r="O576" s="224"/>
      <c r="P576" s="224"/>
      <c r="Q576" s="224"/>
      <c r="R576" s="225"/>
      <c r="S576" s="225"/>
      <c r="T576" s="225"/>
      <c r="U576" s="225"/>
      <c r="V576" s="225"/>
      <c r="W576" s="225"/>
      <c r="X576" s="225"/>
      <c r="Y576" s="225"/>
      <c r="Z576" s="214"/>
      <c r="AA576" s="214"/>
      <c r="AB576" s="214"/>
      <c r="AC576" s="214"/>
      <c r="AD576" s="214"/>
      <c r="AE576" s="214"/>
      <c r="AF576" s="214"/>
      <c r="AG576" s="214" t="s">
        <v>143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3" x14ac:dyDescent="0.2">
      <c r="A577" s="221"/>
      <c r="B577" s="222"/>
      <c r="C577" s="262" t="s">
        <v>606</v>
      </c>
      <c r="D577" s="227"/>
      <c r="E577" s="228">
        <v>3.12</v>
      </c>
      <c r="F577" s="225"/>
      <c r="G577" s="225"/>
      <c r="H577" s="225"/>
      <c r="I577" s="225"/>
      <c r="J577" s="225"/>
      <c r="K577" s="225"/>
      <c r="L577" s="225"/>
      <c r="M577" s="225"/>
      <c r="N577" s="224"/>
      <c r="O577" s="224"/>
      <c r="P577" s="224"/>
      <c r="Q577" s="224"/>
      <c r="R577" s="225"/>
      <c r="S577" s="225"/>
      <c r="T577" s="225"/>
      <c r="U577" s="225"/>
      <c r="V577" s="225"/>
      <c r="W577" s="225"/>
      <c r="X577" s="225"/>
      <c r="Y577" s="225"/>
      <c r="Z577" s="214"/>
      <c r="AA577" s="214"/>
      <c r="AB577" s="214"/>
      <c r="AC577" s="214"/>
      <c r="AD577" s="214"/>
      <c r="AE577" s="214"/>
      <c r="AF577" s="214"/>
      <c r="AG577" s="214" t="s">
        <v>143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3" x14ac:dyDescent="0.2">
      <c r="A578" s="221"/>
      <c r="B578" s="222"/>
      <c r="C578" s="262" t="s">
        <v>607</v>
      </c>
      <c r="D578" s="227"/>
      <c r="E578" s="228">
        <v>2.48</v>
      </c>
      <c r="F578" s="225"/>
      <c r="G578" s="225"/>
      <c r="H578" s="225"/>
      <c r="I578" s="225"/>
      <c r="J578" s="225"/>
      <c r="K578" s="225"/>
      <c r="L578" s="225"/>
      <c r="M578" s="225"/>
      <c r="N578" s="224"/>
      <c r="O578" s="224"/>
      <c r="P578" s="224"/>
      <c r="Q578" s="224"/>
      <c r="R578" s="225"/>
      <c r="S578" s="225"/>
      <c r="T578" s="225"/>
      <c r="U578" s="225"/>
      <c r="V578" s="225"/>
      <c r="W578" s="225"/>
      <c r="X578" s="225"/>
      <c r="Y578" s="225"/>
      <c r="Z578" s="214"/>
      <c r="AA578" s="214"/>
      <c r="AB578" s="214"/>
      <c r="AC578" s="214"/>
      <c r="AD578" s="214"/>
      <c r="AE578" s="214"/>
      <c r="AF578" s="214"/>
      <c r="AG578" s="214" t="s">
        <v>143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3" x14ac:dyDescent="0.2">
      <c r="A579" s="221"/>
      <c r="B579" s="222"/>
      <c r="C579" s="262" t="s">
        <v>608</v>
      </c>
      <c r="D579" s="227"/>
      <c r="E579" s="228">
        <v>2.2400000000000002</v>
      </c>
      <c r="F579" s="225"/>
      <c r="G579" s="225"/>
      <c r="H579" s="225"/>
      <c r="I579" s="225"/>
      <c r="J579" s="225"/>
      <c r="K579" s="225"/>
      <c r="L579" s="225"/>
      <c r="M579" s="225"/>
      <c r="N579" s="224"/>
      <c r="O579" s="224"/>
      <c r="P579" s="224"/>
      <c r="Q579" s="224"/>
      <c r="R579" s="225"/>
      <c r="S579" s="225"/>
      <c r="T579" s="225"/>
      <c r="U579" s="225"/>
      <c r="V579" s="225"/>
      <c r="W579" s="225"/>
      <c r="X579" s="225"/>
      <c r="Y579" s="225"/>
      <c r="Z579" s="214"/>
      <c r="AA579" s="214"/>
      <c r="AB579" s="214"/>
      <c r="AC579" s="214"/>
      <c r="AD579" s="214"/>
      <c r="AE579" s="214"/>
      <c r="AF579" s="214"/>
      <c r="AG579" s="214" t="s">
        <v>143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3" x14ac:dyDescent="0.2">
      <c r="A580" s="221"/>
      <c r="B580" s="222"/>
      <c r="C580" s="262" t="s">
        <v>609</v>
      </c>
      <c r="D580" s="227"/>
      <c r="E580" s="228">
        <v>0.94</v>
      </c>
      <c r="F580" s="225"/>
      <c r="G580" s="225"/>
      <c r="H580" s="225"/>
      <c r="I580" s="225"/>
      <c r="J580" s="225"/>
      <c r="K580" s="225"/>
      <c r="L580" s="225"/>
      <c r="M580" s="225"/>
      <c r="N580" s="224"/>
      <c r="O580" s="224"/>
      <c r="P580" s="224"/>
      <c r="Q580" s="224"/>
      <c r="R580" s="225"/>
      <c r="S580" s="225"/>
      <c r="T580" s="225"/>
      <c r="U580" s="225"/>
      <c r="V580" s="225"/>
      <c r="W580" s="225"/>
      <c r="X580" s="225"/>
      <c r="Y580" s="225"/>
      <c r="Z580" s="214"/>
      <c r="AA580" s="214"/>
      <c r="AB580" s="214"/>
      <c r="AC580" s="214"/>
      <c r="AD580" s="214"/>
      <c r="AE580" s="214"/>
      <c r="AF580" s="214"/>
      <c r="AG580" s="214" t="s">
        <v>143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3" x14ac:dyDescent="0.2">
      <c r="A581" s="221"/>
      <c r="B581" s="222"/>
      <c r="C581" s="262" t="s">
        <v>610</v>
      </c>
      <c r="D581" s="227"/>
      <c r="E581" s="228">
        <v>5.58</v>
      </c>
      <c r="F581" s="225"/>
      <c r="G581" s="225"/>
      <c r="H581" s="225"/>
      <c r="I581" s="225"/>
      <c r="J581" s="225"/>
      <c r="K581" s="225"/>
      <c r="L581" s="225"/>
      <c r="M581" s="225"/>
      <c r="N581" s="224"/>
      <c r="O581" s="224"/>
      <c r="P581" s="224"/>
      <c r="Q581" s="224"/>
      <c r="R581" s="225"/>
      <c r="S581" s="225"/>
      <c r="T581" s="225"/>
      <c r="U581" s="225"/>
      <c r="V581" s="225"/>
      <c r="W581" s="225"/>
      <c r="X581" s="225"/>
      <c r="Y581" s="225"/>
      <c r="Z581" s="214"/>
      <c r="AA581" s="214"/>
      <c r="AB581" s="214"/>
      <c r="AC581" s="214"/>
      <c r="AD581" s="214"/>
      <c r="AE581" s="214"/>
      <c r="AF581" s="214"/>
      <c r="AG581" s="214" t="s">
        <v>143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3" x14ac:dyDescent="0.2">
      <c r="A582" s="221"/>
      <c r="B582" s="222"/>
      <c r="C582" s="262" t="s">
        <v>611</v>
      </c>
      <c r="D582" s="227"/>
      <c r="E582" s="228">
        <v>0.94</v>
      </c>
      <c r="F582" s="225"/>
      <c r="G582" s="225"/>
      <c r="H582" s="225"/>
      <c r="I582" s="225"/>
      <c r="J582" s="225"/>
      <c r="K582" s="225"/>
      <c r="L582" s="225"/>
      <c r="M582" s="225"/>
      <c r="N582" s="224"/>
      <c r="O582" s="224"/>
      <c r="P582" s="224"/>
      <c r="Q582" s="224"/>
      <c r="R582" s="225"/>
      <c r="S582" s="225"/>
      <c r="T582" s="225"/>
      <c r="U582" s="225"/>
      <c r="V582" s="225"/>
      <c r="W582" s="225"/>
      <c r="X582" s="225"/>
      <c r="Y582" s="225"/>
      <c r="Z582" s="214"/>
      <c r="AA582" s="214"/>
      <c r="AB582" s="214"/>
      <c r="AC582" s="214"/>
      <c r="AD582" s="214"/>
      <c r="AE582" s="214"/>
      <c r="AF582" s="214"/>
      <c r="AG582" s="214" t="s">
        <v>143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3" x14ac:dyDescent="0.2">
      <c r="A583" s="221"/>
      <c r="B583" s="222"/>
      <c r="C583" s="262" t="s">
        <v>612</v>
      </c>
      <c r="D583" s="227"/>
      <c r="E583" s="228">
        <v>1.86</v>
      </c>
      <c r="F583" s="225"/>
      <c r="G583" s="225"/>
      <c r="H583" s="225"/>
      <c r="I583" s="225"/>
      <c r="J583" s="225"/>
      <c r="K583" s="225"/>
      <c r="L583" s="225"/>
      <c r="M583" s="225"/>
      <c r="N583" s="224"/>
      <c r="O583" s="224"/>
      <c r="P583" s="224"/>
      <c r="Q583" s="224"/>
      <c r="R583" s="225"/>
      <c r="S583" s="225"/>
      <c r="T583" s="225"/>
      <c r="U583" s="225"/>
      <c r="V583" s="225"/>
      <c r="W583" s="225"/>
      <c r="X583" s="225"/>
      <c r="Y583" s="225"/>
      <c r="Z583" s="214"/>
      <c r="AA583" s="214"/>
      <c r="AB583" s="214"/>
      <c r="AC583" s="214"/>
      <c r="AD583" s="214"/>
      <c r="AE583" s="214"/>
      <c r="AF583" s="214"/>
      <c r="AG583" s="214" t="s">
        <v>143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3" x14ac:dyDescent="0.2">
      <c r="A584" s="221"/>
      <c r="B584" s="222"/>
      <c r="C584" s="262" t="s">
        <v>613</v>
      </c>
      <c r="D584" s="227"/>
      <c r="E584" s="228">
        <v>3.18</v>
      </c>
      <c r="F584" s="225"/>
      <c r="G584" s="225"/>
      <c r="H584" s="225"/>
      <c r="I584" s="225"/>
      <c r="J584" s="225"/>
      <c r="K584" s="225"/>
      <c r="L584" s="225"/>
      <c r="M584" s="225"/>
      <c r="N584" s="224"/>
      <c r="O584" s="224"/>
      <c r="P584" s="224"/>
      <c r="Q584" s="224"/>
      <c r="R584" s="225"/>
      <c r="S584" s="225"/>
      <c r="T584" s="225"/>
      <c r="U584" s="225"/>
      <c r="V584" s="225"/>
      <c r="W584" s="225"/>
      <c r="X584" s="225"/>
      <c r="Y584" s="225"/>
      <c r="Z584" s="214"/>
      <c r="AA584" s="214"/>
      <c r="AB584" s="214"/>
      <c r="AC584" s="214"/>
      <c r="AD584" s="214"/>
      <c r="AE584" s="214"/>
      <c r="AF584" s="214"/>
      <c r="AG584" s="214" t="s">
        <v>143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3" x14ac:dyDescent="0.2">
      <c r="A585" s="221"/>
      <c r="B585" s="222"/>
      <c r="C585" s="262" t="s">
        <v>614</v>
      </c>
      <c r="D585" s="227"/>
      <c r="E585" s="228">
        <v>3.12</v>
      </c>
      <c r="F585" s="225"/>
      <c r="G585" s="225"/>
      <c r="H585" s="225"/>
      <c r="I585" s="225"/>
      <c r="J585" s="225"/>
      <c r="K585" s="225"/>
      <c r="L585" s="225"/>
      <c r="M585" s="225"/>
      <c r="N585" s="224"/>
      <c r="O585" s="224"/>
      <c r="P585" s="224"/>
      <c r="Q585" s="224"/>
      <c r="R585" s="225"/>
      <c r="S585" s="225"/>
      <c r="T585" s="225"/>
      <c r="U585" s="225"/>
      <c r="V585" s="225"/>
      <c r="W585" s="225"/>
      <c r="X585" s="225"/>
      <c r="Y585" s="225"/>
      <c r="Z585" s="214"/>
      <c r="AA585" s="214"/>
      <c r="AB585" s="214"/>
      <c r="AC585" s="214"/>
      <c r="AD585" s="214"/>
      <c r="AE585" s="214"/>
      <c r="AF585" s="214"/>
      <c r="AG585" s="214" t="s">
        <v>143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3" x14ac:dyDescent="0.2">
      <c r="A586" s="221"/>
      <c r="B586" s="222"/>
      <c r="C586" s="262" t="s">
        <v>615</v>
      </c>
      <c r="D586" s="227"/>
      <c r="E586" s="228">
        <v>1.86</v>
      </c>
      <c r="F586" s="225"/>
      <c r="G586" s="225"/>
      <c r="H586" s="225"/>
      <c r="I586" s="225"/>
      <c r="J586" s="225"/>
      <c r="K586" s="225"/>
      <c r="L586" s="225"/>
      <c r="M586" s="225"/>
      <c r="N586" s="224"/>
      <c r="O586" s="224"/>
      <c r="P586" s="224"/>
      <c r="Q586" s="224"/>
      <c r="R586" s="225"/>
      <c r="S586" s="225"/>
      <c r="T586" s="225"/>
      <c r="U586" s="225"/>
      <c r="V586" s="225"/>
      <c r="W586" s="225"/>
      <c r="X586" s="225"/>
      <c r="Y586" s="225"/>
      <c r="Z586" s="214"/>
      <c r="AA586" s="214"/>
      <c r="AB586" s="214"/>
      <c r="AC586" s="214"/>
      <c r="AD586" s="214"/>
      <c r="AE586" s="214"/>
      <c r="AF586" s="214"/>
      <c r="AG586" s="214" t="s">
        <v>143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3" x14ac:dyDescent="0.2">
      <c r="A587" s="221"/>
      <c r="B587" s="222"/>
      <c r="C587" s="262" t="s">
        <v>616</v>
      </c>
      <c r="D587" s="227"/>
      <c r="E587" s="228">
        <v>2.2400000000000002</v>
      </c>
      <c r="F587" s="225"/>
      <c r="G587" s="225"/>
      <c r="H587" s="225"/>
      <c r="I587" s="225"/>
      <c r="J587" s="225"/>
      <c r="K587" s="225"/>
      <c r="L587" s="225"/>
      <c r="M587" s="225"/>
      <c r="N587" s="224"/>
      <c r="O587" s="224"/>
      <c r="P587" s="224"/>
      <c r="Q587" s="224"/>
      <c r="R587" s="225"/>
      <c r="S587" s="225"/>
      <c r="T587" s="225"/>
      <c r="U587" s="225"/>
      <c r="V587" s="225"/>
      <c r="W587" s="225"/>
      <c r="X587" s="225"/>
      <c r="Y587" s="225"/>
      <c r="Z587" s="214"/>
      <c r="AA587" s="214"/>
      <c r="AB587" s="214"/>
      <c r="AC587" s="214"/>
      <c r="AD587" s="214"/>
      <c r="AE587" s="214"/>
      <c r="AF587" s="214"/>
      <c r="AG587" s="214" t="s">
        <v>143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3" x14ac:dyDescent="0.2">
      <c r="A588" s="221"/>
      <c r="B588" s="222"/>
      <c r="C588" s="262" t="s">
        <v>617</v>
      </c>
      <c r="D588" s="227"/>
      <c r="E588" s="228">
        <v>1.92</v>
      </c>
      <c r="F588" s="225"/>
      <c r="G588" s="225"/>
      <c r="H588" s="225"/>
      <c r="I588" s="225"/>
      <c r="J588" s="225"/>
      <c r="K588" s="225"/>
      <c r="L588" s="225"/>
      <c r="M588" s="225"/>
      <c r="N588" s="224"/>
      <c r="O588" s="224"/>
      <c r="P588" s="224"/>
      <c r="Q588" s="224"/>
      <c r="R588" s="225"/>
      <c r="S588" s="225"/>
      <c r="T588" s="225"/>
      <c r="U588" s="225"/>
      <c r="V588" s="225"/>
      <c r="W588" s="225"/>
      <c r="X588" s="225"/>
      <c r="Y588" s="225"/>
      <c r="Z588" s="214"/>
      <c r="AA588" s="214"/>
      <c r="AB588" s="214"/>
      <c r="AC588" s="214"/>
      <c r="AD588" s="214"/>
      <c r="AE588" s="214"/>
      <c r="AF588" s="214"/>
      <c r="AG588" s="214" t="s">
        <v>143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3" x14ac:dyDescent="0.2">
      <c r="A589" s="221"/>
      <c r="B589" s="222"/>
      <c r="C589" s="262" t="s">
        <v>618</v>
      </c>
      <c r="D589" s="227"/>
      <c r="E589" s="228">
        <v>1.68</v>
      </c>
      <c r="F589" s="225"/>
      <c r="G589" s="225"/>
      <c r="H589" s="225"/>
      <c r="I589" s="225"/>
      <c r="J589" s="225"/>
      <c r="K589" s="225"/>
      <c r="L589" s="225"/>
      <c r="M589" s="225"/>
      <c r="N589" s="224"/>
      <c r="O589" s="224"/>
      <c r="P589" s="224"/>
      <c r="Q589" s="224"/>
      <c r="R589" s="225"/>
      <c r="S589" s="225"/>
      <c r="T589" s="225"/>
      <c r="U589" s="225"/>
      <c r="V589" s="225"/>
      <c r="W589" s="225"/>
      <c r="X589" s="225"/>
      <c r="Y589" s="225"/>
      <c r="Z589" s="214"/>
      <c r="AA589" s="214"/>
      <c r="AB589" s="214"/>
      <c r="AC589" s="214"/>
      <c r="AD589" s="214"/>
      <c r="AE589" s="214"/>
      <c r="AF589" s="214"/>
      <c r="AG589" s="214" t="s">
        <v>143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3" x14ac:dyDescent="0.2">
      <c r="A590" s="221"/>
      <c r="B590" s="222"/>
      <c r="C590" s="262" t="s">
        <v>619</v>
      </c>
      <c r="D590" s="227"/>
      <c r="E590" s="228">
        <v>3.18</v>
      </c>
      <c r="F590" s="225"/>
      <c r="G590" s="225"/>
      <c r="H590" s="225"/>
      <c r="I590" s="225"/>
      <c r="J590" s="225"/>
      <c r="K590" s="225"/>
      <c r="L590" s="225"/>
      <c r="M590" s="225"/>
      <c r="N590" s="224"/>
      <c r="O590" s="224"/>
      <c r="P590" s="224"/>
      <c r="Q590" s="224"/>
      <c r="R590" s="225"/>
      <c r="S590" s="225"/>
      <c r="T590" s="225"/>
      <c r="U590" s="225"/>
      <c r="V590" s="225"/>
      <c r="W590" s="225"/>
      <c r="X590" s="225"/>
      <c r="Y590" s="225"/>
      <c r="Z590" s="214"/>
      <c r="AA590" s="214"/>
      <c r="AB590" s="214"/>
      <c r="AC590" s="214"/>
      <c r="AD590" s="214"/>
      <c r="AE590" s="214"/>
      <c r="AF590" s="214"/>
      <c r="AG590" s="214" t="s">
        <v>143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3" x14ac:dyDescent="0.2">
      <c r="A591" s="221"/>
      <c r="B591" s="222"/>
      <c r="C591" s="262" t="s">
        <v>620</v>
      </c>
      <c r="D591" s="227"/>
      <c r="E591" s="228">
        <v>3.12</v>
      </c>
      <c r="F591" s="225"/>
      <c r="G591" s="225"/>
      <c r="H591" s="225"/>
      <c r="I591" s="225"/>
      <c r="J591" s="225"/>
      <c r="K591" s="225"/>
      <c r="L591" s="225"/>
      <c r="M591" s="225"/>
      <c r="N591" s="224"/>
      <c r="O591" s="224"/>
      <c r="P591" s="224"/>
      <c r="Q591" s="224"/>
      <c r="R591" s="225"/>
      <c r="S591" s="225"/>
      <c r="T591" s="225"/>
      <c r="U591" s="225"/>
      <c r="V591" s="225"/>
      <c r="W591" s="225"/>
      <c r="X591" s="225"/>
      <c r="Y591" s="225"/>
      <c r="Z591" s="214"/>
      <c r="AA591" s="214"/>
      <c r="AB591" s="214"/>
      <c r="AC591" s="214"/>
      <c r="AD591" s="214"/>
      <c r="AE591" s="214"/>
      <c r="AF591" s="214"/>
      <c r="AG591" s="214" t="s">
        <v>143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3" x14ac:dyDescent="0.2">
      <c r="A592" s="221"/>
      <c r="B592" s="222"/>
      <c r="C592" s="262" t="s">
        <v>621</v>
      </c>
      <c r="D592" s="227"/>
      <c r="E592" s="228">
        <v>3.1</v>
      </c>
      <c r="F592" s="225"/>
      <c r="G592" s="225"/>
      <c r="H592" s="225"/>
      <c r="I592" s="225"/>
      <c r="J592" s="225"/>
      <c r="K592" s="225"/>
      <c r="L592" s="225"/>
      <c r="M592" s="225"/>
      <c r="N592" s="224"/>
      <c r="O592" s="224"/>
      <c r="P592" s="224"/>
      <c r="Q592" s="224"/>
      <c r="R592" s="225"/>
      <c r="S592" s="225"/>
      <c r="T592" s="225"/>
      <c r="U592" s="225"/>
      <c r="V592" s="225"/>
      <c r="W592" s="225"/>
      <c r="X592" s="225"/>
      <c r="Y592" s="225"/>
      <c r="Z592" s="214"/>
      <c r="AA592" s="214"/>
      <c r="AB592" s="214"/>
      <c r="AC592" s="214"/>
      <c r="AD592" s="214"/>
      <c r="AE592" s="214"/>
      <c r="AF592" s="214"/>
      <c r="AG592" s="214" t="s">
        <v>143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3" x14ac:dyDescent="0.2">
      <c r="A593" s="221"/>
      <c r="B593" s="222"/>
      <c r="C593" s="262" t="s">
        <v>622</v>
      </c>
      <c r="D593" s="227"/>
      <c r="E593" s="228">
        <v>12.16</v>
      </c>
      <c r="F593" s="225"/>
      <c r="G593" s="225"/>
      <c r="H593" s="225"/>
      <c r="I593" s="225"/>
      <c r="J593" s="225"/>
      <c r="K593" s="225"/>
      <c r="L593" s="225"/>
      <c r="M593" s="225"/>
      <c r="N593" s="224"/>
      <c r="O593" s="224"/>
      <c r="P593" s="224"/>
      <c r="Q593" s="224"/>
      <c r="R593" s="225"/>
      <c r="S593" s="225"/>
      <c r="T593" s="225"/>
      <c r="U593" s="225"/>
      <c r="V593" s="225"/>
      <c r="W593" s="225"/>
      <c r="X593" s="225"/>
      <c r="Y593" s="225"/>
      <c r="Z593" s="214"/>
      <c r="AA593" s="214"/>
      <c r="AB593" s="214"/>
      <c r="AC593" s="214"/>
      <c r="AD593" s="214"/>
      <c r="AE593" s="214"/>
      <c r="AF593" s="214"/>
      <c r="AG593" s="214" t="s">
        <v>143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3" x14ac:dyDescent="0.2">
      <c r="A594" s="221"/>
      <c r="B594" s="222"/>
      <c r="C594" s="262" t="s">
        <v>623</v>
      </c>
      <c r="D594" s="227"/>
      <c r="E594" s="228">
        <v>0.94</v>
      </c>
      <c r="F594" s="225"/>
      <c r="G594" s="225"/>
      <c r="H594" s="225"/>
      <c r="I594" s="225"/>
      <c r="J594" s="225"/>
      <c r="K594" s="225"/>
      <c r="L594" s="225"/>
      <c r="M594" s="225"/>
      <c r="N594" s="224"/>
      <c r="O594" s="224"/>
      <c r="P594" s="224"/>
      <c r="Q594" s="224"/>
      <c r="R594" s="225"/>
      <c r="S594" s="225"/>
      <c r="T594" s="225"/>
      <c r="U594" s="225"/>
      <c r="V594" s="225"/>
      <c r="W594" s="225"/>
      <c r="X594" s="225"/>
      <c r="Y594" s="225"/>
      <c r="Z594" s="214"/>
      <c r="AA594" s="214"/>
      <c r="AB594" s="214"/>
      <c r="AC594" s="214"/>
      <c r="AD594" s="214"/>
      <c r="AE594" s="214"/>
      <c r="AF594" s="214"/>
      <c r="AG594" s="214" t="s">
        <v>143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3" x14ac:dyDescent="0.2">
      <c r="A595" s="221"/>
      <c r="B595" s="222"/>
      <c r="C595" s="262" t="s">
        <v>624</v>
      </c>
      <c r="D595" s="227"/>
      <c r="E595" s="228">
        <v>0.94</v>
      </c>
      <c r="F595" s="225"/>
      <c r="G595" s="225"/>
      <c r="H595" s="225"/>
      <c r="I595" s="225"/>
      <c r="J595" s="225"/>
      <c r="K595" s="225"/>
      <c r="L595" s="225"/>
      <c r="M595" s="225"/>
      <c r="N595" s="224"/>
      <c r="O595" s="224"/>
      <c r="P595" s="224"/>
      <c r="Q595" s="224"/>
      <c r="R595" s="225"/>
      <c r="S595" s="225"/>
      <c r="T595" s="225"/>
      <c r="U595" s="225"/>
      <c r="V595" s="225"/>
      <c r="W595" s="225"/>
      <c r="X595" s="225"/>
      <c r="Y595" s="225"/>
      <c r="Z595" s="214"/>
      <c r="AA595" s="214"/>
      <c r="AB595" s="214"/>
      <c r="AC595" s="214"/>
      <c r="AD595" s="214"/>
      <c r="AE595" s="214"/>
      <c r="AF595" s="214"/>
      <c r="AG595" s="214" t="s">
        <v>143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3" x14ac:dyDescent="0.2">
      <c r="A596" s="221"/>
      <c r="B596" s="222"/>
      <c r="C596" s="262" t="s">
        <v>625</v>
      </c>
      <c r="D596" s="227"/>
      <c r="E596" s="228">
        <v>0.94</v>
      </c>
      <c r="F596" s="225"/>
      <c r="G596" s="225"/>
      <c r="H596" s="225"/>
      <c r="I596" s="225"/>
      <c r="J596" s="225"/>
      <c r="K596" s="225"/>
      <c r="L596" s="225"/>
      <c r="M596" s="225"/>
      <c r="N596" s="224"/>
      <c r="O596" s="224"/>
      <c r="P596" s="224"/>
      <c r="Q596" s="224"/>
      <c r="R596" s="225"/>
      <c r="S596" s="225"/>
      <c r="T596" s="225"/>
      <c r="U596" s="225"/>
      <c r="V596" s="225"/>
      <c r="W596" s="225"/>
      <c r="X596" s="225"/>
      <c r="Y596" s="225"/>
      <c r="Z596" s="214"/>
      <c r="AA596" s="214"/>
      <c r="AB596" s="214"/>
      <c r="AC596" s="214"/>
      <c r="AD596" s="214"/>
      <c r="AE596" s="214"/>
      <c r="AF596" s="214"/>
      <c r="AG596" s="214" t="s">
        <v>143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3" x14ac:dyDescent="0.2">
      <c r="A597" s="221"/>
      <c r="B597" s="222"/>
      <c r="C597" s="262" t="s">
        <v>626</v>
      </c>
      <c r="D597" s="227"/>
      <c r="E597" s="228">
        <v>2.48</v>
      </c>
      <c r="F597" s="225"/>
      <c r="G597" s="225"/>
      <c r="H597" s="225"/>
      <c r="I597" s="225"/>
      <c r="J597" s="225"/>
      <c r="K597" s="225"/>
      <c r="L597" s="225"/>
      <c r="M597" s="225"/>
      <c r="N597" s="224"/>
      <c r="O597" s="224"/>
      <c r="P597" s="224"/>
      <c r="Q597" s="224"/>
      <c r="R597" s="225"/>
      <c r="S597" s="225"/>
      <c r="T597" s="225"/>
      <c r="U597" s="225"/>
      <c r="V597" s="225"/>
      <c r="W597" s="225"/>
      <c r="X597" s="225"/>
      <c r="Y597" s="225"/>
      <c r="Z597" s="214"/>
      <c r="AA597" s="214"/>
      <c r="AB597" s="214"/>
      <c r="AC597" s="214"/>
      <c r="AD597" s="214"/>
      <c r="AE597" s="214"/>
      <c r="AF597" s="214"/>
      <c r="AG597" s="214" t="s">
        <v>143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3" x14ac:dyDescent="0.2">
      <c r="A598" s="221"/>
      <c r="B598" s="222"/>
      <c r="C598" s="262" t="s">
        <v>627</v>
      </c>
      <c r="D598" s="227"/>
      <c r="E598" s="228">
        <v>1.04</v>
      </c>
      <c r="F598" s="225"/>
      <c r="G598" s="225"/>
      <c r="H598" s="225"/>
      <c r="I598" s="225"/>
      <c r="J598" s="225"/>
      <c r="K598" s="225"/>
      <c r="L598" s="225"/>
      <c r="M598" s="225"/>
      <c r="N598" s="224"/>
      <c r="O598" s="224"/>
      <c r="P598" s="224"/>
      <c r="Q598" s="224"/>
      <c r="R598" s="225"/>
      <c r="S598" s="225"/>
      <c r="T598" s="225"/>
      <c r="U598" s="225"/>
      <c r="V598" s="225"/>
      <c r="W598" s="225"/>
      <c r="X598" s="225"/>
      <c r="Y598" s="225"/>
      <c r="Z598" s="214"/>
      <c r="AA598" s="214"/>
      <c r="AB598" s="214"/>
      <c r="AC598" s="214"/>
      <c r="AD598" s="214"/>
      <c r="AE598" s="214"/>
      <c r="AF598" s="214"/>
      <c r="AG598" s="214" t="s">
        <v>143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3" x14ac:dyDescent="0.2">
      <c r="A599" s="221"/>
      <c r="B599" s="222"/>
      <c r="C599" s="262" t="s">
        <v>628</v>
      </c>
      <c r="D599" s="227"/>
      <c r="E599" s="228">
        <v>0.94</v>
      </c>
      <c r="F599" s="225"/>
      <c r="G599" s="225"/>
      <c r="H599" s="225"/>
      <c r="I599" s="225"/>
      <c r="J599" s="225"/>
      <c r="K599" s="225"/>
      <c r="L599" s="225"/>
      <c r="M599" s="225"/>
      <c r="N599" s="224"/>
      <c r="O599" s="224"/>
      <c r="P599" s="224"/>
      <c r="Q599" s="224"/>
      <c r="R599" s="225"/>
      <c r="S599" s="225"/>
      <c r="T599" s="225"/>
      <c r="U599" s="225"/>
      <c r="V599" s="225"/>
      <c r="W599" s="225"/>
      <c r="X599" s="225"/>
      <c r="Y599" s="225"/>
      <c r="Z599" s="214"/>
      <c r="AA599" s="214"/>
      <c r="AB599" s="214"/>
      <c r="AC599" s="214"/>
      <c r="AD599" s="214"/>
      <c r="AE599" s="214"/>
      <c r="AF599" s="214"/>
      <c r="AG599" s="214" t="s">
        <v>143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3" x14ac:dyDescent="0.2">
      <c r="A600" s="221"/>
      <c r="B600" s="222"/>
      <c r="C600" s="262" t="s">
        <v>629</v>
      </c>
      <c r="D600" s="227"/>
      <c r="E600" s="228">
        <v>2.48</v>
      </c>
      <c r="F600" s="225"/>
      <c r="G600" s="225"/>
      <c r="H600" s="225"/>
      <c r="I600" s="225"/>
      <c r="J600" s="225"/>
      <c r="K600" s="225"/>
      <c r="L600" s="225"/>
      <c r="M600" s="225"/>
      <c r="N600" s="224"/>
      <c r="O600" s="224"/>
      <c r="P600" s="224"/>
      <c r="Q600" s="224"/>
      <c r="R600" s="225"/>
      <c r="S600" s="225"/>
      <c r="T600" s="225"/>
      <c r="U600" s="225"/>
      <c r="V600" s="225"/>
      <c r="W600" s="225"/>
      <c r="X600" s="225"/>
      <c r="Y600" s="225"/>
      <c r="Z600" s="214"/>
      <c r="AA600" s="214"/>
      <c r="AB600" s="214"/>
      <c r="AC600" s="214"/>
      <c r="AD600" s="214"/>
      <c r="AE600" s="214"/>
      <c r="AF600" s="214"/>
      <c r="AG600" s="214" t="s">
        <v>143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3" x14ac:dyDescent="0.2">
      <c r="A601" s="221"/>
      <c r="B601" s="222"/>
      <c r="C601" s="262" t="s">
        <v>630</v>
      </c>
      <c r="D601" s="227"/>
      <c r="E601" s="228">
        <v>1.98</v>
      </c>
      <c r="F601" s="225"/>
      <c r="G601" s="225"/>
      <c r="H601" s="225"/>
      <c r="I601" s="225"/>
      <c r="J601" s="225"/>
      <c r="K601" s="225"/>
      <c r="L601" s="225"/>
      <c r="M601" s="225"/>
      <c r="N601" s="224"/>
      <c r="O601" s="224"/>
      <c r="P601" s="224"/>
      <c r="Q601" s="224"/>
      <c r="R601" s="225"/>
      <c r="S601" s="225"/>
      <c r="T601" s="225"/>
      <c r="U601" s="225"/>
      <c r="V601" s="225"/>
      <c r="W601" s="225"/>
      <c r="X601" s="225"/>
      <c r="Y601" s="225"/>
      <c r="Z601" s="214"/>
      <c r="AA601" s="214"/>
      <c r="AB601" s="214"/>
      <c r="AC601" s="214"/>
      <c r="AD601" s="214"/>
      <c r="AE601" s="214"/>
      <c r="AF601" s="214"/>
      <c r="AG601" s="214" t="s">
        <v>143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3" x14ac:dyDescent="0.2">
      <c r="A602" s="221"/>
      <c r="B602" s="222"/>
      <c r="C602" s="262" t="s">
        <v>631</v>
      </c>
      <c r="D602" s="227"/>
      <c r="E602" s="228">
        <v>3.12</v>
      </c>
      <c r="F602" s="225"/>
      <c r="G602" s="225"/>
      <c r="H602" s="225"/>
      <c r="I602" s="225"/>
      <c r="J602" s="225"/>
      <c r="K602" s="225"/>
      <c r="L602" s="225"/>
      <c r="M602" s="225"/>
      <c r="N602" s="224"/>
      <c r="O602" s="224"/>
      <c r="P602" s="224"/>
      <c r="Q602" s="224"/>
      <c r="R602" s="225"/>
      <c r="S602" s="225"/>
      <c r="T602" s="225"/>
      <c r="U602" s="225"/>
      <c r="V602" s="225"/>
      <c r="W602" s="225"/>
      <c r="X602" s="225"/>
      <c r="Y602" s="225"/>
      <c r="Z602" s="214"/>
      <c r="AA602" s="214"/>
      <c r="AB602" s="214"/>
      <c r="AC602" s="214"/>
      <c r="AD602" s="214"/>
      <c r="AE602" s="214"/>
      <c r="AF602" s="214"/>
      <c r="AG602" s="214" t="s">
        <v>143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3" x14ac:dyDescent="0.2">
      <c r="A603" s="221"/>
      <c r="B603" s="222"/>
      <c r="C603" s="262" t="s">
        <v>632</v>
      </c>
      <c r="D603" s="227"/>
      <c r="E603" s="228">
        <v>1.1200000000000001</v>
      </c>
      <c r="F603" s="225"/>
      <c r="G603" s="225"/>
      <c r="H603" s="225"/>
      <c r="I603" s="225"/>
      <c r="J603" s="225"/>
      <c r="K603" s="225"/>
      <c r="L603" s="225"/>
      <c r="M603" s="225"/>
      <c r="N603" s="224"/>
      <c r="O603" s="224"/>
      <c r="P603" s="224"/>
      <c r="Q603" s="224"/>
      <c r="R603" s="225"/>
      <c r="S603" s="225"/>
      <c r="T603" s="225"/>
      <c r="U603" s="225"/>
      <c r="V603" s="225"/>
      <c r="W603" s="225"/>
      <c r="X603" s="225"/>
      <c r="Y603" s="225"/>
      <c r="Z603" s="214"/>
      <c r="AA603" s="214"/>
      <c r="AB603" s="214"/>
      <c r="AC603" s="214"/>
      <c r="AD603" s="214"/>
      <c r="AE603" s="214"/>
      <c r="AF603" s="214"/>
      <c r="AG603" s="214" t="s">
        <v>143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3" x14ac:dyDescent="0.2">
      <c r="A604" s="221"/>
      <c r="B604" s="222"/>
      <c r="C604" s="262" t="s">
        <v>633</v>
      </c>
      <c r="D604" s="227"/>
      <c r="E604" s="228">
        <v>2.48</v>
      </c>
      <c r="F604" s="225"/>
      <c r="G604" s="225"/>
      <c r="H604" s="225"/>
      <c r="I604" s="225"/>
      <c r="J604" s="225"/>
      <c r="K604" s="225"/>
      <c r="L604" s="225"/>
      <c r="M604" s="225"/>
      <c r="N604" s="224"/>
      <c r="O604" s="224"/>
      <c r="P604" s="224"/>
      <c r="Q604" s="224"/>
      <c r="R604" s="225"/>
      <c r="S604" s="225"/>
      <c r="T604" s="225"/>
      <c r="U604" s="225"/>
      <c r="V604" s="225"/>
      <c r="W604" s="225"/>
      <c r="X604" s="225"/>
      <c r="Y604" s="225"/>
      <c r="Z604" s="214"/>
      <c r="AA604" s="214"/>
      <c r="AB604" s="214"/>
      <c r="AC604" s="214"/>
      <c r="AD604" s="214"/>
      <c r="AE604" s="214"/>
      <c r="AF604" s="214"/>
      <c r="AG604" s="214" t="s">
        <v>143</v>
      </c>
      <c r="AH604" s="214">
        <v>0</v>
      </c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outlineLevel="3" x14ac:dyDescent="0.2">
      <c r="A605" s="221"/>
      <c r="B605" s="222"/>
      <c r="C605" s="262" t="s">
        <v>634</v>
      </c>
      <c r="D605" s="227"/>
      <c r="E605" s="228">
        <v>3.18</v>
      </c>
      <c r="F605" s="225"/>
      <c r="G605" s="225"/>
      <c r="H605" s="225"/>
      <c r="I605" s="225"/>
      <c r="J605" s="225"/>
      <c r="K605" s="225"/>
      <c r="L605" s="225"/>
      <c r="M605" s="225"/>
      <c r="N605" s="224"/>
      <c r="O605" s="224"/>
      <c r="P605" s="224"/>
      <c r="Q605" s="224"/>
      <c r="R605" s="225"/>
      <c r="S605" s="225"/>
      <c r="T605" s="225"/>
      <c r="U605" s="225"/>
      <c r="V605" s="225"/>
      <c r="W605" s="225"/>
      <c r="X605" s="225"/>
      <c r="Y605" s="225"/>
      <c r="Z605" s="214"/>
      <c r="AA605" s="214"/>
      <c r="AB605" s="214"/>
      <c r="AC605" s="214"/>
      <c r="AD605" s="214"/>
      <c r="AE605" s="214"/>
      <c r="AF605" s="214"/>
      <c r="AG605" s="214" t="s">
        <v>143</v>
      </c>
      <c r="AH605" s="214">
        <v>0</v>
      </c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3" x14ac:dyDescent="0.2">
      <c r="A606" s="221"/>
      <c r="B606" s="222"/>
      <c r="C606" s="262" t="s">
        <v>635</v>
      </c>
      <c r="D606" s="227"/>
      <c r="E606" s="228">
        <v>3.12</v>
      </c>
      <c r="F606" s="225"/>
      <c r="G606" s="225"/>
      <c r="H606" s="225"/>
      <c r="I606" s="225"/>
      <c r="J606" s="225"/>
      <c r="K606" s="225"/>
      <c r="L606" s="225"/>
      <c r="M606" s="225"/>
      <c r="N606" s="224"/>
      <c r="O606" s="224"/>
      <c r="P606" s="224"/>
      <c r="Q606" s="224"/>
      <c r="R606" s="225"/>
      <c r="S606" s="225"/>
      <c r="T606" s="225"/>
      <c r="U606" s="225"/>
      <c r="V606" s="225"/>
      <c r="W606" s="225"/>
      <c r="X606" s="225"/>
      <c r="Y606" s="225"/>
      <c r="Z606" s="214"/>
      <c r="AA606" s="214"/>
      <c r="AB606" s="214"/>
      <c r="AC606" s="214"/>
      <c r="AD606" s="214"/>
      <c r="AE606" s="214"/>
      <c r="AF606" s="214"/>
      <c r="AG606" s="214" t="s">
        <v>143</v>
      </c>
      <c r="AH606" s="214">
        <v>0</v>
      </c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3" x14ac:dyDescent="0.2">
      <c r="A607" s="221"/>
      <c r="B607" s="222"/>
      <c r="C607" s="262" t="s">
        <v>636</v>
      </c>
      <c r="D607" s="227"/>
      <c r="E607" s="228">
        <v>2.56</v>
      </c>
      <c r="F607" s="225"/>
      <c r="G607" s="225"/>
      <c r="H607" s="225"/>
      <c r="I607" s="225"/>
      <c r="J607" s="225"/>
      <c r="K607" s="225"/>
      <c r="L607" s="225"/>
      <c r="M607" s="225"/>
      <c r="N607" s="224"/>
      <c r="O607" s="224"/>
      <c r="P607" s="224"/>
      <c r="Q607" s="224"/>
      <c r="R607" s="225"/>
      <c r="S607" s="225"/>
      <c r="T607" s="225"/>
      <c r="U607" s="225"/>
      <c r="V607" s="225"/>
      <c r="W607" s="225"/>
      <c r="X607" s="225"/>
      <c r="Y607" s="225"/>
      <c r="Z607" s="214"/>
      <c r="AA607" s="214"/>
      <c r="AB607" s="214"/>
      <c r="AC607" s="214"/>
      <c r="AD607" s="214"/>
      <c r="AE607" s="214"/>
      <c r="AF607" s="214"/>
      <c r="AG607" s="214" t="s">
        <v>143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3" x14ac:dyDescent="0.2">
      <c r="A608" s="221"/>
      <c r="B608" s="222"/>
      <c r="C608" s="262" t="s">
        <v>637</v>
      </c>
      <c r="D608" s="227"/>
      <c r="E608" s="228">
        <v>12.16</v>
      </c>
      <c r="F608" s="225"/>
      <c r="G608" s="225"/>
      <c r="H608" s="225"/>
      <c r="I608" s="225"/>
      <c r="J608" s="225"/>
      <c r="K608" s="225"/>
      <c r="L608" s="225"/>
      <c r="M608" s="225"/>
      <c r="N608" s="224"/>
      <c r="O608" s="224"/>
      <c r="P608" s="224"/>
      <c r="Q608" s="224"/>
      <c r="R608" s="225"/>
      <c r="S608" s="225"/>
      <c r="T608" s="225"/>
      <c r="U608" s="225"/>
      <c r="V608" s="225"/>
      <c r="W608" s="225"/>
      <c r="X608" s="225"/>
      <c r="Y608" s="225"/>
      <c r="Z608" s="214"/>
      <c r="AA608" s="214"/>
      <c r="AB608" s="214"/>
      <c r="AC608" s="214"/>
      <c r="AD608" s="214"/>
      <c r="AE608" s="214"/>
      <c r="AF608" s="214"/>
      <c r="AG608" s="214" t="s">
        <v>143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3" x14ac:dyDescent="0.2">
      <c r="A609" s="221"/>
      <c r="B609" s="222"/>
      <c r="C609" s="262" t="s">
        <v>638</v>
      </c>
      <c r="D609" s="227"/>
      <c r="E609" s="228">
        <v>3.1</v>
      </c>
      <c r="F609" s="225"/>
      <c r="G609" s="225"/>
      <c r="H609" s="225"/>
      <c r="I609" s="225"/>
      <c r="J609" s="225"/>
      <c r="K609" s="225"/>
      <c r="L609" s="225"/>
      <c r="M609" s="225"/>
      <c r="N609" s="224"/>
      <c r="O609" s="224"/>
      <c r="P609" s="224"/>
      <c r="Q609" s="224"/>
      <c r="R609" s="225"/>
      <c r="S609" s="225"/>
      <c r="T609" s="225"/>
      <c r="U609" s="225"/>
      <c r="V609" s="225"/>
      <c r="W609" s="225"/>
      <c r="X609" s="225"/>
      <c r="Y609" s="225"/>
      <c r="Z609" s="214"/>
      <c r="AA609" s="214"/>
      <c r="AB609" s="214"/>
      <c r="AC609" s="214"/>
      <c r="AD609" s="214"/>
      <c r="AE609" s="214"/>
      <c r="AF609" s="214"/>
      <c r="AG609" s="214" t="s">
        <v>143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3" x14ac:dyDescent="0.2">
      <c r="A610" s="221"/>
      <c r="B610" s="222"/>
      <c r="C610" s="262" t="s">
        <v>639</v>
      </c>
      <c r="D610" s="227"/>
      <c r="E610" s="228">
        <v>0.94</v>
      </c>
      <c r="F610" s="225"/>
      <c r="G610" s="225"/>
      <c r="H610" s="225"/>
      <c r="I610" s="225"/>
      <c r="J610" s="225"/>
      <c r="K610" s="225"/>
      <c r="L610" s="225"/>
      <c r="M610" s="225"/>
      <c r="N610" s="224"/>
      <c r="O610" s="224"/>
      <c r="P610" s="224"/>
      <c r="Q610" s="224"/>
      <c r="R610" s="225"/>
      <c r="S610" s="225"/>
      <c r="T610" s="225"/>
      <c r="U610" s="225"/>
      <c r="V610" s="225"/>
      <c r="W610" s="225"/>
      <c r="X610" s="225"/>
      <c r="Y610" s="225"/>
      <c r="Z610" s="214"/>
      <c r="AA610" s="214"/>
      <c r="AB610" s="214"/>
      <c r="AC610" s="214"/>
      <c r="AD610" s="214"/>
      <c r="AE610" s="214"/>
      <c r="AF610" s="214"/>
      <c r="AG610" s="214" t="s">
        <v>143</v>
      </c>
      <c r="AH610" s="214">
        <v>0</v>
      </c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3" x14ac:dyDescent="0.2">
      <c r="A611" s="221"/>
      <c r="B611" s="222"/>
      <c r="C611" s="262" t="s">
        <v>640</v>
      </c>
      <c r="D611" s="227"/>
      <c r="E611" s="228">
        <v>5.58</v>
      </c>
      <c r="F611" s="225"/>
      <c r="G611" s="225"/>
      <c r="H611" s="225"/>
      <c r="I611" s="225"/>
      <c r="J611" s="225"/>
      <c r="K611" s="225"/>
      <c r="L611" s="225"/>
      <c r="M611" s="225"/>
      <c r="N611" s="224"/>
      <c r="O611" s="224"/>
      <c r="P611" s="224"/>
      <c r="Q611" s="224"/>
      <c r="R611" s="225"/>
      <c r="S611" s="225"/>
      <c r="T611" s="225"/>
      <c r="U611" s="225"/>
      <c r="V611" s="225"/>
      <c r="W611" s="225"/>
      <c r="X611" s="225"/>
      <c r="Y611" s="225"/>
      <c r="Z611" s="214"/>
      <c r="AA611" s="214"/>
      <c r="AB611" s="214"/>
      <c r="AC611" s="214"/>
      <c r="AD611" s="214"/>
      <c r="AE611" s="214"/>
      <c r="AF611" s="214"/>
      <c r="AG611" s="214" t="s">
        <v>143</v>
      </c>
      <c r="AH611" s="214">
        <v>0</v>
      </c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3" x14ac:dyDescent="0.2">
      <c r="A612" s="221"/>
      <c r="B612" s="222"/>
      <c r="C612" s="262" t="s">
        <v>641</v>
      </c>
      <c r="D612" s="227"/>
      <c r="E612" s="228">
        <v>3.12</v>
      </c>
      <c r="F612" s="225"/>
      <c r="G612" s="225"/>
      <c r="H612" s="225"/>
      <c r="I612" s="225"/>
      <c r="J612" s="225"/>
      <c r="K612" s="225"/>
      <c r="L612" s="225"/>
      <c r="M612" s="225"/>
      <c r="N612" s="224"/>
      <c r="O612" s="224"/>
      <c r="P612" s="224"/>
      <c r="Q612" s="224"/>
      <c r="R612" s="225"/>
      <c r="S612" s="225"/>
      <c r="T612" s="225"/>
      <c r="U612" s="225"/>
      <c r="V612" s="225"/>
      <c r="W612" s="225"/>
      <c r="X612" s="225"/>
      <c r="Y612" s="225"/>
      <c r="Z612" s="214"/>
      <c r="AA612" s="214"/>
      <c r="AB612" s="214"/>
      <c r="AC612" s="214"/>
      <c r="AD612" s="214"/>
      <c r="AE612" s="214"/>
      <c r="AF612" s="214"/>
      <c r="AG612" s="214" t="s">
        <v>143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3" x14ac:dyDescent="0.2">
      <c r="A613" s="221"/>
      <c r="B613" s="222"/>
      <c r="C613" s="262" t="s">
        <v>642</v>
      </c>
      <c r="D613" s="227"/>
      <c r="E613" s="228">
        <v>1.1200000000000001</v>
      </c>
      <c r="F613" s="225"/>
      <c r="G613" s="225"/>
      <c r="H613" s="225"/>
      <c r="I613" s="225"/>
      <c r="J613" s="225"/>
      <c r="K613" s="225"/>
      <c r="L613" s="225"/>
      <c r="M613" s="225"/>
      <c r="N613" s="224"/>
      <c r="O613" s="224"/>
      <c r="P613" s="224"/>
      <c r="Q613" s="224"/>
      <c r="R613" s="225"/>
      <c r="S613" s="225"/>
      <c r="T613" s="225"/>
      <c r="U613" s="225"/>
      <c r="V613" s="225"/>
      <c r="W613" s="225"/>
      <c r="X613" s="225"/>
      <c r="Y613" s="225"/>
      <c r="Z613" s="214"/>
      <c r="AA613" s="214"/>
      <c r="AB613" s="214"/>
      <c r="AC613" s="214"/>
      <c r="AD613" s="214"/>
      <c r="AE613" s="214"/>
      <c r="AF613" s="214"/>
      <c r="AG613" s="214" t="s">
        <v>143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3" x14ac:dyDescent="0.2">
      <c r="A614" s="221"/>
      <c r="B614" s="222"/>
      <c r="C614" s="262" t="s">
        <v>643</v>
      </c>
      <c r="D614" s="227"/>
      <c r="E614" s="228">
        <v>2.76</v>
      </c>
      <c r="F614" s="225"/>
      <c r="G614" s="225"/>
      <c r="H614" s="225"/>
      <c r="I614" s="225"/>
      <c r="J614" s="225"/>
      <c r="K614" s="225"/>
      <c r="L614" s="225"/>
      <c r="M614" s="225"/>
      <c r="N614" s="224"/>
      <c r="O614" s="224"/>
      <c r="P614" s="224"/>
      <c r="Q614" s="224"/>
      <c r="R614" s="225"/>
      <c r="S614" s="225"/>
      <c r="T614" s="225"/>
      <c r="U614" s="225"/>
      <c r="V614" s="225"/>
      <c r="W614" s="225"/>
      <c r="X614" s="225"/>
      <c r="Y614" s="225"/>
      <c r="Z614" s="214"/>
      <c r="AA614" s="214"/>
      <c r="AB614" s="214"/>
      <c r="AC614" s="214"/>
      <c r="AD614" s="214"/>
      <c r="AE614" s="214"/>
      <c r="AF614" s="214"/>
      <c r="AG614" s="214" t="s">
        <v>143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3" x14ac:dyDescent="0.2">
      <c r="A615" s="221"/>
      <c r="B615" s="222"/>
      <c r="C615" s="262" t="s">
        <v>644</v>
      </c>
      <c r="D615" s="227"/>
      <c r="E615" s="228">
        <v>1.32</v>
      </c>
      <c r="F615" s="225"/>
      <c r="G615" s="225"/>
      <c r="H615" s="225"/>
      <c r="I615" s="225"/>
      <c r="J615" s="225"/>
      <c r="K615" s="225"/>
      <c r="L615" s="225"/>
      <c r="M615" s="225"/>
      <c r="N615" s="224"/>
      <c r="O615" s="224"/>
      <c r="P615" s="224"/>
      <c r="Q615" s="224"/>
      <c r="R615" s="225"/>
      <c r="S615" s="225"/>
      <c r="T615" s="225"/>
      <c r="U615" s="225"/>
      <c r="V615" s="225"/>
      <c r="W615" s="225"/>
      <c r="X615" s="225"/>
      <c r="Y615" s="225"/>
      <c r="Z615" s="214"/>
      <c r="AA615" s="214"/>
      <c r="AB615" s="214"/>
      <c r="AC615" s="214"/>
      <c r="AD615" s="214"/>
      <c r="AE615" s="214"/>
      <c r="AF615" s="214"/>
      <c r="AG615" s="214" t="s">
        <v>143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3" x14ac:dyDescent="0.2">
      <c r="A616" s="221"/>
      <c r="B616" s="222"/>
      <c r="C616" s="262" t="s">
        <v>645</v>
      </c>
      <c r="D616" s="227"/>
      <c r="E616" s="228">
        <v>1.1200000000000001</v>
      </c>
      <c r="F616" s="225"/>
      <c r="G616" s="225"/>
      <c r="H616" s="225"/>
      <c r="I616" s="225"/>
      <c r="J616" s="225"/>
      <c r="K616" s="225"/>
      <c r="L616" s="225"/>
      <c r="M616" s="225"/>
      <c r="N616" s="224"/>
      <c r="O616" s="224"/>
      <c r="P616" s="224"/>
      <c r="Q616" s="224"/>
      <c r="R616" s="225"/>
      <c r="S616" s="225"/>
      <c r="T616" s="225"/>
      <c r="U616" s="225"/>
      <c r="V616" s="225"/>
      <c r="W616" s="225"/>
      <c r="X616" s="225"/>
      <c r="Y616" s="225"/>
      <c r="Z616" s="214"/>
      <c r="AA616" s="214"/>
      <c r="AB616" s="214"/>
      <c r="AC616" s="214"/>
      <c r="AD616" s="214"/>
      <c r="AE616" s="214"/>
      <c r="AF616" s="214"/>
      <c r="AG616" s="214" t="s">
        <v>143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3" x14ac:dyDescent="0.2">
      <c r="A617" s="221"/>
      <c r="B617" s="222"/>
      <c r="C617" s="262" t="s">
        <v>646</v>
      </c>
      <c r="D617" s="227"/>
      <c r="E617" s="228">
        <v>1.92</v>
      </c>
      <c r="F617" s="225"/>
      <c r="G617" s="225"/>
      <c r="H617" s="225"/>
      <c r="I617" s="225"/>
      <c r="J617" s="225"/>
      <c r="K617" s="225"/>
      <c r="L617" s="225"/>
      <c r="M617" s="225"/>
      <c r="N617" s="224"/>
      <c r="O617" s="224"/>
      <c r="P617" s="224"/>
      <c r="Q617" s="224"/>
      <c r="R617" s="225"/>
      <c r="S617" s="225"/>
      <c r="T617" s="225"/>
      <c r="U617" s="225"/>
      <c r="V617" s="225"/>
      <c r="W617" s="225"/>
      <c r="X617" s="225"/>
      <c r="Y617" s="225"/>
      <c r="Z617" s="214"/>
      <c r="AA617" s="214"/>
      <c r="AB617" s="214"/>
      <c r="AC617" s="214"/>
      <c r="AD617" s="214"/>
      <c r="AE617" s="214"/>
      <c r="AF617" s="214"/>
      <c r="AG617" s="214" t="s">
        <v>143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3" x14ac:dyDescent="0.2">
      <c r="A618" s="221"/>
      <c r="B618" s="222"/>
      <c r="C618" s="262" t="s">
        <v>647</v>
      </c>
      <c r="D618" s="227"/>
      <c r="E618" s="228">
        <v>1.24</v>
      </c>
      <c r="F618" s="225"/>
      <c r="G618" s="225"/>
      <c r="H618" s="225"/>
      <c r="I618" s="225"/>
      <c r="J618" s="225"/>
      <c r="K618" s="225"/>
      <c r="L618" s="225"/>
      <c r="M618" s="225"/>
      <c r="N618" s="224"/>
      <c r="O618" s="224"/>
      <c r="P618" s="224"/>
      <c r="Q618" s="224"/>
      <c r="R618" s="225"/>
      <c r="S618" s="225"/>
      <c r="T618" s="225"/>
      <c r="U618" s="225"/>
      <c r="V618" s="225"/>
      <c r="W618" s="225"/>
      <c r="X618" s="225"/>
      <c r="Y618" s="225"/>
      <c r="Z618" s="214"/>
      <c r="AA618" s="214"/>
      <c r="AB618" s="214"/>
      <c r="AC618" s="214"/>
      <c r="AD618" s="214"/>
      <c r="AE618" s="214"/>
      <c r="AF618" s="214"/>
      <c r="AG618" s="214" t="s">
        <v>143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3" x14ac:dyDescent="0.2">
      <c r="A619" s="221"/>
      <c r="B619" s="222"/>
      <c r="C619" s="262" t="s">
        <v>648</v>
      </c>
      <c r="D619" s="227"/>
      <c r="E619" s="228">
        <v>1.24</v>
      </c>
      <c r="F619" s="225"/>
      <c r="G619" s="225"/>
      <c r="H619" s="225"/>
      <c r="I619" s="225"/>
      <c r="J619" s="225"/>
      <c r="K619" s="225"/>
      <c r="L619" s="225"/>
      <c r="M619" s="225"/>
      <c r="N619" s="224"/>
      <c r="O619" s="224"/>
      <c r="P619" s="224"/>
      <c r="Q619" s="224"/>
      <c r="R619" s="225"/>
      <c r="S619" s="225"/>
      <c r="T619" s="225"/>
      <c r="U619" s="225"/>
      <c r="V619" s="225"/>
      <c r="W619" s="225"/>
      <c r="X619" s="225"/>
      <c r="Y619" s="225"/>
      <c r="Z619" s="214"/>
      <c r="AA619" s="214"/>
      <c r="AB619" s="214"/>
      <c r="AC619" s="214"/>
      <c r="AD619" s="214"/>
      <c r="AE619" s="214"/>
      <c r="AF619" s="214"/>
      <c r="AG619" s="214" t="s">
        <v>143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3" x14ac:dyDescent="0.2">
      <c r="A620" s="221"/>
      <c r="B620" s="222"/>
      <c r="C620" s="262" t="s">
        <v>649</v>
      </c>
      <c r="D620" s="227"/>
      <c r="E620" s="228">
        <v>1.24</v>
      </c>
      <c r="F620" s="225"/>
      <c r="G620" s="225"/>
      <c r="H620" s="225"/>
      <c r="I620" s="225"/>
      <c r="J620" s="225"/>
      <c r="K620" s="225"/>
      <c r="L620" s="225"/>
      <c r="M620" s="225"/>
      <c r="N620" s="224"/>
      <c r="O620" s="224"/>
      <c r="P620" s="224"/>
      <c r="Q620" s="224"/>
      <c r="R620" s="225"/>
      <c r="S620" s="225"/>
      <c r="T620" s="225"/>
      <c r="U620" s="225"/>
      <c r="V620" s="225"/>
      <c r="W620" s="225"/>
      <c r="X620" s="225"/>
      <c r="Y620" s="225"/>
      <c r="Z620" s="214"/>
      <c r="AA620" s="214"/>
      <c r="AB620" s="214"/>
      <c r="AC620" s="214"/>
      <c r="AD620" s="214"/>
      <c r="AE620" s="214"/>
      <c r="AF620" s="214"/>
      <c r="AG620" s="214" t="s">
        <v>143</v>
      </c>
      <c r="AH620" s="214">
        <v>0</v>
      </c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3" x14ac:dyDescent="0.2">
      <c r="A621" s="221"/>
      <c r="B621" s="222"/>
      <c r="C621" s="262" t="s">
        <v>650</v>
      </c>
      <c r="D621" s="227"/>
      <c r="E621" s="228">
        <v>1.24</v>
      </c>
      <c r="F621" s="225"/>
      <c r="G621" s="225"/>
      <c r="H621" s="225"/>
      <c r="I621" s="225"/>
      <c r="J621" s="225"/>
      <c r="K621" s="225"/>
      <c r="L621" s="225"/>
      <c r="M621" s="225"/>
      <c r="N621" s="224"/>
      <c r="O621" s="224"/>
      <c r="P621" s="224"/>
      <c r="Q621" s="224"/>
      <c r="R621" s="225"/>
      <c r="S621" s="225"/>
      <c r="T621" s="225"/>
      <c r="U621" s="225"/>
      <c r="V621" s="225"/>
      <c r="W621" s="225"/>
      <c r="X621" s="225"/>
      <c r="Y621" s="225"/>
      <c r="Z621" s="214"/>
      <c r="AA621" s="214"/>
      <c r="AB621" s="214"/>
      <c r="AC621" s="214"/>
      <c r="AD621" s="214"/>
      <c r="AE621" s="214"/>
      <c r="AF621" s="214"/>
      <c r="AG621" s="214" t="s">
        <v>143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3" x14ac:dyDescent="0.2">
      <c r="A622" s="221"/>
      <c r="B622" s="222"/>
      <c r="C622" s="262" t="s">
        <v>651</v>
      </c>
      <c r="D622" s="227"/>
      <c r="E622" s="228">
        <v>1.84</v>
      </c>
      <c r="F622" s="225"/>
      <c r="G622" s="225"/>
      <c r="H622" s="225"/>
      <c r="I622" s="225"/>
      <c r="J622" s="225"/>
      <c r="K622" s="225"/>
      <c r="L622" s="225"/>
      <c r="M622" s="225"/>
      <c r="N622" s="224"/>
      <c r="O622" s="224"/>
      <c r="P622" s="224"/>
      <c r="Q622" s="224"/>
      <c r="R622" s="225"/>
      <c r="S622" s="225"/>
      <c r="T622" s="225"/>
      <c r="U622" s="225"/>
      <c r="V622" s="225"/>
      <c r="W622" s="225"/>
      <c r="X622" s="225"/>
      <c r="Y622" s="225"/>
      <c r="Z622" s="214"/>
      <c r="AA622" s="214"/>
      <c r="AB622" s="214"/>
      <c r="AC622" s="214"/>
      <c r="AD622" s="214"/>
      <c r="AE622" s="214"/>
      <c r="AF622" s="214"/>
      <c r="AG622" s="214" t="s">
        <v>143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3" x14ac:dyDescent="0.2">
      <c r="A623" s="221"/>
      <c r="B623" s="222"/>
      <c r="C623" s="262" t="s">
        <v>652</v>
      </c>
      <c r="D623" s="227"/>
      <c r="E623" s="228">
        <v>1.84</v>
      </c>
      <c r="F623" s="225"/>
      <c r="G623" s="225"/>
      <c r="H623" s="225"/>
      <c r="I623" s="225"/>
      <c r="J623" s="225"/>
      <c r="K623" s="225"/>
      <c r="L623" s="225"/>
      <c r="M623" s="225"/>
      <c r="N623" s="224"/>
      <c r="O623" s="224"/>
      <c r="P623" s="224"/>
      <c r="Q623" s="224"/>
      <c r="R623" s="225"/>
      <c r="S623" s="225"/>
      <c r="T623" s="225"/>
      <c r="U623" s="225"/>
      <c r="V623" s="225"/>
      <c r="W623" s="225"/>
      <c r="X623" s="225"/>
      <c r="Y623" s="225"/>
      <c r="Z623" s="214"/>
      <c r="AA623" s="214"/>
      <c r="AB623" s="214"/>
      <c r="AC623" s="214"/>
      <c r="AD623" s="214"/>
      <c r="AE623" s="214"/>
      <c r="AF623" s="214"/>
      <c r="AG623" s="214" t="s">
        <v>143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3" x14ac:dyDescent="0.2">
      <c r="A624" s="221"/>
      <c r="B624" s="222"/>
      <c r="C624" s="262" t="s">
        <v>653</v>
      </c>
      <c r="D624" s="227"/>
      <c r="E624" s="228">
        <v>1.32</v>
      </c>
      <c r="F624" s="225"/>
      <c r="G624" s="225"/>
      <c r="H624" s="225"/>
      <c r="I624" s="225"/>
      <c r="J624" s="225"/>
      <c r="K624" s="225"/>
      <c r="L624" s="225"/>
      <c r="M624" s="225"/>
      <c r="N624" s="224"/>
      <c r="O624" s="224"/>
      <c r="P624" s="224"/>
      <c r="Q624" s="224"/>
      <c r="R624" s="225"/>
      <c r="S624" s="225"/>
      <c r="T624" s="225"/>
      <c r="U624" s="225"/>
      <c r="V624" s="225"/>
      <c r="W624" s="225"/>
      <c r="X624" s="225"/>
      <c r="Y624" s="225"/>
      <c r="Z624" s="214"/>
      <c r="AA624" s="214"/>
      <c r="AB624" s="214"/>
      <c r="AC624" s="214"/>
      <c r="AD624" s="214"/>
      <c r="AE624" s="214"/>
      <c r="AF624" s="214"/>
      <c r="AG624" s="214" t="s">
        <v>143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3" x14ac:dyDescent="0.2">
      <c r="A625" s="221"/>
      <c r="B625" s="222"/>
      <c r="C625" s="262" t="s">
        <v>654</v>
      </c>
      <c r="D625" s="227"/>
      <c r="E625" s="228">
        <v>1.28</v>
      </c>
      <c r="F625" s="225"/>
      <c r="G625" s="225"/>
      <c r="H625" s="225"/>
      <c r="I625" s="225"/>
      <c r="J625" s="225"/>
      <c r="K625" s="225"/>
      <c r="L625" s="225"/>
      <c r="M625" s="225"/>
      <c r="N625" s="224"/>
      <c r="O625" s="224"/>
      <c r="P625" s="224"/>
      <c r="Q625" s="224"/>
      <c r="R625" s="225"/>
      <c r="S625" s="225"/>
      <c r="T625" s="225"/>
      <c r="U625" s="225"/>
      <c r="V625" s="225"/>
      <c r="W625" s="225"/>
      <c r="X625" s="225"/>
      <c r="Y625" s="225"/>
      <c r="Z625" s="214"/>
      <c r="AA625" s="214"/>
      <c r="AB625" s="214"/>
      <c r="AC625" s="214"/>
      <c r="AD625" s="214"/>
      <c r="AE625" s="214"/>
      <c r="AF625" s="214"/>
      <c r="AG625" s="214" t="s">
        <v>143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3" x14ac:dyDescent="0.2">
      <c r="A626" s="221"/>
      <c r="B626" s="222"/>
      <c r="C626" s="262" t="s">
        <v>655</v>
      </c>
      <c r="D626" s="227"/>
      <c r="E626" s="228">
        <v>1.28</v>
      </c>
      <c r="F626" s="225"/>
      <c r="G626" s="225"/>
      <c r="H626" s="225"/>
      <c r="I626" s="225"/>
      <c r="J626" s="225"/>
      <c r="K626" s="225"/>
      <c r="L626" s="225"/>
      <c r="M626" s="225"/>
      <c r="N626" s="224"/>
      <c r="O626" s="224"/>
      <c r="P626" s="224"/>
      <c r="Q626" s="224"/>
      <c r="R626" s="225"/>
      <c r="S626" s="225"/>
      <c r="T626" s="225"/>
      <c r="U626" s="225"/>
      <c r="V626" s="225"/>
      <c r="W626" s="225"/>
      <c r="X626" s="225"/>
      <c r="Y626" s="225"/>
      <c r="Z626" s="214"/>
      <c r="AA626" s="214"/>
      <c r="AB626" s="214"/>
      <c r="AC626" s="214"/>
      <c r="AD626" s="214"/>
      <c r="AE626" s="214"/>
      <c r="AF626" s="214"/>
      <c r="AG626" s="214" t="s">
        <v>143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3" x14ac:dyDescent="0.2">
      <c r="A627" s="221"/>
      <c r="B627" s="222"/>
      <c r="C627" s="262" t="s">
        <v>656</v>
      </c>
      <c r="D627" s="227"/>
      <c r="E627" s="228">
        <v>1.28</v>
      </c>
      <c r="F627" s="225"/>
      <c r="G627" s="225"/>
      <c r="H627" s="225"/>
      <c r="I627" s="225"/>
      <c r="J627" s="225"/>
      <c r="K627" s="225"/>
      <c r="L627" s="225"/>
      <c r="M627" s="225"/>
      <c r="N627" s="224"/>
      <c r="O627" s="224"/>
      <c r="P627" s="224"/>
      <c r="Q627" s="224"/>
      <c r="R627" s="225"/>
      <c r="S627" s="225"/>
      <c r="T627" s="225"/>
      <c r="U627" s="225"/>
      <c r="V627" s="225"/>
      <c r="W627" s="225"/>
      <c r="X627" s="225"/>
      <c r="Y627" s="225"/>
      <c r="Z627" s="214"/>
      <c r="AA627" s="214"/>
      <c r="AB627" s="214"/>
      <c r="AC627" s="214"/>
      <c r="AD627" s="214"/>
      <c r="AE627" s="214"/>
      <c r="AF627" s="214"/>
      <c r="AG627" s="214" t="s">
        <v>143</v>
      </c>
      <c r="AH627" s="214">
        <v>0</v>
      </c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3" x14ac:dyDescent="0.2">
      <c r="A628" s="221"/>
      <c r="B628" s="222"/>
      <c r="C628" s="262" t="s">
        <v>657</v>
      </c>
      <c r="D628" s="227"/>
      <c r="E628" s="228">
        <v>2.48</v>
      </c>
      <c r="F628" s="225"/>
      <c r="G628" s="225"/>
      <c r="H628" s="225"/>
      <c r="I628" s="225"/>
      <c r="J628" s="225"/>
      <c r="K628" s="225"/>
      <c r="L628" s="225"/>
      <c r="M628" s="225"/>
      <c r="N628" s="224"/>
      <c r="O628" s="224"/>
      <c r="P628" s="224"/>
      <c r="Q628" s="224"/>
      <c r="R628" s="225"/>
      <c r="S628" s="225"/>
      <c r="T628" s="225"/>
      <c r="U628" s="225"/>
      <c r="V628" s="225"/>
      <c r="W628" s="225"/>
      <c r="X628" s="225"/>
      <c r="Y628" s="225"/>
      <c r="Z628" s="214"/>
      <c r="AA628" s="214"/>
      <c r="AB628" s="214"/>
      <c r="AC628" s="214"/>
      <c r="AD628" s="214"/>
      <c r="AE628" s="214"/>
      <c r="AF628" s="214"/>
      <c r="AG628" s="214" t="s">
        <v>143</v>
      </c>
      <c r="AH628" s="214">
        <v>0</v>
      </c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3" x14ac:dyDescent="0.2">
      <c r="A629" s="221"/>
      <c r="B629" s="222"/>
      <c r="C629" s="262" t="s">
        <v>658</v>
      </c>
      <c r="D629" s="227"/>
      <c r="E629" s="228">
        <v>2.48</v>
      </c>
      <c r="F629" s="225"/>
      <c r="G629" s="225"/>
      <c r="H629" s="225"/>
      <c r="I629" s="225"/>
      <c r="J629" s="225"/>
      <c r="K629" s="225"/>
      <c r="L629" s="225"/>
      <c r="M629" s="225"/>
      <c r="N629" s="224"/>
      <c r="O629" s="224"/>
      <c r="P629" s="224"/>
      <c r="Q629" s="224"/>
      <c r="R629" s="225"/>
      <c r="S629" s="225"/>
      <c r="T629" s="225"/>
      <c r="U629" s="225"/>
      <c r="V629" s="225"/>
      <c r="W629" s="225"/>
      <c r="X629" s="225"/>
      <c r="Y629" s="225"/>
      <c r="Z629" s="214"/>
      <c r="AA629" s="214"/>
      <c r="AB629" s="214"/>
      <c r="AC629" s="214"/>
      <c r="AD629" s="214"/>
      <c r="AE629" s="214"/>
      <c r="AF629" s="214"/>
      <c r="AG629" s="214" t="s">
        <v>143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3" x14ac:dyDescent="0.2">
      <c r="A630" s="221"/>
      <c r="B630" s="222"/>
      <c r="C630" s="262" t="s">
        <v>659</v>
      </c>
      <c r="D630" s="227"/>
      <c r="E630" s="228">
        <v>12.16</v>
      </c>
      <c r="F630" s="225"/>
      <c r="G630" s="225"/>
      <c r="H630" s="225"/>
      <c r="I630" s="225"/>
      <c r="J630" s="225"/>
      <c r="K630" s="225"/>
      <c r="L630" s="225"/>
      <c r="M630" s="225"/>
      <c r="N630" s="224"/>
      <c r="O630" s="224"/>
      <c r="P630" s="224"/>
      <c r="Q630" s="224"/>
      <c r="R630" s="225"/>
      <c r="S630" s="225"/>
      <c r="T630" s="225"/>
      <c r="U630" s="225"/>
      <c r="V630" s="225"/>
      <c r="W630" s="225"/>
      <c r="X630" s="225"/>
      <c r="Y630" s="225"/>
      <c r="Z630" s="214"/>
      <c r="AA630" s="214"/>
      <c r="AB630" s="214"/>
      <c r="AC630" s="214"/>
      <c r="AD630" s="214"/>
      <c r="AE630" s="214"/>
      <c r="AF630" s="214"/>
      <c r="AG630" s="214" t="s">
        <v>143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3" x14ac:dyDescent="0.2">
      <c r="A631" s="221"/>
      <c r="B631" s="222"/>
      <c r="C631" s="262" t="s">
        <v>660</v>
      </c>
      <c r="D631" s="227"/>
      <c r="E631" s="228">
        <v>3.18</v>
      </c>
      <c r="F631" s="225"/>
      <c r="G631" s="225"/>
      <c r="H631" s="225"/>
      <c r="I631" s="225"/>
      <c r="J631" s="225"/>
      <c r="K631" s="225"/>
      <c r="L631" s="225"/>
      <c r="M631" s="225"/>
      <c r="N631" s="224"/>
      <c r="O631" s="224"/>
      <c r="P631" s="224"/>
      <c r="Q631" s="224"/>
      <c r="R631" s="225"/>
      <c r="S631" s="225"/>
      <c r="T631" s="225"/>
      <c r="U631" s="225"/>
      <c r="V631" s="225"/>
      <c r="W631" s="225"/>
      <c r="X631" s="225"/>
      <c r="Y631" s="225"/>
      <c r="Z631" s="214"/>
      <c r="AA631" s="214"/>
      <c r="AB631" s="214"/>
      <c r="AC631" s="214"/>
      <c r="AD631" s="214"/>
      <c r="AE631" s="214"/>
      <c r="AF631" s="214"/>
      <c r="AG631" s="214" t="s">
        <v>143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3" x14ac:dyDescent="0.2">
      <c r="A632" s="221"/>
      <c r="B632" s="222"/>
      <c r="C632" s="262" t="s">
        <v>661</v>
      </c>
      <c r="D632" s="227"/>
      <c r="E632" s="228">
        <v>2.2400000000000002</v>
      </c>
      <c r="F632" s="225"/>
      <c r="G632" s="225"/>
      <c r="H632" s="225"/>
      <c r="I632" s="225"/>
      <c r="J632" s="225"/>
      <c r="K632" s="225"/>
      <c r="L632" s="225"/>
      <c r="M632" s="225"/>
      <c r="N632" s="224"/>
      <c r="O632" s="224"/>
      <c r="P632" s="224"/>
      <c r="Q632" s="224"/>
      <c r="R632" s="225"/>
      <c r="S632" s="225"/>
      <c r="T632" s="225"/>
      <c r="U632" s="225"/>
      <c r="V632" s="225"/>
      <c r="W632" s="225"/>
      <c r="X632" s="225"/>
      <c r="Y632" s="225"/>
      <c r="Z632" s="214"/>
      <c r="AA632" s="214"/>
      <c r="AB632" s="214"/>
      <c r="AC632" s="214"/>
      <c r="AD632" s="214"/>
      <c r="AE632" s="214"/>
      <c r="AF632" s="214"/>
      <c r="AG632" s="214" t="s">
        <v>143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3" x14ac:dyDescent="0.2">
      <c r="A633" s="221"/>
      <c r="B633" s="222"/>
      <c r="C633" s="262" t="s">
        <v>662</v>
      </c>
      <c r="D633" s="227"/>
      <c r="E633" s="228">
        <v>3.12</v>
      </c>
      <c r="F633" s="225"/>
      <c r="G633" s="225"/>
      <c r="H633" s="225"/>
      <c r="I633" s="225"/>
      <c r="J633" s="225"/>
      <c r="K633" s="225"/>
      <c r="L633" s="225"/>
      <c r="M633" s="225"/>
      <c r="N633" s="224"/>
      <c r="O633" s="224"/>
      <c r="P633" s="224"/>
      <c r="Q633" s="224"/>
      <c r="R633" s="225"/>
      <c r="S633" s="225"/>
      <c r="T633" s="225"/>
      <c r="U633" s="225"/>
      <c r="V633" s="225"/>
      <c r="W633" s="225"/>
      <c r="X633" s="225"/>
      <c r="Y633" s="225"/>
      <c r="Z633" s="214"/>
      <c r="AA633" s="214"/>
      <c r="AB633" s="214"/>
      <c r="AC633" s="214"/>
      <c r="AD633" s="214"/>
      <c r="AE633" s="214"/>
      <c r="AF633" s="214"/>
      <c r="AG633" s="214" t="s">
        <v>143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3" x14ac:dyDescent="0.2">
      <c r="A634" s="221"/>
      <c r="B634" s="222"/>
      <c r="C634" s="262" t="s">
        <v>663</v>
      </c>
      <c r="D634" s="227"/>
      <c r="E634" s="228">
        <v>2.48</v>
      </c>
      <c r="F634" s="225"/>
      <c r="G634" s="225"/>
      <c r="H634" s="225"/>
      <c r="I634" s="225"/>
      <c r="J634" s="225"/>
      <c r="K634" s="225"/>
      <c r="L634" s="225"/>
      <c r="M634" s="225"/>
      <c r="N634" s="224"/>
      <c r="O634" s="224"/>
      <c r="P634" s="224"/>
      <c r="Q634" s="224"/>
      <c r="R634" s="225"/>
      <c r="S634" s="225"/>
      <c r="T634" s="225"/>
      <c r="U634" s="225"/>
      <c r="V634" s="225"/>
      <c r="W634" s="225"/>
      <c r="X634" s="225"/>
      <c r="Y634" s="225"/>
      <c r="Z634" s="214"/>
      <c r="AA634" s="214"/>
      <c r="AB634" s="214"/>
      <c r="AC634" s="214"/>
      <c r="AD634" s="214"/>
      <c r="AE634" s="214"/>
      <c r="AF634" s="214"/>
      <c r="AG634" s="214" t="s">
        <v>143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3" x14ac:dyDescent="0.2">
      <c r="A635" s="221"/>
      <c r="B635" s="222"/>
      <c r="C635" s="262" t="s">
        <v>664</v>
      </c>
      <c r="D635" s="227"/>
      <c r="E635" s="228">
        <v>75.599999999999994</v>
      </c>
      <c r="F635" s="225"/>
      <c r="G635" s="225"/>
      <c r="H635" s="225"/>
      <c r="I635" s="225"/>
      <c r="J635" s="225"/>
      <c r="K635" s="225"/>
      <c r="L635" s="225"/>
      <c r="M635" s="225"/>
      <c r="N635" s="224"/>
      <c r="O635" s="224"/>
      <c r="P635" s="224"/>
      <c r="Q635" s="224"/>
      <c r="R635" s="225"/>
      <c r="S635" s="225"/>
      <c r="T635" s="225"/>
      <c r="U635" s="225"/>
      <c r="V635" s="225"/>
      <c r="W635" s="225"/>
      <c r="X635" s="225"/>
      <c r="Y635" s="225"/>
      <c r="Z635" s="214"/>
      <c r="AA635" s="214"/>
      <c r="AB635" s="214"/>
      <c r="AC635" s="214"/>
      <c r="AD635" s="214"/>
      <c r="AE635" s="214"/>
      <c r="AF635" s="214"/>
      <c r="AG635" s="214" t="s">
        <v>143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outlineLevel="3" x14ac:dyDescent="0.2">
      <c r="A636" s="221"/>
      <c r="B636" s="222"/>
      <c r="C636" s="262" t="s">
        <v>665</v>
      </c>
      <c r="D636" s="227"/>
      <c r="E636" s="228">
        <v>2275</v>
      </c>
      <c r="F636" s="225"/>
      <c r="G636" s="225"/>
      <c r="H636" s="225"/>
      <c r="I636" s="225"/>
      <c r="J636" s="225"/>
      <c r="K636" s="225"/>
      <c r="L636" s="225"/>
      <c r="M636" s="225"/>
      <c r="N636" s="224"/>
      <c r="O636" s="224"/>
      <c r="P636" s="224"/>
      <c r="Q636" s="224"/>
      <c r="R636" s="225"/>
      <c r="S636" s="225"/>
      <c r="T636" s="225"/>
      <c r="U636" s="225"/>
      <c r="V636" s="225"/>
      <c r="W636" s="225"/>
      <c r="X636" s="225"/>
      <c r="Y636" s="225"/>
      <c r="Z636" s="214"/>
      <c r="AA636" s="214"/>
      <c r="AB636" s="214"/>
      <c r="AC636" s="214"/>
      <c r="AD636" s="214"/>
      <c r="AE636" s="214"/>
      <c r="AF636" s="214"/>
      <c r="AG636" s="214" t="s">
        <v>143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3" x14ac:dyDescent="0.2">
      <c r="A637" s="221"/>
      <c r="B637" s="222"/>
      <c r="C637" s="262" t="s">
        <v>518</v>
      </c>
      <c r="D637" s="227"/>
      <c r="E637" s="228"/>
      <c r="F637" s="225"/>
      <c r="G637" s="225"/>
      <c r="H637" s="225"/>
      <c r="I637" s="225"/>
      <c r="J637" s="225"/>
      <c r="K637" s="225"/>
      <c r="L637" s="225"/>
      <c r="M637" s="225"/>
      <c r="N637" s="224"/>
      <c r="O637" s="224"/>
      <c r="P637" s="224"/>
      <c r="Q637" s="224"/>
      <c r="R637" s="225"/>
      <c r="S637" s="225"/>
      <c r="T637" s="225"/>
      <c r="U637" s="225"/>
      <c r="V637" s="225"/>
      <c r="W637" s="225"/>
      <c r="X637" s="225"/>
      <c r="Y637" s="225"/>
      <c r="Z637" s="214"/>
      <c r="AA637" s="214"/>
      <c r="AB637" s="214"/>
      <c r="AC637" s="214"/>
      <c r="AD637" s="214"/>
      <c r="AE637" s="214"/>
      <c r="AF637" s="214"/>
      <c r="AG637" s="214" t="s">
        <v>143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3" x14ac:dyDescent="0.2">
      <c r="A638" s="221"/>
      <c r="B638" s="222"/>
      <c r="C638" s="262" t="s">
        <v>666</v>
      </c>
      <c r="D638" s="227"/>
      <c r="E638" s="228">
        <v>524.70000000000005</v>
      </c>
      <c r="F638" s="225"/>
      <c r="G638" s="225"/>
      <c r="H638" s="225"/>
      <c r="I638" s="225"/>
      <c r="J638" s="225"/>
      <c r="K638" s="225"/>
      <c r="L638" s="225"/>
      <c r="M638" s="225"/>
      <c r="N638" s="224"/>
      <c r="O638" s="224"/>
      <c r="P638" s="224"/>
      <c r="Q638" s="224"/>
      <c r="R638" s="225"/>
      <c r="S638" s="225"/>
      <c r="T638" s="225"/>
      <c r="U638" s="225"/>
      <c r="V638" s="225"/>
      <c r="W638" s="225"/>
      <c r="X638" s="225"/>
      <c r="Y638" s="225"/>
      <c r="Z638" s="214"/>
      <c r="AA638" s="214"/>
      <c r="AB638" s="214"/>
      <c r="AC638" s="214"/>
      <c r="AD638" s="214"/>
      <c r="AE638" s="214"/>
      <c r="AF638" s="214"/>
      <c r="AG638" s="214" t="s">
        <v>143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">
      <c r="A639" s="239">
        <v>111</v>
      </c>
      <c r="B639" s="240" t="s">
        <v>667</v>
      </c>
      <c r="C639" s="260" t="s">
        <v>668</v>
      </c>
      <c r="D639" s="241" t="s">
        <v>176</v>
      </c>
      <c r="E639" s="242">
        <v>91.5</v>
      </c>
      <c r="F639" s="243"/>
      <c r="G639" s="244">
        <f>ROUND(E639*F639,2)</f>
        <v>0</v>
      </c>
      <c r="H639" s="243"/>
      <c r="I639" s="244">
        <f>ROUND(E639*H639,2)</f>
        <v>0</v>
      </c>
      <c r="J639" s="243"/>
      <c r="K639" s="244">
        <f>ROUND(E639*J639,2)</f>
        <v>0</v>
      </c>
      <c r="L639" s="244">
        <v>21</v>
      </c>
      <c r="M639" s="244">
        <f>G639*(1+L639/100)</f>
        <v>0</v>
      </c>
      <c r="N639" s="242">
        <v>1.6000000000000001E-4</v>
      </c>
      <c r="O639" s="242">
        <f>ROUND(E639*N639,2)</f>
        <v>0.01</v>
      </c>
      <c r="P639" s="242">
        <v>0</v>
      </c>
      <c r="Q639" s="242">
        <f>ROUND(E639*P639,2)</f>
        <v>0</v>
      </c>
      <c r="R639" s="244"/>
      <c r="S639" s="244" t="s">
        <v>208</v>
      </c>
      <c r="T639" s="245" t="s">
        <v>209</v>
      </c>
      <c r="U639" s="225">
        <v>0.151</v>
      </c>
      <c r="V639" s="225">
        <f>ROUND(E639*U639,2)</f>
        <v>13.82</v>
      </c>
      <c r="W639" s="225"/>
      <c r="X639" s="225" t="s">
        <v>137</v>
      </c>
      <c r="Y639" s="225" t="s">
        <v>138</v>
      </c>
      <c r="Z639" s="214"/>
      <c r="AA639" s="214"/>
      <c r="AB639" s="214"/>
      <c r="AC639" s="214"/>
      <c r="AD639" s="214"/>
      <c r="AE639" s="214"/>
      <c r="AF639" s="214"/>
      <c r="AG639" s="214" t="s">
        <v>139</v>
      </c>
      <c r="AH639" s="214"/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2" x14ac:dyDescent="0.2">
      <c r="A640" s="221"/>
      <c r="B640" s="222"/>
      <c r="C640" s="264" t="s">
        <v>586</v>
      </c>
      <c r="D640" s="249"/>
      <c r="E640" s="249"/>
      <c r="F640" s="249"/>
      <c r="G640" s="249"/>
      <c r="H640" s="225"/>
      <c r="I640" s="225"/>
      <c r="J640" s="225"/>
      <c r="K640" s="225"/>
      <c r="L640" s="225"/>
      <c r="M640" s="225"/>
      <c r="N640" s="224"/>
      <c r="O640" s="224"/>
      <c r="P640" s="224"/>
      <c r="Q640" s="224"/>
      <c r="R640" s="225"/>
      <c r="S640" s="225"/>
      <c r="T640" s="225"/>
      <c r="U640" s="225"/>
      <c r="V640" s="225"/>
      <c r="W640" s="225"/>
      <c r="X640" s="225"/>
      <c r="Y640" s="225"/>
      <c r="Z640" s="214"/>
      <c r="AA640" s="214"/>
      <c r="AB640" s="214"/>
      <c r="AC640" s="214"/>
      <c r="AD640" s="214"/>
      <c r="AE640" s="214"/>
      <c r="AF640" s="214"/>
      <c r="AG640" s="214" t="s">
        <v>169</v>
      </c>
      <c r="AH640" s="214"/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2" x14ac:dyDescent="0.2">
      <c r="A641" s="221"/>
      <c r="B641" s="222"/>
      <c r="C641" s="262" t="s">
        <v>669</v>
      </c>
      <c r="D641" s="227"/>
      <c r="E641" s="228">
        <v>91.5</v>
      </c>
      <c r="F641" s="225"/>
      <c r="G641" s="225"/>
      <c r="H641" s="225"/>
      <c r="I641" s="225"/>
      <c r="J641" s="225"/>
      <c r="K641" s="225"/>
      <c r="L641" s="225"/>
      <c r="M641" s="225"/>
      <c r="N641" s="224"/>
      <c r="O641" s="224"/>
      <c r="P641" s="224"/>
      <c r="Q641" s="224"/>
      <c r="R641" s="225"/>
      <c r="S641" s="225"/>
      <c r="T641" s="225"/>
      <c r="U641" s="225"/>
      <c r="V641" s="225"/>
      <c r="W641" s="225"/>
      <c r="X641" s="225"/>
      <c r="Y641" s="225"/>
      <c r="Z641" s="214"/>
      <c r="AA641" s="214"/>
      <c r="AB641" s="214"/>
      <c r="AC641" s="214"/>
      <c r="AD641" s="214"/>
      <c r="AE641" s="214"/>
      <c r="AF641" s="214"/>
      <c r="AG641" s="214" t="s">
        <v>143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x14ac:dyDescent="0.2">
      <c r="A642" s="232" t="s">
        <v>130</v>
      </c>
      <c r="B642" s="233" t="s">
        <v>97</v>
      </c>
      <c r="C642" s="259" t="s">
        <v>98</v>
      </c>
      <c r="D642" s="234"/>
      <c r="E642" s="235"/>
      <c r="F642" s="236"/>
      <c r="G642" s="236">
        <f>SUMIF(AG643:AG644,"&lt;&gt;NOR",G643:G644)</f>
        <v>0</v>
      </c>
      <c r="H642" s="236"/>
      <c r="I642" s="236">
        <f>SUM(I643:I644)</f>
        <v>0</v>
      </c>
      <c r="J642" s="236"/>
      <c r="K642" s="236">
        <f>SUM(K643:K644)</f>
        <v>0</v>
      </c>
      <c r="L642" s="236"/>
      <c r="M642" s="236">
        <f>SUM(M643:M644)</f>
        <v>0</v>
      </c>
      <c r="N642" s="235"/>
      <c r="O642" s="235">
        <f>SUM(O643:O644)</f>
        <v>0</v>
      </c>
      <c r="P642" s="235"/>
      <c r="Q642" s="235">
        <f>SUM(Q643:Q644)</f>
        <v>0</v>
      </c>
      <c r="R642" s="236"/>
      <c r="S642" s="236"/>
      <c r="T642" s="237"/>
      <c r="U642" s="231"/>
      <c r="V642" s="231">
        <f>SUM(V643:V644)</f>
        <v>0</v>
      </c>
      <c r="W642" s="231"/>
      <c r="X642" s="231"/>
      <c r="Y642" s="231"/>
      <c r="AG642" t="s">
        <v>131</v>
      </c>
    </row>
    <row r="643" spans="1:60" outlineLevel="1" x14ac:dyDescent="0.2">
      <c r="A643" s="239">
        <v>112</v>
      </c>
      <c r="B643" s="240" t="s">
        <v>670</v>
      </c>
      <c r="C643" s="260" t="s">
        <v>671</v>
      </c>
      <c r="D643" s="241" t="s">
        <v>672</v>
      </c>
      <c r="E643" s="242">
        <v>1295.5844</v>
      </c>
      <c r="F643" s="243"/>
      <c r="G643" s="244">
        <f>ROUND(E643*F643,2)</f>
        <v>0</v>
      </c>
      <c r="H643" s="243"/>
      <c r="I643" s="244">
        <f>ROUND(E643*H643,2)</f>
        <v>0</v>
      </c>
      <c r="J643" s="243"/>
      <c r="K643" s="244">
        <f>ROUND(E643*J643,2)</f>
        <v>0</v>
      </c>
      <c r="L643" s="244">
        <v>21</v>
      </c>
      <c r="M643" s="244">
        <f>G643*(1+L643/100)</f>
        <v>0</v>
      </c>
      <c r="N643" s="242">
        <v>0</v>
      </c>
      <c r="O643" s="242">
        <f>ROUND(E643*N643,2)</f>
        <v>0</v>
      </c>
      <c r="P643" s="242">
        <v>0</v>
      </c>
      <c r="Q643" s="242">
        <f>ROUND(E643*P643,2)</f>
        <v>0</v>
      </c>
      <c r="R643" s="244"/>
      <c r="S643" s="244" t="s">
        <v>208</v>
      </c>
      <c r="T643" s="245" t="s">
        <v>209</v>
      </c>
      <c r="U643" s="225">
        <v>0</v>
      </c>
      <c r="V643" s="225">
        <f>ROUND(E643*U643,2)</f>
        <v>0</v>
      </c>
      <c r="W643" s="225"/>
      <c r="X643" s="225" t="s">
        <v>137</v>
      </c>
      <c r="Y643" s="225" t="s">
        <v>138</v>
      </c>
      <c r="Z643" s="214"/>
      <c r="AA643" s="214"/>
      <c r="AB643" s="214"/>
      <c r="AC643" s="214"/>
      <c r="AD643" s="214"/>
      <c r="AE643" s="214"/>
      <c r="AF643" s="214"/>
      <c r="AG643" s="214" t="s">
        <v>139</v>
      </c>
      <c r="AH643" s="214"/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2" x14ac:dyDescent="0.2">
      <c r="A644" s="221"/>
      <c r="B644" s="222"/>
      <c r="C644" s="262" t="s">
        <v>392</v>
      </c>
      <c r="D644" s="227"/>
      <c r="E644" s="228">
        <v>1295.5844</v>
      </c>
      <c r="F644" s="225"/>
      <c r="G644" s="225"/>
      <c r="H644" s="225"/>
      <c r="I644" s="225"/>
      <c r="J644" s="225"/>
      <c r="K644" s="225"/>
      <c r="L644" s="225"/>
      <c r="M644" s="225"/>
      <c r="N644" s="224"/>
      <c r="O644" s="224"/>
      <c r="P644" s="224"/>
      <c r="Q644" s="224"/>
      <c r="R644" s="225"/>
      <c r="S644" s="225"/>
      <c r="T644" s="225"/>
      <c r="U644" s="225"/>
      <c r="V644" s="225"/>
      <c r="W644" s="225"/>
      <c r="X644" s="225"/>
      <c r="Y644" s="225"/>
      <c r="Z644" s="214"/>
      <c r="AA644" s="214"/>
      <c r="AB644" s="214"/>
      <c r="AC644" s="214"/>
      <c r="AD644" s="214"/>
      <c r="AE644" s="214"/>
      <c r="AF644" s="214"/>
      <c r="AG644" s="214" t="s">
        <v>143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x14ac:dyDescent="0.2">
      <c r="A645" s="232" t="s">
        <v>130</v>
      </c>
      <c r="B645" s="233" t="s">
        <v>99</v>
      </c>
      <c r="C645" s="259" t="s">
        <v>100</v>
      </c>
      <c r="D645" s="234"/>
      <c r="E645" s="235"/>
      <c r="F645" s="236"/>
      <c r="G645" s="236">
        <f>SUMIF(AG646:AG646,"&lt;&gt;NOR",G646:G646)</f>
        <v>0</v>
      </c>
      <c r="H645" s="236"/>
      <c r="I645" s="236">
        <f>SUM(I646:I646)</f>
        <v>0</v>
      </c>
      <c r="J645" s="236"/>
      <c r="K645" s="236">
        <f>SUM(K646:K646)</f>
        <v>0</v>
      </c>
      <c r="L645" s="236"/>
      <c r="M645" s="236">
        <f>SUM(M646:M646)</f>
        <v>0</v>
      </c>
      <c r="N645" s="235"/>
      <c r="O645" s="235">
        <f>SUM(O646:O646)</f>
        <v>0</v>
      </c>
      <c r="P645" s="235"/>
      <c r="Q645" s="235">
        <f>SUM(Q646:Q646)</f>
        <v>0</v>
      </c>
      <c r="R645" s="236"/>
      <c r="S645" s="236"/>
      <c r="T645" s="237"/>
      <c r="U645" s="231"/>
      <c r="V645" s="231">
        <f>SUM(V646:V646)</f>
        <v>0</v>
      </c>
      <c r="W645" s="231"/>
      <c r="X645" s="231"/>
      <c r="Y645" s="231"/>
      <c r="AG645" t="s">
        <v>131</v>
      </c>
    </row>
    <row r="646" spans="1:60" outlineLevel="1" x14ac:dyDescent="0.2">
      <c r="A646" s="250">
        <v>113</v>
      </c>
      <c r="B646" s="251" t="s">
        <v>673</v>
      </c>
      <c r="C646" s="265" t="s">
        <v>674</v>
      </c>
      <c r="D646" s="252" t="s">
        <v>675</v>
      </c>
      <c r="E646" s="253">
        <v>1</v>
      </c>
      <c r="F646" s="254"/>
      <c r="G646" s="255">
        <f>ROUND(E646*F646,2)</f>
        <v>0</v>
      </c>
      <c r="H646" s="254"/>
      <c r="I646" s="255">
        <f>ROUND(E646*H646,2)</f>
        <v>0</v>
      </c>
      <c r="J646" s="254"/>
      <c r="K646" s="255">
        <f>ROUND(E646*J646,2)</f>
        <v>0</v>
      </c>
      <c r="L646" s="255">
        <v>21</v>
      </c>
      <c r="M646" s="255">
        <f>G646*(1+L646/100)</f>
        <v>0</v>
      </c>
      <c r="N646" s="253">
        <v>0</v>
      </c>
      <c r="O646" s="253">
        <f>ROUND(E646*N646,2)</f>
        <v>0</v>
      </c>
      <c r="P646" s="253">
        <v>0</v>
      </c>
      <c r="Q646" s="253">
        <f>ROUND(E646*P646,2)</f>
        <v>0</v>
      </c>
      <c r="R646" s="255"/>
      <c r="S646" s="255" t="s">
        <v>208</v>
      </c>
      <c r="T646" s="256" t="s">
        <v>209</v>
      </c>
      <c r="U646" s="225">
        <v>0</v>
      </c>
      <c r="V646" s="225">
        <f>ROUND(E646*U646,2)</f>
        <v>0</v>
      </c>
      <c r="W646" s="225"/>
      <c r="X646" s="225" t="s">
        <v>137</v>
      </c>
      <c r="Y646" s="225" t="s">
        <v>138</v>
      </c>
      <c r="Z646" s="214"/>
      <c r="AA646" s="214"/>
      <c r="AB646" s="214"/>
      <c r="AC646" s="214"/>
      <c r="AD646" s="214"/>
      <c r="AE646" s="214"/>
      <c r="AF646" s="214"/>
      <c r="AG646" s="214" t="s">
        <v>139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x14ac:dyDescent="0.2">
      <c r="A647" s="232" t="s">
        <v>130</v>
      </c>
      <c r="B647" s="233" t="s">
        <v>101</v>
      </c>
      <c r="C647" s="259" t="s">
        <v>27</v>
      </c>
      <c r="D647" s="234"/>
      <c r="E647" s="235"/>
      <c r="F647" s="236"/>
      <c r="G647" s="236">
        <f>SUMIF(AG648:AG651,"&lt;&gt;NOR",G648:G651)</f>
        <v>0</v>
      </c>
      <c r="H647" s="236"/>
      <c r="I647" s="236">
        <f>SUM(I648:I651)</f>
        <v>0</v>
      </c>
      <c r="J647" s="236"/>
      <c r="K647" s="236">
        <f>SUM(K648:K651)</f>
        <v>0</v>
      </c>
      <c r="L647" s="236"/>
      <c r="M647" s="236">
        <f>SUM(M648:M651)</f>
        <v>0</v>
      </c>
      <c r="N647" s="235"/>
      <c r="O647" s="235">
        <f>SUM(O648:O651)</f>
        <v>0</v>
      </c>
      <c r="P647" s="235"/>
      <c r="Q647" s="235">
        <f>SUM(Q648:Q651)</f>
        <v>0</v>
      </c>
      <c r="R647" s="236"/>
      <c r="S647" s="236"/>
      <c r="T647" s="237"/>
      <c r="U647" s="231"/>
      <c r="V647" s="231">
        <f>SUM(V648:V651)</f>
        <v>0</v>
      </c>
      <c r="W647" s="231"/>
      <c r="X647" s="231"/>
      <c r="Y647" s="231"/>
      <c r="AG647" t="s">
        <v>131</v>
      </c>
    </row>
    <row r="648" spans="1:60" outlineLevel="1" x14ac:dyDescent="0.2">
      <c r="A648" s="239">
        <v>114</v>
      </c>
      <c r="B648" s="240" t="s">
        <v>676</v>
      </c>
      <c r="C648" s="260" t="s">
        <v>677</v>
      </c>
      <c r="D648" s="241" t="s">
        <v>678</v>
      </c>
      <c r="E648" s="242">
        <v>1</v>
      </c>
      <c r="F648" s="243"/>
      <c r="G648" s="244">
        <f>ROUND(E648*F648,2)</f>
        <v>0</v>
      </c>
      <c r="H648" s="243"/>
      <c r="I648" s="244">
        <f>ROUND(E648*H648,2)</f>
        <v>0</v>
      </c>
      <c r="J648" s="243"/>
      <c r="K648" s="244">
        <f>ROUND(E648*J648,2)</f>
        <v>0</v>
      </c>
      <c r="L648" s="244">
        <v>21</v>
      </c>
      <c r="M648" s="244">
        <f>G648*(1+L648/100)</f>
        <v>0</v>
      </c>
      <c r="N648" s="242">
        <v>0</v>
      </c>
      <c r="O648" s="242">
        <f>ROUND(E648*N648,2)</f>
        <v>0</v>
      </c>
      <c r="P648" s="242">
        <v>0</v>
      </c>
      <c r="Q648" s="242">
        <f>ROUND(E648*P648,2)</f>
        <v>0</v>
      </c>
      <c r="R648" s="244"/>
      <c r="S648" s="244" t="s">
        <v>136</v>
      </c>
      <c r="T648" s="245" t="s">
        <v>209</v>
      </c>
      <c r="U648" s="225">
        <v>0</v>
      </c>
      <c r="V648" s="225">
        <f>ROUND(E648*U648,2)</f>
        <v>0</v>
      </c>
      <c r="W648" s="225"/>
      <c r="X648" s="225" t="s">
        <v>679</v>
      </c>
      <c r="Y648" s="225" t="s">
        <v>138</v>
      </c>
      <c r="Z648" s="214"/>
      <c r="AA648" s="214"/>
      <c r="AB648" s="214"/>
      <c r="AC648" s="214"/>
      <c r="AD648" s="214"/>
      <c r="AE648" s="214"/>
      <c r="AF648" s="214"/>
      <c r="AG648" s="214" t="s">
        <v>680</v>
      </c>
      <c r="AH648" s="214"/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2" x14ac:dyDescent="0.2">
      <c r="A649" s="221"/>
      <c r="B649" s="222"/>
      <c r="C649" s="264" t="s">
        <v>681</v>
      </c>
      <c r="D649" s="249"/>
      <c r="E649" s="249"/>
      <c r="F649" s="249"/>
      <c r="G649" s="249"/>
      <c r="H649" s="225"/>
      <c r="I649" s="225"/>
      <c r="J649" s="225"/>
      <c r="K649" s="225"/>
      <c r="L649" s="225"/>
      <c r="M649" s="225"/>
      <c r="N649" s="224"/>
      <c r="O649" s="224"/>
      <c r="P649" s="224"/>
      <c r="Q649" s="224"/>
      <c r="R649" s="225"/>
      <c r="S649" s="225"/>
      <c r="T649" s="225"/>
      <c r="U649" s="225"/>
      <c r="V649" s="225"/>
      <c r="W649" s="225"/>
      <c r="X649" s="225"/>
      <c r="Y649" s="225"/>
      <c r="Z649" s="214"/>
      <c r="AA649" s="214"/>
      <c r="AB649" s="214"/>
      <c r="AC649" s="214"/>
      <c r="AD649" s="214"/>
      <c r="AE649" s="214"/>
      <c r="AF649" s="214"/>
      <c r="AG649" s="214" t="s">
        <v>169</v>
      </c>
      <c r="AH649" s="214"/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39">
        <v>115</v>
      </c>
      <c r="B650" s="240" t="s">
        <v>682</v>
      </c>
      <c r="C650" s="260" t="s">
        <v>683</v>
      </c>
      <c r="D650" s="241" t="s">
        <v>678</v>
      </c>
      <c r="E650" s="242">
        <v>1</v>
      </c>
      <c r="F650" s="243"/>
      <c r="G650" s="244">
        <f>ROUND(E650*F650,2)</f>
        <v>0</v>
      </c>
      <c r="H650" s="243"/>
      <c r="I650" s="244">
        <f>ROUND(E650*H650,2)</f>
        <v>0</v>
      </c>
      <c r="J650" s="243"/>
      <c r="K650" s="244">
        <f>ROUND(E650*J650,2)</f>
        <v>0</v>
      </c>
      <c r="L650" s="244">
        <v>21</v>
      </c>
      <c r="M650" s="244">
        <f>G650*(1+L650/100)</f>
        <v>0</v>
      </c>
      <c r="N650" s="242">
        <v>0</v>
      </c>
      <c r="O650" s="242">
        <f>ROUND(E650*N650,2)</f>
        <v>0</v>
      </c>
      <c r="P650" s="242">
        <v>0</v>
      </c>
      <c r="Q650" s="242">
        <f>ROUND(E650*P650,2)</f>
        <v>0</v>
      </c>
      <c r="R650" s="244"/>
      <c r="S650" s="244" t="s">
        <v>136</v>
      </c>
      <c r="T650" s="245" t="s">
        <v>209</v>
      </c>
      <c r="U650" s="225">
        <v>0</v>
      </c>
      <c r="V650" s="225">
        <f>ROUND(E650*U650,2)</f>
        <v>0</v>
      </c>
      <c r="W650" s="225"/>
      <c r="X650" s="225" t="s">
        <v>679</v>
      </c>
      <c r="Y650" s="225" t="s">
        <v>138</v>
      </c>
      <c r="Z650" s="214"/>
      <c r="AA650" s="214"/>
      <c r="AB650" s="214"/>
      <c r="AC650" s="214"/>
      <c r="AD650" s="214"/>
      <c r="AE650" s="214"/>
      <c r="AF650" s="214"/>
      <c r="AG650" s="214" t="s">
        <v>680</v>
      </c>
      <c r="AH650" s="214"/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2" x14ac:dyDescent="0.2">
      <c r="A651" s="221"/>
      <c r="B651" s="222"/>
      <c r="C651" s="264" t="s">
        <v>684</v>
      </c>
      <c r="D651" s="249"/>
      <c r="E651" s="249"/>
      <c r="F651" s="249"/>
      <c r="G651" s="249"/>
      <c r="H651" s="225"/>
      <c r="I651" s="225"/>
      <c r="J651" s="225"/>
      <c r="K651" s="225"/>
      <c r="L651" s="225"/>
      <c r="M651" s="225"/>
      <c r="N651" s="224"/>
      <c r="O651" s="224"/>
      <c r="P651" s="224"/>
      <c r="Q651" s="224"/>
      <c r="R651" s="225"/>
      <c r="S651" s="225"/>
      <c r="T651" s="225"/>
      <c r="U651" s="225"/>
      <c r="V651" s="225"/>
      <c r="W651" s="225"/>
      <c r="X651" s="225"/>
      <c r="Y651" s="225"/>
      <c r="Z651" s="214"/>
      <c r="AA651" s="214"/>
      <c r="AB651" s="214"/>
      <c r="AC651" s="214"/>
      <c r="AD651" s="214"/>
      <c r="AE651" s="214"/>
      <c r="AF651" s="214"/>
      <c r="AG651" s="214" t="s">
        <v>169</v>
      </c>
      <c r="AH651" s="214"/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x14ac:dyDescent="0.2">
      <c r="A652" s="3"/>
      <c r="B652" s="4"/>
      <c r="C652" s="269"/>
      <c r="D652" s="6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AE652">
        <v>15</v>
      </c>
      <c r="AF652">
        <v>21</v>
      </c>
      <c r="AG652" t="s">
        <v>116</v>
      </c>
    </row>
    <row r="653" spans="1:60" x14ac:dyDescent="0.2">
      <c r="A653" s="217"/>
      <c r="B653" s="218" t="s">
        <v>29</v>
      </c>
      <c r="C653" s="270"/>
      <c r="D653" s="219"/>
      <c r="E653" s="220"/>
      <c r="F653" s="220"/>
      <c r="G653" s="238">
        <f>G8+G50+G56+G58+G61+G67+G78+G87+G90+G97+G500+G522+G547+G551+G642+G645+G647</f>
        <v>0</v>
      </c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AE653">
        <f>SUMIF(L7:L651,AE652,G7:G651)</f>
        <v>0</v>
      </c>
      <c r="AF653">
        <f>SUMIF(L7:L651,AF652,G7:G651)</f>
        <v>0</v>
      </c>
      <c r="AG653" t="s">
        <v>685</v>
      </c>
    </row>
    <row r="654" spans="1:60" x14ac:dyDescent="0.2">
      <c r="C654" s="271"/>
      <c r="D654" s="10"/>
      <c r="AG654" t="s">
        <v>686</v>
      </c>
    </row>
    <row r="655" spans="1:60" x14ac:dyDescent="0.2">
      <c r="D655" s="10"/>
    </row>
    <row r="656" spans="1:60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Osmpy/Ym2Fcpy0mCZha9WDgWvbROEqDBnFvSn6w5hVGGBGHhzfB0hVPcU8YQoovhS7knLNjbmebSUhXikJNoA==" saltValue="+qehf+rtskqZTvH7kjuy4g==" spinCount="100000" sheet="1" formatRows="0"/>
  <mergeCells count="39">
    <mergeCell ref="C640:G640"/>
    <mergeCell ref="C649:G649"/>
    <mergeCell ref="C651:G651"/>
    <mergeCell ref="C531:G531"/>
    <mergeCell ref="C538:G538"/>
    <mergeCell ref="C542:G542"/>
    <mergeCell ref="C550:G550"/>
    <mergeCell ref="C553:G553"/>
    <mergeCell ref="C555:G555"/>
    <mergeCell ref="C394:G394"/>
    <mergeCell ref="C491:G491"/>
    <mergeCell ref="C495:G495"/>
    <mergeCell ref="C514:G514"/>
    <mergeCell ref="C518:G518"/>
    <mergeCell ref="C527:G527"/>
    <mergeCell ref="C69:G69"/>
    <mergeCell ref="C82:G82"/>
    <mergeCell ref="C89:G89"/>
    <mergeCell ref="C92:G92"/>
    <mergeCell ref="C93:G93"/>
    <mergeCell ref="C96:G96"/>
    <mergeCell ref="C34:G34"/>
    <mergeCell ref="C37:G37"/>
    <mergeCell ref="C40:G40"/>
    <mergeCell ref="C44:G44"/>
    <mergeCell ref="C47:G47"/>
    <mergeCell ref="C52:G52"/>
    <mergeCell ref="C17:G17"/>
    <mergeCell ref="C20:G20"/>
    <mergeCell ref="C23:G23"/>
    <mergeCell ref="C26:G26"/>
    <mergeCell ref="C30:G30"/>
    <mergeCell ref="C33:G3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D1 - 2025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D1 - 2025 Pol'!Názvy_tisku</vt:lpstr>
      <vt:lpstr>oadresa</vt:lpstr>
      <vt:lpstr>Stavba!Objednatel</vt:lpstr>
      <vt:lpstr>Stavba!Objekt</vt:lpstr>
      <vt:lpstr>'SO 01 D1 - 2025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Marek Stehlík</cp:lastModifiedBy>
  <cp:lastPrinted>2019-03-19T12:27:02Z</cp:lastPrinted>
  <dcterms:created xsi:type="dcterms:W3CDTF">2009-04-08T07:15:50Z</dcterms:created>
  <dcterms:modified xsi:type="dcterms:W3CDTF">2025-01-02T09:33:42Z</dcterms:modified>
</cp:coreProperties>
</file>