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PS 01 - Úprava serverovn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'PS 01 - Úprava serverovny'!$C$118:$K$160</definedName>
    <definedName name="_xlnm.Print_Area" localSheetId="1">'PS 01 - Úprava serverovny'!$C$4:$J$76,'PS 01 - Úprava serverovny'!$C$106:$J$160</definedName>
    <definedName name="_xlnm.Print_Titles" localSheetId="1">'PS 01 - Úprava serverovny'!$118:$118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85"/>
  <c i="1" r="L90"/>
  <c r="AM90"/>
  <c r="AM89"/>
  <c r="L89"/>
  <c r="AM87"/>
  <c r="L87"/>
  <c r="L85"/>
  <c r="L84"/>
  <c i="2" r="J160"/>
  <c r="J156"/>
  <c r="J153"/>
  <c r="J151"/>
  <c r="J149"/>
  <c r="J147"/>
  <c r="J145"/>
  <c r="BK143"/>
  <c r="J141"/>
  <c r="BK139"/>
  <c r="BK137"/>
  <c r="BK135"/>
  <c r="J133"/>
  <c r="J131"/>
  <c r="J129"/>
  <c r="BK127"/>
  <c r="J125"/>
  <c r="BK123"/>
  <c r="BK160"/>
  <c r="BK156"/>
  <c r="BK154"/>
  <c r="BK152"/>
  <c r="BK150"/>
  <c r="J148"/>
  <c r="BK146"/>
  <c r="J144"/>
  <c r="BK142"/>
  <c r="J140"/>
  <c r="BK138"/>
  <c r="J136"/>
  <c r="J134"/>
  <c r="BK132"/>
  <c r="BK130"/>
  <c r="BK128"/>
  <c r="J126"/>
  <c r="BK124"/>
  <c r="J122"/>
  <c i="1" r="AS94"/>
  <c i="2" r="BK159"/>
  <c r="J159"/>
  <c r="BK157"/>
  <c r="BK155"/>
  <c r="J154"/>
  <c r="J152"/>
  <c r="J150"/>
  <c r="BK148"/>
  <c r="J146"/>
  <c r="BK144"/>
  <c r="J142"/>
  <c r="BK140"/>
  <c r="J138"/>
  <c r="BK136"/>
  <c r="BK134"/>
  <c r="J132"/>
  <c r="J130"/>
  <c r="J128"/>
  <c r="BK126"/>
  <c r="J124"/>
  <c r="BK122"/>
  <c r="J157"/>
  <c r="J155"/>
  <c r="BK153"/>
  <c r="BK151"/>
  <c r="BK149"/>
  <c r="BK147"/>
  <c r="BK145"/>
  <c r="J143"/>
  <c r="BK141"/>
  <c r="J139"/>
  <c r="J137"/>
  <c r="J135"/>
  <c r="BK133"/>
  <c r="BK131"/>
  <c r="BK129"/>
  <c r="J127"/>
  <c r="BK125"/>
  <c r="J123"/>
  <c l="1" r="R121"/>
  <c r="BK121"/>
  <c r="J121"/>
  <c r="J98"/>
  <c r="P121"/>
  <c r="T121"/>
  <c r="BK158"/>
  <c r="J158"/>
  <c r="J99"/>
  <c r="P158"/>
  <c r="R158"/>
  <c r="T158"/>
  <c r="J89"/>
  <c r="F91"/>
  <c r="F92"/>
  <c r="E109"/>
  <c r="BE123"/>
  <c r="BE124"/>
  <c r="BE127"/>
  <c r="BE128"/>
  <c r="BE129"/>
  <c r="BE130"/>
  <c r="BE131"/>
  <c r="BE132"/>
  <c r="BE137"/>
  <c r="BE139"/>
  <c r="BE142"/>
  <c r="BE144"/>
  <c r="BE148"/>
  <c r="BE149"/>
  <c r="BE151"/>
  <c r="BE152"/>
  <c r="BE153"/>
  <c r="BE155"/>
  <c r="J91"/>
  <c r="J92"/>
  <c r="BE122"/>
  <c r="BE125"/>
  <c r="BE126"/>
  <c r="BE133"/>
  <c r="BE134"/>
  <c r="BE135"/>
  <c r="BE136"/>
  <c r="BE138"/>
  <c r="BE140"/>
  <c r="BE141"/>
  <c r="BE143"/>
  <c r="BE145"/>
  <c r="BE146"/>
  <c r="BE147"/>
  <c r="BE150"/>
  <c r="BE154"/>
  <c r="BE156"/>
  <c r="BE157"/>
  <c r="BE159"/>
  <c r="BE160"/>
  <c r="F34"/>
  <c i="1" r="BA95"/>
  <c r="BA94"/>
  <c r="W30"/>
  <c i="2" r="F36"/>
  <c i="1" r="BC95"/>
  <c r="BC94"/>
  <c r="W32"/>
  <c i="2" r="F35"/>
  <c i="1" r="BB95"/>
  <c r="BB94"/>
  <c r="W31"/>
  <c i="2" r="F37"/>
  <c i="1" r="BD95"/>
  <c r="BD94"/>
  <c r="W33"/>
  <c i="2" r="J34"/>
  <c i="1" r="AW95"/>
  <c i="2" l="1" r="T120"/>
  <c r="T119"/>
  <c r="P120"/>
  <c r="P119"/>
  <c i="1" r="AU95"/>
  <c i="2" r="R120"/>
  <c r="R119"/>
  <c r="BK120"/>
  <c r="J120"/>
  <c r="J97"/>
  <c i="1" r="AY94"/>
  <c r="AX94"/>
  <c i="2" r="F33"/>
  <c i="1" r="AZ95"/>
  <c r="AZ94"/>
  <c r="W29"/>
  <c r="AU94"/>
  <c r="AW94"/>
  <c r="AK30"/>
  <c i="2" r="J33"/>
  <c i="1" r="AV95"/>
  <c r="AT95"/>
  <c i="2" l="1" r="BK119"/>
  <c r="J119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<sst xmlns="http://schemas.openxmlformats.org/spreadsheetml/2006/main">
  <si>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</si>
  <si>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</si>
  <si>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</si>
  <si>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</si>
  <si>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</si>
  <si>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{56623f3c-7945-404c-b8e0-01d2e5c324ec}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</si>
  <si>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</si>
  <si>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</si>
  <si>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</si>
  <si>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</si>
  <si>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</si>
  <si>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</si>
  <si>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</si>
  <si>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</si>
  <si>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024-000xxx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</si>
  <si>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</si>
  <si>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</si>
  <si>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a dovystrojení serverovny v objektu Q</t>
  </si>
  <si>
    <t>KSO:</t>
  </si>
  <si>
    <t>CC-CZ:</t>
  </si>
  <si>
    <t>Místo:</t>
  </si>
  <si>
    <t>areál MZLU</t>
  </si>
  <si>
    <t>Datum:</t>
  </si>
  <si>
    <t>20. 8. 2024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</si>
  <si>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</si>
  <si>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</si>
  <si>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</si>
  <si>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</si>
  <si>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</si>
  <si>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</si>
  <si>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</si>
  <si>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</si>
  <si>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</si>
  <si>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</si>
  <si>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</si>
  <si>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</si>
  <si>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</si>
  <si>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</si>
  <si>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</si>
  <si>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</si>
  <si>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</si>
  <si>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</si>
  <si>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</si>
  <si>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</si>
  <si>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</si>
  <si>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</si>
  <si>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</si>
  <si>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</si>
  <si>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</si>
  <si>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</si>
  <si>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</si>
  <si>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</si>
  <si>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</si>
  <si>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</si>
  <si>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</si>
  <si>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</si>
  <si>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</si>
  <si>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</si>
  <si>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</si>
  <si>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</si>
  <si>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</si>
  <si>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</si>
  <si>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</si>
  <si>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</si>
  <si>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</si>
  <si>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</si>
  <si>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</si>
  <si>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</si>
  <si>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</si>
  <si>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</si>
  <si>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</si>
  <si>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</si>
  <si>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</si>
  <si>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</si>
  <si>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</si>
  <si>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</si>
  <si>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</si>
  <si>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</si>
  <si>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</si>
  <si>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</si>
  <si>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Úprava serverovny</t>
  </si>
  <si>
    <t>PRO</t>
  </si>
  <si>
    <t>1</t>
  </si>
  <si>
    <t>{bd730a66-8554-4fd9-b7c0-fb70ee84f1c9}</t>
  </si>
  <si>
    <t>2</t>
  </si>
  <si>
    <t>KRYCÍ LIST SOUPISU PRACÍ</t>
  </si>
  <si>
    <t>Objekt:</t>
  </si>
  <si>
    <t>PS 01 - Úprava serverovny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</si>
  <si>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</si>
  <si>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</si>
  <si>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</si>
  <si>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</si>
  <si>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</si>
  <si>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</si>
  <si>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 - Elektromontáže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</si>
  <si>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</si>
  <si>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</si>
  <si>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</si>
  <si>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</si>
  <si>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</si>
  <si>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</si>
  <si>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</si>
  <si>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</si>
  <si>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</si>
  <si>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</si>
  <si>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</si>
  <si>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</si>
  <si>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</si>
  <si>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</si>
  <si>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</si>
  <si>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</si>
  <si>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</si>
  <si>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</si>
  <si>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</si>
  <si>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</si>
  <si>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13</t>
  </si>
  <si>
    <t>34571093</t>
  </si>
  <si>
    <t>trubka elektroinstalační tuhá z PVC D 22,1/25 mm, délka 3m</t>
  </si>
  <si>
    <t>m</t>
  </si>
  <si>
    <t>32</t>
  </si>
  <si>
    <t>16</t>
  </si>
  <si>
    <t>89846712</t>
  </si>
  <si>
    <t>14</t>
  </si>
  <si>
    <t>K</t>
  </si>
  <si>
    <t>741110002</t>
  </si>
  <si>
    <t>Montáž trubka plastová tuhá D přes 23 do 35 mm uložená pevně</t>
  </si>
  <si>
    <t>350560988</t>
  </si>
  <si>
    <t>15</t>
  </si>
  <si>
    <t>V031</t>
  </si>
  <si>
    <t>Trubka elektroinstalační ohebná PVC D 18,3/25</t>
  </si>
  <si>
    <t>-33723496</t>
  </si>
  <si>
    <t>741110042</t>
  </si>
  <si>
    <t>Montáž trubka plastová ohebná D přes 23 do 35 mm uložená pevně</t>
  </si>
  <si>
    <t>1747886932</t>
  </si>
  <si>
    <t>17</t>
  </si>
  <si>
    <t>V014</t>
  </si>
  <si>
    <t>Plastová příchytka pro elektroinstalační trubku D25</t>
  </si>
  <si>
    <t>kus</t>
  </si>
  <si>
    <t>-257324274</t>
  </si>
  <si>
    <t>18</t>
  </si>
  <si>
    <t>Montáž plastové příchytky D25</t>
  </si>
  <si>
    <t>747648241</t>
  </si>
  <si>
    <t>38</t>
  </si>
  <si>
    <t>34571002</t>
  </si>
  <si>
    <t>lišta elektroinstalační hranatá PVC 60x40mm</t>
  </si>
  <si>
    <t>-1797932190</t>
  </si>
  <si>
    <t>39</t>
  </si>
  <si>
    <t>741110511</t>
  </si>
  <si>
    <t>Montáž lišta a kanálek vkládací šířky do 60 mm s víčkem</t>
  </si>
  <si>
    <t>1800638972</t>
  </si>
  <si>
    <t>42</t>
  </si>
  <si>
    <t>35432545</t>
  </si>
  <si>
    <t>příchytka kabelová 29-40mm</t>
  </si>
  <si>
    <t>-1052068669</t>
  </si>
  <si>
    <t>43</t>
  </si>
  <si>
    <t>210021055</t>
  </si>
  <si>
    <t>Montáž příchytek kovových průměru do 40 mm</t>
  </si>
  <si>
    <t>-1915112432</t>
  </si>
  <si>
    <t>45</t>
  </si>
  <si>
    <t>V024008</t>
  </si>
  <si>
    <t>Doplnění a úprava vývodu v RH</t>
  </si>
  <si>
    <t>912683192</t>
  </si>
  <si>
    <t>22</t>
  </si>
  <si>
    <t>V024001</t>
  </si>
  <si>
    <t>Rozvaděč R-SRV, specifikace viz TZ, výbava dle schématu, včetně příslušenství</t>
  </si>
  <si>
    <t>-1740231065</t>
  </si>
  <si>
    <t>24</t>
  </si>
  <si>
    <t>V024002</t>
  </si>
  <si>
    <t>Rozvaděč R-FEED1, specifikace viz TZ, výbava dle schématu, včetně příslušenství</t>
  </si>
  <si>
    <t>-920600599</t>
  </si>
  <si>
    <t>25</t>
  </si>
  <si>
    <t>V024003</t>
  </si>
  <si>
    <t>Rozvaděč R-FEED2, specifikace viz TZ, výbava dle schématu, včetně příslušenství</t>
  </si>
  <si>
    <t>465194779</t>
  </si>
  <si>
    <t>210192633</t>
  </si>
  <si>
    <t>Montáž skříní kabelových na zdivo cihelné, typ KS III</t>
  </si>
  <si>
    <t>m2</t>
  </si>
  <si>
    <t>64</t>
  </si>
  <si>
    <t>-1299633652</t>
  </si>
  <si>
    <t>41</t>
  </si>
  <si>
    <t>HZS2231</t>
  </si>
  <si>
    <t>Hodinová zúčtovací sazba elektrikář</t>
  </si>
  <si>
    <t>hod</t>
  </si>
  <si>
    <t>-1298750877</t>
  </si>
  <si>
    <t>26</t>
  </si>
  <si>
    <t>V024004</t>
  </si>
  <si>
    <t>Kabel Cu, jemně laněný, 450/750 V, 5x25mm2</t>
  </si>
  <si>
    <t>-1866599597</t>
  </si>
  <si>
    <t>29</t>
  </si>
  <si>
    <t>34113135</t>
  </si>
  <si>
    <t>kabel silový jádro Cu izolace PVC plášť PVC 0,6/1kV (1-CYKY) 5x35mm2</t>
  </si>
  <si>
    <t>128</t>
  </si>
  <si>
    <t>-725055485</t>
  </si>
  <si>
    <t>28</t>
  </si>
  <si>
    <t>210813065.1</t>
  </si>
  <si>
    <t>Montáž kabelu Cu plného nebo laněného do 1 kV žíly 5x25 až 35 mm2, bez ukončení uloženého pevně</t>
  </si>
  <si>
    <t>-640572973</t>
  </si>
  <si>
    <t>5</t>
  </si>
  <si>
    <t>210100252.1</t>
  </si>
  <si>
    <t>Ukončení kabelů smršťovací koncovkou nebo páskou se zapojením bez letování žíly do 5x25 mm2</t>
  </si>
  <si>
    <t>986528609</t>
  </si>
  <si>
    <t>30</t>
  </si>
  <si>
    <t>210100156.1</t>
  </si>
  <si>
    <t>Ukončení kabelů smršťovací koncovkou nebo páskou se zapojením bez letování žíly do 5x35 mm2</t>
  </si>
  <si>
    <t>-1672367265</t>
  </si>
  <si>
    <t>31</t>
  </si>
  <si>
    <t>V024005</t>
  </si>
  <si>
    <t>Spojka pro kabel měděný kabel 5x35mm2</t>
  </si>
  <si>
    <t>-1343646232</t>
  </si>
  <si>
    <t>210101234.1</t>
  </si>
  <si>
    <t>Propojení kabelů celoplastových spojkou do 1 kV venkovní smršťovací až 5 žíly do 25 až 35 mm2</t>
  </si>
  <si>
    <t>181929236</t>
  </si>
  <si>
    <t>23</t>
  </si>
  <si>
    <t>34111036</t>
  </si>
  <si>
    <t>kabel instalační jádro Cu plné izolace PVC plášť PVC 450/750V (CYKY) 3x2,5mm2</t>
  </si>
  <si>
    <t>1281264938</t>
  </si>
  <si>
    <t>33</t>
  </si>
  <si>
    <t>741122122</t>
  </si>
  <si>
    <t>Montáž kabel Cu plný kulatý žíla 3x1,5 až 6 mm2 zatažený v trubkách (např. CYKY)</t>
  </si>
  <si>
    <t>-463063715</t>
  </si>
  <si>
    <t>19</t>
  </si>
  <si>
    <t>34111094</t>
  </si>
  <si>
    <t>kabel instalační jádro Cu plné izolace PVC plášť PVC 450/750V (CYKY) 5x2,5mm2</t>
  </si>
  <si>
    <t>-713250056</t>
  </si>
  <si>
    <t>20</t>
  </si>
  <si>
    <t>741122142</t>
  </si>
  <si>
    <t>Montáž kabel Cu plný kulatý žíla 5x1,5 až 2,5 mm2 zatažený v trubkách (např. CYKY)</t>
  </si>
  <si>
    <t>777811287</t>
  </si>
  <si>
    <t>741130001</t>
  </si>
  <si>
    <t>Ukončení vodič izolovaný do 2,5 mm2 v rozváděči nebo na přístroji</t>
  </si>
  <si>
    <t>-966545296</t>
  </si>
  <si>
    <t>34</t>
  </si>
  <si>
    <t>V024006</t>
  </si>
  <si>
    <t>Vačkový spínač, nástěnný, pozice 0-1, 3f, 16A</t>
  </si>
  <si>
    <t>1312770902</t>
  </si>
  <si>
    <t>37</t>
  </si>
  <si>
    <t>741311061</t>
  </si>
  <si>
    <t>Montáž spínač paketový bez zapojení vodičů</t>
  </si>
  <si>
    <t>1865195757</t>
  </si>
  <si>
    <t>35</t>
  </si>
  <si>
    <t>35811477</t>
  </si>
  <si>
    <t>zásuvka nástěnná 16A - 5pól, řazení 3P+N+PE IP44, šroubové svorky</t>
  </si>
  <si>
    <t>-439395173</t>
  </si>
  <si>
    <t>36</t>
  </si>
  <si>
    <t>741313052</t>
  </si>
  <si>
    <t>Montáž zásuvka nástěnná šroubové připojení 3P+N+PE se zapojením vodičů</t>
  </si>
  <si>
    <t>759891738</t>
  </si>
  <si>
    <t>6</t>
  </si>
  <si>
    <t>34141359</t>
  </si>
  <si>
    <t>vodič propojovací mrazuvzdorný jádro Cu lanované izolace PVC 450/750V (CMA) 1x16mm2</t>
  </si>
  <si>
    <t>256</t>
  </si>
  <si>
    <t>-1507084301</t>
  </si>
  <si>
    <t>7</t>
  </si>
  <si>
    <t>210801311</t>
  </si>
  <si>
    <t>Montáž vodiče Cu izolovaného plného nebo laněného s PVC pláštěm do 1 kV žíla 1,5 až 16 mm2 uloženého volně (např. CY, CHAH-V)</t>
  </si>
  <si>
    <t>-1563437664</t>
  </si>
  <si>
    <t>8</t>
  </si>
  <si>
    <t>34567030</t>
  </si>
  <si>
    <t>oko kabelové Cu lisovací lehčené 16x8</t>
  </si>
  <si>
    <t>-611222394</t>
  </si>
  <si>
    <t>9</t>
  </si>
  <si>
    <t>741130061</t>
  </si>
  <si>
    <t>Ukončení vodič izolovaný do 25 mm2 nastřelení kabelového oka</t>
  </si>
  <si>
    <t>749426473</t>
  </si>
  <si>
    <t>58-M</t>
  </si>
  <si>
    <t>Revize vyhrazených technických zařízení</t>
  </si>
  <si>
    <t>10</t>
  </si>
  <si>
    <t>045002000</t>
  </si>
  <si>
    <t>Kompletační a koordinační činnost</t>
  </si>
  <si>
    <t>1065668580</t>
  </si>
  <si>
    <t>40</t>
  </si>
  <si>
    <t>210280002</t>
  </si>
  <si>
    <t>Zkoušky a prohlídky el rozvodů a zařízení celková prohlídka pro objem montážních prací přes 100 do 500 tis Kč</t>
  </si>
  <si>
    <t>-596374885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</si>
</sst>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024-000xxx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Úprava a dovystrojení serverovny v objektu Q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areál MZLU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20. 8. 2024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'PS 01 - Úprava serverovny'!J30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'PS 01 - Úprava serverovny'!P119</f>
        <v>0</v>
      </c>
      <c r="AV95" s="125">
        <f>'PS 01 - Úprava serverovny'!J33</f>
        <v>0</v>
      </c>
      <c r="AW95" s="125">
        <f>'PS 01 - Úprava serverovny'!J34</f>
        <v>0</v>
      </c>
      <c r="AX95" s="125">
        <f>'PS 01 - Úprava serverovny'!J35</f>
        <v>0</v>
      </c>
      <c r="AY95" s="125">
        <f>'PS 01 - Úprava serverovny'!J36</f>
        <v>0</v>
      </c>
      <c r="AZ95" s="125">
        <f>'PS 01 - Úprava serverovny'!F33</f>
        <v>0</v>
      </c>
      <c r="BA95" s="125">
        <f>'PS 01 - Úprava serverovny'!F34</f>
        <v>0</v>
      </c>
      <c r="BB95" s="125">
        <f>'PS 01 - Úprava serverovny'!F35</f>
        <v>0</v>
      </c>
      <c r="BC95" s="125">
        <f>'PS 01 - Úprava serverovny'!F36</f>
        <v>0</v>
      </c>
      <c r="BD95" s="127">
        <f>'PS 01 - Úprava serverovny'!F37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k3isKSbI/f2GsLgtwpSw0rVSG1Uw1YVGez94XoiOHy7gv6A7uSqFCzA4mXJ4Iraf6FiQTEqtzFJIpLu9AlhYcg==" hashValue="81TuEanSJUX0PmDExlikVonfbpr5fsTFbIP6rRhEXDvjBwnTxIhJ6zXvbBrcb5vgIeC7d5hMJH7BRRDsRZhGB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S 01 - Úprava serverovn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Úprava a dovystrojení serverovny v objektu Q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20. 8. 2024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32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ROUND((SUM(BE119:BE160)),  2)</f>
        <v>0</v>
      </c>
      <c r="G33" s="35"/>
      <c r="H33" s="35"/>
      <c r="I33" s="148">
        <v>0.20999999999999999</v>
      </c>
      <c r="J33" s="147">
        <f>ROUND(((SUM(BE119:BE160))*I33),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ROUND((SUM(BF119:BF160)),  2)</f>
        <v>0</v>
      </c>
      <c r="G34" s="35"/>
      <c r="H34" s="35"/>
      <c r="I34" s="148">
        <v>0.12</v>
      </c>
      <c r="J34" s="147">
        <f>ROUND(((SUM(BF119:BF160))*I34),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ROUND((SUM(BG119:BG160)),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ROUND((SUM(BH119:BH160)),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ROUND((SUM(BI119:BI160)),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Úprava a dovystrojení serverovny v objektu Q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PS 01 - Úprava serverovny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areál MZLU</v>
      </c>
      <c r="G89" s="37"/>
      <c r="H89" s="37"/>
      <c r="I89" s="29" t="s">
        <v>22</v>
      </c>
      <c r="J89" s="76" t="str">
        <f>IF(J12="","",J12)</f>
        <v>20. 8. 2024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hidden="1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J120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J121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J158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/>
    <row r="103" hidden="1"/>
    <row r="104" hidden="1"/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67" t="str">
        <f>E7</f>
        <v>Úprava a dovystrojení serverovny v objektu Q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86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PS 01 - Úprava serverovny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areál MZLU</v>
      </c>
      <c r="G113" s="37"/>
      <c r="H113" s="37"/>
      <c r="I113" s="29" t="s">
        <v>22</v>
      </c>
      <c r="J113" s="76" t="str">
        <f>IF(J12="","",J12)</f>
        <v>20. 8. 2024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30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29" t="s">
        <v>32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4"/>
      <c r="B118" s="185"/>
      <c r="C118" s="186" t="s">
        <v>97</v>
      </c>
      <c r="D118" s="187" t="s">
        <v>59</v>
      </c>
      <c r="E118" s="187" t="s">
        <v>55</v>
      </c>
      <c r="F118" s="187" t="s">
        <v>56</v>
      </c>
      <c r="G118" s="187" t="s">
        <v>98</v>
      </c>
      <c r="H118" s="187" t="s">
        <v>99</v>
      </c>
      <c r="I118" s="187" t="s">
        <v>100</v>
      </c>
      <c r="J118" s="188" t="s">
        <v>90</v>
      </c>
      <c r="K118" s="189" t="s">
        <v>101</v>
      </c>
      <c r="L118" s="190"/>
      <c r="M118" s="97" t="s">
        <v>1</v>
      </c>
      <c r="N118" s="98" t="s">
        <v>38</v>
      </c>
      <c r="O118" s="98" t="s">
        <v>102</v>
      </c>
      <c r="P118" s="98" t="s">
        <v>103</v>
      </c>
      <c r="Q118" s="98" t="s">
        <v>104</v>
      </c>
      <c r="R118" s="98" t="s">
        <v>105</v>
      </c>
      <c r="S118" s="98" t="s">
        <v>106</v>
      </c>
      <c r="T118" s="99" t="s">
        <v>107</v>
      </c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</row>
    <row r="119" s="2" customFormat="1" ht="22.8" customHeight="1">
      <c r="A119" s="35"/>
      <c r="B119" s="36"/>
      <c r="C119" s="104" t="s">
        <v>108</v>
      </c>
      <c r="D119" s="37"/>
      <c r="E119" s="37"/>
      <c r="F119" s="37"/>
      <c r="G119" s="37"/>
      <c r="H119" s="37"/>
      <c r="I119" s="37"/>
      <c r="J119" s="191">
        <f>BK119</f>
        <v>0</v>
      </c>
      <c r="K119" s="37"/>
      <c r="L119" s="41"/>
      <c r="M119" s="100"/>
      <c r="N119" s="192"/>
      <c r="O119" s="101"/>
      <c r="P119" s="193">
        <f>P120</f>
        <v>0</v>
      </c>
      <c r="Q119" s="101"/>
      <c r="R119" s="193">
        <f>R120</f>
        <v>0.077209999999999987</v>
      </c>
      <c r="S119" s="101"/>
      <c r="T119" s="19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92</v>
      </c>
      <c r="BK119" s="195">
        <f>BK120</f>
        <v>0</v>
      </c>
    </row>
    <row r="120" s="12" customFormat="1" ht="25.92" customHeight="1">
      <c r="A120" s="12"/>
      <c r="B120" s="196"/>
      <c r="C120" s="197"/>
      <c r="D120" s="198" t="s">
        <v>73</v>
      </c>
      <c r="E120" s="199" t="s">
        <v>109</v>
      </c>
      <c r="F120" s="199" t="s">
        <v>110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P121+P158</f>
        <v>0</v>
      </c>
      <c r="Q120" s="204"/>
      <c r="R120" s="205">
        <f>R121+R158</f>
        <v>0.077209999999999987</v>
      </c>
      <c r="S120" s="204"/>
      <c r="T120" s="206">
        <f>T121+T158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111</v>
      </c>
      <c r="AT120" s="208" t="s">
        <v>73</v>
      </c>
      <c r="AU120" s="208" t="s">
        <v>74</v>
      </c>
      <c r="AY120" s="207" t="s">
        <v>112</v>
      </c>
      <c r="BK120" s="209">
        <f>BK121+BK158</f>
        <v>0</v>
      </c>
    </row>
    <row r="121" s="12" customFormat="1" ht="22.8" customHeight="1">
      <c r="A121" s="12"/>
      <c r="B121" s="196"/>
      <c r="C121" s="197"/>
      <c r="D121" s="198" t="s">
        <v>73</v>
      </c>
      <c r="E121" s="210" t="s">
        <v>113</v>
      </c>
      <c r="F121" s="210" t="s">
        <v>114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SUM(P122:P157)</f>
        <v>0</v>
      </c>
      <c r="Q121" s="204"/>
      <c r="R121" s="205">
        <f>SUM(R122:R157)</f>
        <v>0.077209999999999987</v>
      </c>
      <c r="S121" s="204"/>
      <c r="T121" s="206">
        <f>SUM(T122:T157)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111</v>
      </c>
      <c r="AT121" s="208" t="s">
        <v>73</v>
      </c>
      <c r="AU121" s="208" t="s">
        <v>82</v>
      </c>
      <c r="AY121" s="207" t="s">
        <v>112</v>
      </c>
      <c r="BK121" s="209">
        <f>SUM(BK122:BK157)</f>
        <v>0</v>
      </c>
    </row>
    <row r="122" s="2" customFormat="1" ht="24.15" customHeight="1">
      <c r="A122" s="35"/>
      <c r="B122" s="36"/>
      <c r="C122" s="212" t="s">
        <v>115</v>
      </c>
      <c r="D122" s="212" t="s">
        <v>109</v>
      </c>
      <c r="E122" s="213" t="s">
        <v>116</v>
      </c>
      <c r="F122" s="214" t="s">
        <v>117</v>
      </c>
      <c r="G122" s="215" t="s">
        <v>118</v>
      </c>
      <c r="H122" s="216">
        <v>25</v>
      </c>
      <c r="I122" s="217"/>
      <c r="J122" s="218">
        <f>ROUND(I122*H122,2)</f>
        <v>0</v>
      </c>
      <c r="K122" s="219"/>
      <c r="L122" s="220"/>
      <c r="M122" s="221" t="s">
        <v>1</v>
      </c>
      <c r="N122" s="222" t="s">
        <v>39</v>
      </c>
      <c r="O122" s="88"/>
      <c r="P122" s="223">
        <f>O122*H122</f>
        <v>0</v>
      </c>
      <c r="Q122" s="223">
        <v>0.00031</v>
      </c>
      <c r="R122" s="223">
        <f>Q122*H122</f>
        <v>0.0077499999999999999</v>
      </c>
      <c r="S122" s="223">
        <v>0</v>
      </c>
      <c r="T122" s="22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5" t="s">
        <v>119</v>
      </c>
      <c r="AT122" s="225" t="s">
        <v>109</v>
      </c>
      <c r="AU122" s="225" t="s">
        <v>84</v>
      </c>
      <c r="AY122" s="14" t="s">
        <v>112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4" t="s">
        <v>82</v>
      </c>
      <c r="BK122" s="226">
        <f>ROUND(I122*H122,2)</f>
        <v>0</v>
      </c>
      <c r="BL122" s="14" t="s">
        <v>120</v>
      </c>
      <c r="BM122" s="225" t="s">
        <v>121</v>
      </c>
    </row>
    <row r="123" s="2" customFormat="1" ht="24.15" customHeight="1">
      <c r="A123" s="35"/>
      <c r="B123" s="36"/>
      <c r="C123" s="227" t="s">
        <v>122</v>
      </c>
      <c r="D123" s="227" t="s">
        <v>123</v>
      </c>
      <c r="E123" s="228" t="s">
        <v>124</v>
      </c>
      <c r="F123" s="229" t="s">
        <v>125</v>
      </c>
      <c r="G123" s="230" t="s">
        <v>118</v>
      </c>
      <c r="H123" s="231">
        <v>25</v>
      </c>
      <c r="I123" s="232"/>
      <c r="J123" s="233">
        <f>ROUND(I123*H123,2)</f>
        <v>0</v>
      </c>
      <c r="K123" s="234"/>
      <c r="L123" s="41"/>
      <c r="M123" s="235" t="s">
        <v>1</v>
      </c>
      <c r="N123" s="236" t="s">
        <v>39</v>
      </c>
      <c r="O123" s="88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5" t="s">
        <v>120</v>
      </c>
      <c r="AT123" s="225" t="s">
        <v>123</v>
      </c>
      <c r="AU123" s="225" t="s">
        <v>84</v>
      </c>
      <c r="AY123" s="14" t="s">
        <v>112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4" t="s">
        <v>82</v>
      </c>
      <c r="BK123" s="226">
        <f>ROUND(I123*H123,2)</f>
        <v>0</v>
      </c>
      <c r="BL123" s="14" t="s">
        <v>120</v>
      </c>
      <c r="BM123" s="225" t="s">
        <v>126</v>
      </c>
    </row>
    <row r="124" s="2" customFormat="1" ht="16.5" customHeight="1">
      <c r="A124" s="35"/>
      <c r="B124" s="36"/>
      <c r="C124" s="212" t="s">
        <v>127</v>
      </c>
      <c r="D124" s="212" t="s">
        <v>109</v>
      </c>
      <c r="E124" s="213" t="s">
        <v>128</v>
      </c>
      <c r="F124" s="214" t="s">
        <v>129</v>
      </c>
      <c r="G124" s="215" t="s">
        <v>118</v>
      </c>
      <c r="H124" s="216">
        <v>10</v>
      </c>
      <c r="I124" s="217"/>
      <c r="J124" s="218">
        <f>ROUND(I124*H124,2)</f>
        <v>0</v>
      </c>
      <c r="K124" s="219"/>
      <c r="L124" s="220"/>
      <c r="M124" s="221" t="s">
        <v>1</v>
      </c>
      <c r="N124" s="222" t="s">
        <v>39</v>
      </c>
      <c r="O124" s="88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5" t="s">
        <v>119</v>
      </c>
      <c r="AT124" s="225" t="s">
        <v>109</v>
      </c>
      <c r="AU124" s="225" t="s">
        <v>84</v>
      </c>
      <c r="AY124" s="14" t="s">
        <v>112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4" t="s">
        <v>82</v>
      </c>
      <c r="BK124" s="226">
        <f>ROUND(I124*H124,2)</f>
        <v>0</v>
      </c>
      <c r="BL124" s="14" t="s">
        <v>120</v>
      </c>
      <c r="BM124" s="225" t="s">
        <v>130</v>
      </c>
    </row>
    <row r="125" s="2" customFormat="1" ht="24.15" customHeight="1">
      <c r="A125" s="35"/>
      <c r="B125" s="36"/>
      <c r="C125" s="227" t="s">
        <v>120</v>
      </c>
      <c r="D125" s="227" t="s">
        <v>123</v>
      </c>
      <c r="E125" s="228" t="s">
        <v>131</v>
      </c>
      <c r="F125" s="229" t="s">
        <v>132</v>
      </c>
      <c r="G125" s="230" t="s">
        <v>118</v>
      </c>
      <c r="H125" s="231">
        <v>10</v>
      </c>
      <c r="I125" s="232"/>
      <c r="J125" s="233">
        <f>ROUND(I125*H125,2)</f>
        <v>0</v>
      </c>
      <c r="K125" s="234"/>
      <c r="L125" s="41"/>
      <c r="M125" s="235" t="s">
        <v>1</v>
      </c>
      <c r="N125" s="236" t="s">
        <v>39</v>
      </c>
      <c r="O125" s="88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5" t="s">
        <v>120</v>
      </c>
      <c r="AT125" s="225" t="s">
        <v>123</v>
      </c>
      <c r="AU125" s="225" t="s">
        <v>84</v>
      </c>
      <c r="AY125" s="14" t="s">
        <v>112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4" t="s">
        <v>82</v>
      </c>
      <c r="BK125" s="226">
        <f>ROUND(I125*H125,2)</f>
        <v>0</v>
      </c>
      <c r="BL125" s="14" t="s">
        <v>120</v>
      </c>
      <c r="BM125" s="225" t="s">
        <v>133</v>
      </c>
    </row>
    <row r="126" s="2" customFormat="1" ht="21.75" customHeight="1">
      <c r="A126" s="35"/>
      <c r="B126" s="36"/>
      <c r="C126" s="212" t="s">
        <v>134</v>
      </c>
      <c r="D126" s="212" t="s">
        <v>109</v>
      </c>
      <c r="E126" s="213" t="s">
        <v>135</v>
      </c>
      <c r="F126" s="214" t="s">
        <v>136</v>
      </c>
      <c r="G126" s="215" t="s">
        <v>137</v>
      </c>
      <c r="H126" s="216">
        <v>35</v>
      </c>
      <c r="I126" s="217"/>
      <c r="J126" s="218">
        <f>ROUND(I126*H126,2)</f>
        <v>0</v>
      </c>
      <c r="K126" s="219"/>
      <c r="L126" s="220"/>
      <c r="M126" s="221" t="s">
        <v>1</v>
      </c>
      <c r="N126" s="222" t="s">
        <v>39</v>
      </c>
      <c r="O126" s="88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5" t="s">
        <v>119</v>
      </c>
      <c r="AT126" s="225" t="s">
        <v>109</v>
      </c>
      <c r="AU126" s="225" t="s">
        <v>84</v>
      </c>
      <c r="AY126" s="14" t="s">
        <v>112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4" t="s">
        <v>82</v>
      </c>
      <c r="BK126" s="226">
        <f>ROUND(I126*H126,2)</f>
        <v>0</v>
      </c>
      <c r="BL126" s="14" t="s">
        <v>120</v>
      </c>
      <c r="BM126" s="225" t="s">
        <v>138</v>
      </c>
    </row>
    <row r="127" s="2" customFormat="1" ht="16.5" customHeight="1">
      <c r="A127" s="35"/>
      <c r="B127" s="36"/>
      <c r="C127" s="227" t="s">
        <v>139</v>
      </c>
      <c r="D127" s="227" t="s">
        <v>123</v>
      </c>
      <c r="E127" s="228" t="s">
        <v>135</v>
      </c>
      <c r="F127" s="229" t="s">
        <v>140</v>
      </c>
      <c r="G127" s="230" t="s">
        <v>137</v>
      </c>
      <c r="H127" s="231">
        <v>35</v>
      </c>
      <c r="I127" s="232"/>
      <c r="J127" s="233">
        <f>ROUND(I127*H127,2)</f>
        <v>0</v>
      </c>
      <c r="K127" s="234"/>
      <c r="L127" s="41"/>
      <c r="M127" s="235" t="s">
        <v>1</v>
      </c>
      <c r="N127" s="236" t="s">
        <v>39</v>
      </c>
      <c r="O127" s="88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5" t="s">
        <v>120</v>
      </c>
      <c r="AT127" s="225" t="s">
        <v>123</v>
      </c>
      <c r="AU127" s="225" t="s">
        <v>84</v>
      </c>
      <c r="AY127" s="14" t="s">
        <v>112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4" t="s">
        <v>82</v>
      </c>
      <c r="BK127" s="226">
        <f>ROUND(I127*H127,2)</f>
        <v>0</v>
      </c>
      <c r="BL127" s="14" t="s">
        <v>120</v>
      </c>
      <c r="BM127" s="225" t="s">
        <v>141</v>
      </c>
    </row>
    <row r="128" s="2" customFormat="1" ht="16.5" customHeight="1">
      <c r="A128" s="35"/>
      <c r="B128" s="36"/>
      <c r="C128" s="212" t="s">
        <v>142</v>
      </c>
      <c r="D128" s="212" t="s">
        <v>109</v>
      </c>
      <c r="E128" s="213" t="s">
        <v>143</v>
      </c>
      <c r="F128" s="214" t="s">
        <v>144</v>
      </c>
      <c r="G128" s="215" t="s">
        <v>118</v>
      </c>
      <c r="H128" s="216">
        <v>15</v>
      </c>
      <c r="I128" s="217"/>
      <c r="J128" s="218">
        <f>ROUND(I128*H128,2)</f>
        <v>0</v>
      </c>
      <c r="K128" s="219"/>
      <c r="L128" s="220"/>
      <c r="M128" s="221" t="s">
        <v>1</v>
      </c>
      <c r="N128" s="222" t="s">
        <v>39</v>
      </c>
      <c r="O128" s="88"/>
      <c r="P128" s="223">
        <f>O128*H128</f>
        <v>0</v>
      </c>
      <c r="Q128" s="223">
        <v>0.00054000000000000001</v>
      </c>
      <c r="R128" s="223">
        <f>Q128*H128</f>
        <v>0.0080999999999999996</v>
      </c>
      <c r="S128" s="223">
        <v>0</v>
      </c>
      <c r="T128" s="22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5" t="s">
        <v>84</v>
      </c>
      <c r="AT128" s="225" t="s">
        <v>109</v>
      </c>
      <c r="AU128" s="225" t="s">
        <v>84</v>
      </c>
      <c r="AY128" s="14" t="s">
        <v>112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4" t="s">
        <v>82</v>
      </c>
      <c r="BK128" s="226">
        <f>ROUND(I128*H128,2)</f>
        <v>0</v>
      </c>
      <c r="BL128" s="14" t="s">
        <v>82</v>
      </c>
      <c r="BM128" s="225" t="s">
        <v>145</v>
      </c>
    </row>
    <row r="129" s="2" customFormat="1" ht="24.15" customHeight="1">
      <c r="A129" s="35"/>
      <c r="B129" s="36"/>
      <c r="C129" s="227" t="s">
        <v>146</v>
      </c>
      <c r="D129" s="227" t="s">
        <v>123</v>
      </c>
      <c r="E129" s="228" t="s">
        <v>147</v>
      </c>
      <c r="F129" s="229" t="s">
        <v>148</v>
      </c>
      <c r="G129" s="230" t="s">
        <v>118</v>
      </c>
      <c r="H129" s="231">
        <v>15</v>
      </c>
      <c r="I129" s="232"/>
      <c r="J129" s="233">
        <f>ROUND(I129*H129,2)</f>
        <v>0</v>
      </c>
      <c r="K129" s="234"/>
      <c r="L129" s="41"/>
      <c r="M129" s="235" t="s">
        <v>1</v>
      </c>
      <c r="N129" s="236" t="s">
        <v>39</v>
      </c>
      <c r="O129" s="88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5" t="s">
        <v>82</v>
      </c>
      <c r="AT129" s="225" t="s">
        <v>123</v>
      </c>
      <c r="AU129" s="225" t="s">
        <v>84</v>
      </c>
      <c r="AY129" s="14" t="s">
        <v>112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4" t="s">
        <v>82</v>
      </c>
      <c r="BK129" s="226">
        <f>ROUND(I129*H129,2)</f>
        <v>0</v>
      </c>
      <c r="BL129" s="14" t="s">
        <v>82</v>
      </c>
      <c r="BM129" s="225" t="s">
        <v>149</v>
      </c>
    </row>
    <row r="130" s="2" customFormat="1" ht="16.5" customHeight="1">
      <c r="A130" s="35"/>
      <c r="B130" s="36"/>
      <c r="C130" s="212" t="s">
        <v>150</v>
      </c>
      <c r="D130" s="212" t="s">
        <v>109</v>
      </c>
      <c r="E130" s="213" t="s">
        <v>151</v>
      </c>
      <c r="F130" s="214" t="s">
        <v>152</v>
      </c>
      <c r="G130" s="215" t="s">
        <v>137</v>
      </c>
      <c r="H130" s="216">
        <v>40</v>
      </c>
      <c r="I130" s="217"/>
      <c r="J130" s="218">
        <f>ROUND(I130*H130,2)</f>
        <v>0</v>
      </c>
      <c r="K130" s="219"/>
      <c r="L130" s="220"/>
      <c r="M130" s="221" t="s">
        <v>1</v>
      </c>
      <c r="N130" s="222" t="s">
        <v>39</v>
      </c>
      <c r="O130" s="88"/>
      <c r="P130" s="223">
        <f>O130*H130</f>
        <v>0</v>
      </c>
      <c r="Q130" s="223">
        <v>0.00013999999999999999</v>
      </c>
      <c r="R130" s="223">
        <f>Q130*H130</f>
        <v>0.0055999999999999991</v>
      </c>
      <c r="S130" s="223">
        <v>0</v>
      </c>
      <c r="T130" s="22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5" t="s">
        <v>84</v>
      </c>
      <c r="AT130" s="225" t="s">
        <v>109</v>
      </c>
      <c r="AU130" s="225" t="s">
        <v>84</v>
      </c>
      <c r="AY130" s="14" t="s">
        <v>112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4" t="s">
        <v>82</v>
      </c>
      <c r="BK130" s="226">
        <f>ROUND(I130*H130,2)</f>
        <v>0</v>
      </c>
      <c r="BL130" s="14" t="s">
        <v>82</v>
      </c>
      <c r="BM130" s="225" t="s">
        <v>153</v>
      </c>
    </row>
    <row r="131" s="2" customFormat="1" ht="16.5" customHeight="1">
      <c r="A131" s="35"/>
      <c r="B131" s="36"/>
      <c r="C131" s="227" t="s">
        <v>154</v>
      </c>
      <c r="D131" s="227" t="s">
        <v>123</v>
      </c>
      <c r="E131" s="228" t="s">
        <v>155</v>
      </c>
      <c r="F131" s="229" t="s">
        <v>156</v>
      </c>
      <c r="G131" s="230" t="s">
        <v>137</v>
      </c>
      <c r="H131" s="231">
        <v>40</v>
      </c>
      <c r="I131" s="232"/>
      <c r="J131" s="233">
        <f>ROUND(I131*H131,2)</f>
        <v>0</v>
      </c>
      <c r="K131" s="234"/>
      <c r="L131" s="41"/>
      <c r="M131" s="235" t="s">
        <v>1</v>
      </c>
      <c r="N131" s="236" t="s">
        <v>39</v>
      </c>
      <c r="O131" s="88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5" t="s">
        <v>82</v>
      </c>
      <c r="AT131" s="225" t="s">
        <v>123</v>
      </c>
      <c r="AU131" s="225" t="s">
        <v>84</v>
      </c>
      <c r="AY131" s="14" t="s">
        <v>112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4" t="s">
        <v>82</v>
      </c>
      <c r="BK131" s="226">
        <f>ROUND(I131*H131,2)</f>
        <v>0</v>
      </c>
      <c r="BL131" s="14" t="s">
        <v>82</v>
      </c>
      <c r="BM131" s="225" t="s">
        <v>157</v>
      </c>
    </row>
    <row r="132" s="2" customFormat="1" ht="16.5" customHeight="1">
      <c r="A132" s="35"/>
      <c r="B132" s="36"/>
      <c r="C132" s="212" t="s">
        <v>158</v>
      </c>
      <c r="D132" s="212" t="s">
        <v>109</v>
      </c>
      <c r="E132" s="213" t="s">
        <v>159</v>
      </c>
      <c r="F132" s="214" t="s">
        <v>160</v>
      </c>
      <c r="G132" s="215" t="s">
        <v>137</v>
      </c>
      <c r="H132" s="216">
        <v>1</v>
      </c>
      <c r="I132" s="217"/>
      <c r="J132" s="218">
        <f>ROUND(I132*H132,2)</f>
        <v>0</v>
      </c>
      <c r="K132" s="219"/>
      <c r="L132" s="220"/>
      <c r="M132" s="221" t="s">
        <v>1</v>
      </c>
      <c r="N132" s="222" t="s">
        <v>39</v>
      </c>
      <c r="O132" s="88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5" t="s">
        <v>84</v>
      </c>
      <c r="AT132" s="225" t="s">
        <v>109</v>
      </c>
      <c r="AU132" s="225" t="s">
        <v>84</v>
      </c>
      <c r="AY132" s="14" t="s">
        <v>112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4" t="s">
        <v>82</v>
      </c>
      <c r="BK132" s="226">
        <f>ROUND(I132*H132,2)</f>
        <v>0</v>
      </c>
      <c r="BL132" s="14" t="s">
        <v>82</v>
      </c>
      <c r="BM132" s="225" t="s">
        <v>161</v>
      </c>
    </row>
    <row r="133" s="2" customFormat="1" ht="24.15" customHeight="1">
      <c r="A133" s="35"/>
      <c r="B133" s="36"/>
      <c r="C133" s="212" t="s">
        <v>162</v>
      </c>
      <c r="D133" s="212" t="s">
        <v>109</v>
      </c>
      <c r="E133" s="213" t="s">
        <v>163</v>
      </c>
      <c r="F133" s="214" t="s">
        <v>164</v>
      </c>
      <c r="G133" s="215" t="s">
        <v>137</v>
      </c>
      <c r="H133" s="216">
        <v>1</v>
      </c>
      <c r="I133" s="217"/>
      <c r="J133" s="218">
        <f>ROUND(I133*H133,2)</f>
        <v>0</v>
      </c>
      <c r="K133" s="219"/>
      <c r="L133" s="220"/>
      <c r="M133" s="221" t="s">
        <v>1</v>
      </c>
      <c r="N133" s="222" t="s">
        <v>39</v>
      </c>
      <c r="O133" s="88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5" t="s">
        <v>84</v>
      </c>
      <c r="AT133" s="225" t="s">
        <v>109</v>
      </c>
      <c r="AU133" s="225" t="s">
        <v>84</v>
      </c>
      <c r="AY133" s="14" t="s">
        <v>112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4" t="s">
        <v>82</v>
      </c>
      <c r="BK133" s="226">
        <f>ROUND(I133*H133,2)</f>
        <v>0</v>
      </c>
      <c r="BL133" s="14" t="s">
        <v>82</v>
      </c>
      <c r="BM133" s="225" t="s">
        <v>165</v>
      </c>
    </row>
    <row r="134" s="2" customFormat="1" ht="24.15" customHeight="1">
      <c r="A134" s="35"/>
      <c r="B134" s="36"/>
      <c r="C134" s="212" t="s">
        <v>166</v>
      </c>
      <c r="D134" s="212" t="s">
        <v>109</v>
      </c>
      <c r="E134" s="213" t="s">
        <v>167</v>
      </c>
      <c r="F134" s="214" t="s">
        <v>168</v>
      </c>
      <c r="G134" s="215" t="s">
        <v>137</v>
      </c>
      <c r="H134" s="216">
        <v>1</v>
      </c>
      <c r="I134" s="217"/>
      <c r="J134" s="218">
        <f>ROUND(I134*H134,2)</f>
        <v>0</v>
      </c>
      <c r="K134" s="219"/>
      <c r="L134" s="220"/>
      <c r="M134" s="221" t="s">
        <v>1</v>
      </c>
      <c r="N134" s="222" t="s">
        <v>39</v>
      </c>
      <c r="O134" s="88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5" t="s">
        <v>84</v>
      </c>
      <c r="AT134" s="225" t="s">
        <v>109</v>
      </c>
      <c r="AU134" s="225" t="s">
        <v>84</v>
      </c>
      <c r="AY134" s="14" t="s">
        <v>112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4" t="s">
        <v>82</v>
      </c>
      <c r="BK134" s="226">
        <f>ROUND(I134*H134,2)</f>
        <v>0</v>
      </c>
      <c r="BL134" s="14" t="s">
        <v>82</v>
      </c>
      <c r="BM134" s="225" t="s">
        <v>169</v>
      </c>
    </row>
    <row r="135" s="2" customFormat="1" ht="24.15" customHeight="1">
      <c r="A135" s="35"/>
      <c r="B135" s="36"/>
      <c r="C135" s="212" t="s">
        <v>170</v>
      </c>
      <c r="D135" s="212" t="s">
        <v>109</v>
      </c>
      <c r="E135" s="213" t="s">
        <v>171</v>
      </c>
      <c r="F135" s="214" t="s">
        <v>172</v>
      </c>
      <c r="G135" s="215" t="s">
        <v>137</v>
      </c>
      <c r="H135" s="216">
        <v>1</v>
      </c>
      <c r="I135" s="217"/>
      <c r="J135" s="218">
        <f>ROUND(I135*H135,2)</f>
        <v>0</v>
      </c>
      <c r="K135" s="219"/>
      <c r="L135" s="220"/>
      <c r="M135" s="221" t="s">
        <v>1</v>
      </c>
      <c r="N135" s="222" t="s">
        <v>39</v>
      </c>
      <c r="O135" s="88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5" t="s">
        <v>84</v>
      </c>
      <c r="AT135" s="225" t="s">
        <v>109</v>
      </c>
      <c r="AU135" s="225" t="s">
        <v>84</v>
      </c>
      <c r="AY135" s="14" t="s">
        <v>112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4" t="s">
        <v>82</v>
      </c>
      <c r="BK135" s="226">
        <f>ROUND(I135*H135,2)</f>
        <v>0</v>
      </c>
      <c r="BL135" s="14" t="s">
        <v>82</v>
      </c>
      <c r="BM135" s="225" t="s">
        <v>173</v>
      </c>
    </row>
    <row r="136" s="2" customFormat="1" ht="21.75" customHeight="1">
      <c r="A136" s="35"/>
      <c r="B136" s="36"/>
      <c r="C136" s="227" t="s">
        <v>84</v>
      </c>
      <c r="D136" s="227" t="s">
        <v>123</v>
      </c>
      <c r="E136" s="228" t="s">
        <v>174</v>
      </c>
      <c r="F136" s="229" t="s">
        <v>175</v>
      </c>
      <c r="G136" s="230" t="s">
        <v>176</v>
      </c>
      <c r="H136" s="231">
        <v>2</v>
      </c>
      <c r="I136" s="232"/>
      <c r="J136" s="233">
        <f>ROUND(I136*H136,2)</f>
        <v>0</v>
      </c>
      <c r="K136" s="234"/>
      <c r="L136" s="41"/>
      <c r="M136" s="235" t="s">
        <v>1</v>
      </c>
      <c r="N136" s="236" t="s">
        <v>39</v>
      </c>
      <c r="O136" s="88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5" t="s">
        <v>177</v>
      </c>
      <c r="AT136" s="225" t="s">
        <v>123</v>
      </c>
      <c r="AU136" s="225" t="s">
        <v>84</v>
      </c>
      <c r="AY136" s="14" t="s">
        <v>112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4" t="s">
        <v>82</v>
      </c>
      <c r="BK136" s="226">
        <f>ROUND(I136*H136,2)</f>
        <v>0</v>
      </c>
      <c r="BL136" s="14" t="s">
        <v>177</v>
      </c>
      <c r="BM136" s="225" t="s">
        <v>178</v>
      </c>
    </row>
    <row r="137" s="2" customFormat="1" ht="16.5" customHeight="1">
      <c r="A137" s="35"/>
      <c r="B137" s="36"/>
      <c r="C137" s="227" t="s">
        <v>179</v>
      </c>
      <c r="D137" s="227" t="s">
        <v>123</v>
      </c>
      <c r="E137" s="228" t="s">
        <v>180</v>
      </c>
      <c r="F137" s="229" t="s">
        <v>181</v>
      </c>
      <c r="G137" s="230" t="s">
        <v>182</v>
      </c>
      <c r="H137" s="231">
        <v>60</v>
      </c>
      <c r="I137" s="232"/>
      <c r="J137" s="233">
        <f>ROUND(I137*H137,2)</f>
        <v>0</v>
      </c>
      <c r="K137" s="234"/>
      <c r="L137" s="41"/>
      <c r="M137" s="235" t="s">
        <v>1</v>
      </c>
      <c r="N137" s="236" t="s">
        <v>39</v>
      </c>
      <c r="O137" s="88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5" t="s">
        <v>82</v>
      </c>
      <c r="AT137" s="225" t="s">
        <v>123</v>
      </c>
      <c r="AU137" s="225" t="s">
        <v>84</v>
      </c>
      <c r="AY137" s="14" t="s">
        <v>112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4" t="s">
        <v>82</v>
      </c>
      <c r="BK137" s="226">
        <f>ROUND(I137*H137,2)</f>
        <v>0</v>
      </c>
      <c r="BL137" s="14" t="s">
        <v>82</v>
      </c>
      <c r="BM137" s="225" t="s">
        <v>183</v>
      </c>
    </row>
    <row r="138" s="2" customFormat="1" ht="16.5" customHeight="1">
      <c r="A138" s="35"/>
      <c r="B138" s="36"/>
      <c r="C138" s="212" t="s">
        <v>184</v>
      </c>
      <c r="D138" s="212" t="s">
        <v>109</v>
      </c>
      <c r="E138" s="213" t="s">
        <v>185</v>
      </c>
      <c r="F138" s="214" t="s">
        <v>186</v>
      </c>
      <c r="G138" s="215" t="s">
        <v>118</v>
      </c>
      <c r="H138" s="216">
        <v>55</v>
      </c>
      <c r="I138" s="217"/>
      <c r="J138" s="218">
        <f>ROUND(I138*H138,2)</f>
        <v>0</v>
      </c>
      <c r="K138" s="219"/>
      <c r="L138" s="220"/>
      <c r="M138" s="221" t="s">
        <v>1</v>
      </c>
      <c r="N138" s="222" t="s">
        <v>39</v>
      </c>
      <c r="O138" s="88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5" t="s">
        <v>84</v>
      </c>
      <c r="AT138" s="225" t="s">
        <v>109</v>
      </c>
      <c r="AU138" s="225" t="s">
        <v>84</v>
      </c>
      <c r="AY138" s="14" t="s">
        <v>112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4" t="s">
        <v>82</v>
      </c>
      <c r="BK138" s="226">
        <f>ROUND(I138*H138,2)</f>
        <v>0</v>
      </c>
      <c r="BL138" s="14" t="s">
        <v>82</v>
      </c>
      <c r="BM138" s="225" t="s">
        <v>187</v>
      </c>
    </row>
    <row r="139" s="2" customFormat="1" ht="24.15" customHeight="1">
      <c r="A139" s="35"/>
      <c r="B139" s="36"/>
      <c r="C139" s="212" t="s">
        <v>188</v>
      </c>
      <c r="D139" s="212" t="s">
        <v>109</v>
      </c>
      <c r="E139" s="213" t="s">
        <v>189</v>
      </c>
      <c r="F139" s="214" t="s">
        <v>190</v>
      </c>
      <c r="G139" s="215" t="s">
        <v>118</v>
      </c>
      <c r="H139" s="216">
        <v>6</v>
      </c>
      <c r="I139" s="217"/>
      <c r="J139" s="218">
        <f>ROUND(I139*H139,2)</f>
        <v>0</v>
      </c>
      <c r="K139" s="219"/>
      <c r="L139" s="220"/>
      <c r="M139" s="221" t="s">
        <v>1</v>
      </c>
      <c r="N139" s="222" t="s">
        <v>39</v>
      </c>
      <c r="O139" s="88"/>
      <c r="P139" s="223">
        <f>O139*H139</f>
        <v>0</v>
      </c>
      <c r="Q139" s="223">
        <v>0.0023999999999999998</v>
      </c>
      <c r="R139" s="223">
        <f>Q139*H139</f>
        <v>0.0144</v>
      </c>
      <c r="S139" s="223">
        <v>0</v>
      </c>
      <c r="T139" s="22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5" t="s">
        <v>191</v>
      </c>
      <c r="AT139" s="225" t="s">
        <v>109</v>
      </c>
      <c r="AU139" s="225" t="s">
        <v>84</v>
      </c>
      <c r="AY139" s="14" t="s">
        <v>112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4" t="s">
        <v>82</v>
      </c>
      <c r="BK139" s="226">
        <f>ROUND(I139*H139,2)</f>
        <v>0</v>
      </c>
      <c r="BL139" s="14" t="s">
        <v>191</v>
      </c>
      <c r="BM139" s="225" t="s">
        <v>192</v>
      </c>
    </row>
    <row r="140" s="2" customFormat="1" ht="33" customHeight="1">
      <c r="A140" s="35"/>
      <c r="B140" s="36"/>
      <c r="C140" s="227" t="s">
        <v>193</v>
      </c>
      <c r="D140" s="227" t="s">
        <v>123</v>
      </c>
      <c r="E140" s="228" t="s">
        <v>194</v>
      </c>
      <c r="F140" s="229" t="s">
        <v>195</v>
      </c>
      <c r="G140" s="230" t="s">
        <v>118</v>
      </c>
      <c r="H140" s="231">
        <v>6</v>
      </c>
      <c r="I140" s="232"/>
      <c r="J140" s="233">
        <f>ROUND(I140*H140,2)</f>
        <v>0</v>
      </c>
      <c r="K140" s="234"/>
      <c r="L140" s="41"/>
      <c r="M140" s="235" t="s">
        <v>1</v>
      </c>
      <c r="N140" s="236" t="s">
        <v>39</v>
      </c>
      <c r="O140" s="88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5" t="s">
        <v>82</v>
      </c>
      <c r="AT140" s="225" t="s">
        <v>123</v>
      </c>
      <c r="AU140" s="225" t="s">
        <v>84</v>
      </c>
      <c r="AY140" s="14" t="s">
        <v>112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4" t="s">
        <v>82</v>
      </c>
      <c r="BK140" s="226">
        <f>ROUND(I140*H140,2)</f>
        <v>0</v>
      </c>
      <c r="BL140" s="14" t="s">
        <v>82</v>
      </c>
      <c r="BM140" s="225" t="s">
        <v>196</v>
      </c>
    </row>
    <row r="141" s="2" customFormat="1" ht="33" customHeight="1">
      <c r="A141" s="35"/>
      <c r="B141" s="36"/>
      <c r="C141" s="227" t="s">
        <v>197</v>
      </c>
      <c r="D141" s="227" t="s">
        <v>123</v>
      </c>
      <c r="E141" s="228" t="s">
        <v>198</v>
      </c>
      <c r="F141" s="229" t="s">
        <v>199</v>
      </c>
      <c r="G141" s="230" t="s">
        <v>137</v>
      </c>
      <c r="H141" s="231">
        <v>16</v>
      </c>
      <c r="I141" s="232"/>
      <c r="J141" s="233">
        <f>ROUND(I141*H141,2)</f>
        <v>0</v>
      </c>
      <c r="K141" s="234"/>
      <c r="L141" s="41"/>
      <c r="M141" s="235" t="s">
        <v>1</v>
      </c>
      <c r="N141" s="236" t="s">
        <v>39</v>
      </c>
      <c r="O141" s="88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5" t="s">
        <v>82</v>
      </c>
      <c r="AT141" s="225" t="s">
        <v>123</v>
      </c>
      <c r="AU141" s="225" t="s">
        <v>84</v>
      </c>
      <c r="AY141" s="14" t="s">
        <v>112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4" t="s">
        <v>82</v>
      </c>
      <c r="BK141" s="226">
        <f>ROUND(I141*H141,2)</f>
        <v>0</v>
      </c>
      <c r="BL141" s="14" t="s">
        <v>82</v>
      </c>
      <c r="BM141" s="225" t="s">
        <v>200</v>
      </c>
    </row>
    <row r="142" s="2" customFormat="1" ht="33" customHeight="1">
      <c r="A142" s="35"/>
      <c r="B142" s="36"/>
      <c r="C142" s="227" t="s">
        <v>201</v>
      </c>
      <c r="D142" s="227" t="s">
        <v>123</v>
      </c>
      <c r="E142" s="228" t="s">
        <v>202</v>
      </c>
      <c r="F142" s="229" t="s">
        <v>203</v>
      </c>
      <c r="G142" s="230" t="s">
        <v>137</v>
      </c>
      <c r="H142" s="231">
        <v>1</v>
      </c>
      <c r="I142" s="232"/>
      <c r="J142" s="233">
        <f>ROUND(I142*H142,2)</f>
        <v>0</v>
      </c>
      <c r="K142" s="234"/>
      <c r="L142" s="41"/>
      <c r="M142" s="235" t="s">
        <v>1</v>
      </c>
      <c r="N142" s="236" t="s">
        <v>39</v>
      </c>
      <c r="O142" s="88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5" t="s">
        <v>82</v>
      </c>
      <c r="AT142" s="225" t="s">
        <v>123</v>
      </c>
      <c r="AU142" s="225" t="s">
        <v>84</v>
      </c>
      <c r="AY142" s="14" t="s">
        <v>112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4" t="s">
        <v>82</v>
      </c>
      <c r="BK142" s="226">
        <f>ROUND(I142*H142,2)</f>
        <v>0</v>
      </c>
      <c r="BL142" s="14" t="s">
        <v>82</v>
      </c>
      <c r="BM142" s="225" t="s">
        <v>204</v>
      </c>
    </row>
    <row r="143" s="2" customFormat="1" ht="16.5" customHeight="1">
      <c r="A143" s="35"/>
      <c r="B143" s="36"/>
      <c r="C143" s="212" t="s">
        <v>205</v>
      </c>
      <c r="D143" s="212" t="s">
        <v>109</v>
      </c>
      <c r="E143" s="213" t="s">
        <v>206</v>
      </c>
      <c r="F143" s="214" t="s">
        <v>207</v>
      </c>
      <c r="G143" s="215" t="s">
        <v>137</v>
      </c>
      <c r="H143" s="216">
        <v>1</v>
      </c>
      <c r="I143" s="217"/>
      <c r="J143" s="218">
        <f>ROUND(I143*H143,2)</f>
        <v>0</v>
      </c>
      <c r="K143" s="219"/>
      <c r="L143" s="220"/>
      <c r="M143" s="221" t="s">
        <v>1</v>
      </c>
      <c r="N143" s="222" t="s">
        <v>39</v>
      </c>
      <c r="O143" s="88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5" t="s">
        <v>84</v>
      </c>
      <c r="AT143" s="225" t="s">
        <v>109</v>
      </c>
      <c r="AU143" s="225" t="s">
        <v>84</v>
      </c>
      <c r="AY143" s="14" t="s">
        <v>112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4" t="s">
        <v>82</v>
      </c>
      <c r="BK143" s="226">
        <f>ROUND(I143*H143,2)</f>
        <v>0</v>
      </c>
      <c r="BL143" s="14" t="s">
        <v>82</v>
      </c>
      <c r="BM143" s="225" t="s">
        <v>208</v>
      </c>
    </row>
    <row r="144" s="2" customFormat="1" ht="33" customHeight="1">
      <c r="A144" s="35"/>
      <c r="B144" s="36"/>
      <c r="C144" s="227" t="s">
        <v>119</v>
      </c>
      <c r="D144" s="227" t="s">
        <v>123</v>
      </c>
      <c r="E144" s="228" t="s">
        <v>209</v>
      </c>
      <c r="F144" s="229" t="s">
        <v>210</v>
      </c>
      <c r="G144" s="230" t="s">
        <v>137</v>
      </c>
      <c r="H144" s="231">
        <v>1</v>
      </c>
      <c r="I144" s="232"/>
      <c r="J144" s="233">
        <f>ROUND(I144*H144,2)</f>
        <v>0</v>
      </c>
      <c r="K144" s="234"/>
      <c r="L144" s="41"/>
      <c r="M144" s="235" t="s">
        <v>1</v>
      </c>
      <c r="N144" s="236" t="s">
        <v>39</v>
      </c>
      <c r="O144" s="88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5" t="s">
        <v>82</v>
      </c>
      <c r="AT144" s="225" t="s">
        <v>123</v>
      </c>
      <c r="AU144" s="225" t="s">
        <v>84</v>
      </c>
      <c r="AY144" s="14" t="s">
        <v>112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4" t="s">
        <v>82</v>
      </c>
      <c r="BK144" s="226">
        <f>ROUND(I144*H144,2)</f>
        <v>0</v>
      </c>
      <c r="BL144" s="14" t="s">
        <v>82</v>
      </c>
      <c r="BM144" s="225" t="s">
        <v>211</v>
      </c>
    </row>
    <row r="145" s="2" customFormat="1" ht="24.15" customHeight="1">
      <c r="A145" s="35"/>
      <c r="B145" s="36"/>
      <c r="C145" s="212" t="s">
        <v>212</v>
      </c>
      <c r="D145" s="212" t="s">
        <v>109</v>
      </c>
      <c r="E145" s="213" t="s">
        <v>213</v>
      </c>
      <c r="F145" s="214" t="s">
        <v>214</v>
      </c>
      <c r="G145" s="215" t="s">
        <v>118</v>
      </c>
      <c r="H145" s="216">
        <v>20</v>
      </c>
      <c r="I145" s="217"/>
      <c r="J145" s="218">
        <f>ROUND(I145*H145,2)</f>
        <v>0</v>
      </c>
      <c r="K145" s="219"/>
      <c r="L145" s="220"/>
      <c r="M145" s="221" t="s">
        <v>1</v>
      </c>
      <c r="N145" s="222" t="s">
        <v>39</v>
      </c>
      <c r="O145" s="88"/>
      <c r="P145" s="223">
        <f>O145*H145</f>
        <v>0</v>
      </c>
      <c r="Q145" s="223">
        <v>0.00017000000000000001</v>
      </c>
      <c r="R145" s="223">
        <f>Q145*H145</f>
        <v>0.0034000000000000002</v>
      </c>
      <c r="S145" s="223">
        <v>0</v>
      </c>
      <c r="T145" s="22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5" t="s">
        <v>84</v>
      </c>
      <c r="AT145" s="225" t="s">
        <v>109</v>
      </c>
      <c r="AU145" s="225" t="s">
        <v>84</v>
      </c>
      <c r="AY145" s="14" t="s">
        <v>112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4" t="s">
        <v>82</v>
      </c>
      <c r="BK145" s="226">
        <f>ROUND(I145*H145,2)</f>
        <v>0</v>
      </c>
      <c r="BL145" s="14" t="s">
        <v>82</v>
      </c>
      <c r="BM145" s="225" t="s">
        <v>215</v>
      </c>
    </row>
    <row r="146" s="2" customFormat="1" ht="24.15" customHeight="1">
      <c r="A146" s="35"/>
      <c r="B146" s="36"/>
      <c r="C146" s="227" t="s">
        <v>216</v>
      </c>
      <c r="D146" s="227" t="s">
        <v>123</v>
      </c>
      <c r="E146" s="228" t="s">
        <v>217</v>
      </c>
      <c r="F146" s="229" t="s">
        <v>218</v>
      </c>
      <c r="G146" s="230" t="s">
        <v>118</v>
      </c>
      <c r="H146" s="231">
        <v>20</v>
      </c>
      <c r="I146" s="232"/>
      <c r="J146" s="233">
        <f>ROUND(I146*H146,2)</f>
        <v>0</v>
      </c>
      <c r="K146" s="234"/>
      <c r="L146" s="41"/>
      <c r="M146" s="235" t="s">
        <v>1</v>
      </c>
      <c r="N146" s="236" t="s">
        <v>39</v>
      </c>
      <c r="O146" s="88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5" t="s">
        <v>82</v>
      </c>
      <c r="AT146" s="225" t="s">
        <v>123</v>
      </c>
      <c r="AU146" s="225" t="s">
        <v>84</v>
      </c>
      <c r="AY146" s="14" t="s">
        <v>112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4" t="s">
        <v>82</v>
      </c>
      <c r="BK146" s="226">
        <f>ROUND(I146*H146,2)</f>
        <v>0</v>
      </c>
      <c r="BL146" s="14" t="s">
        <v>82</v>
      </c>
      <c r="BM146" s="225" t="s">
        <v>219</v>
      </c>
    </row>
    <row r="147" s="2" customFormat="1" ht="24.15" customHeight="1">
      <c r="A147" s="35"/>
      <c r="B147" s="36"/>
      <c r="C147" s="212" t="s">
        <v>220</v>
      </c>
      <c r="D147" s="212" t="s">
        <v>109</v>
      </c>
      <c r="E147" s="213" t="s">
        <v>221</v>
      </c>
      <c r="F147" s="214" t="s">
        <v>222</v>
      </c>
      <c r="G147" s="215" t="s">
        <v>118</v>
      </c>
      <c r="H147" s="216">
        <v>120</v>
      </c>
      <c r="I147" s="217"/>
      <c r="J147" s="218">
        <f>ROUND(I147*H147,2)</f>
        <v>0</v>
      </c>
      <c r="K147" s="219"/>
      <c r="L147" s="220"/>
      <c r="M147" s="221" t="s">
        <v>1</v>
      </c>
      <c r="N147" s="222" t="s">
        <v>39</v>
      </c>
      <c r="O147" s="88"/>
      <c r="P147" s="223">
        <f>O147*H147</f>
        <v>0</v>
      </c>
      <c r="Q147" s="223">
        <v>0.00025000000000000001</v>
      </c>
      <c r="R147" s="223">
        <f>Q147*H147</f>
        <v>0.029999999999999999</v>
      </c>
      <c r="S147" s="223">
        <v>0</v>
      </c>
      <c r="T147" s="22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5" t="s">
        <v>119</v>
      </c>
      <c r="AT147" s="225" t="s">
        <v>109</v>
      </c>
      <c r="AU147" s="225" t="s">
        <v>84</v>
      </c>
      <c r="AY147" s="14" t="s">
        <v>112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4" t="s">
        <v>82</v>
      </c>
      <c r="BK147" s="226">
        <f>ROUND(I147*H147,2)</f>
        <v>0</v>
      </c>
      <c r="BL147" s="14" t="s">
        <v>120</v>
      </c>
      <c r="BM147" s="225" t="s">
        <v>223</v>
      </c>
    </row>
    <row r="148" s="2" customFormat="1" ht="24.15" customHeight="1">
      <c r="A148" s="35"/>
      <c r="B148" s="36"/>
      <c r="C148" s="227" t="s">
        <v>224</v>
      </c>
      <c r="D148" s="227" t="s">
        <v>123</v>
      </c>
      <c r="E148" s="228" t="s">
        <v>225</v>
      </c>
      <c r="F148" s="229" t="s">
        <v>226</v>
      </c>
      <c r="G148" s="230" t="s">
        <v>118</v>
      </c>
      <c r="H148" s="231">
        <v>120</v>
      </c>
      <c r="I148" s="232"/>
      <c r="J148" s="233">
        <f>ROUND(I148*H148,2)</f>
        <v>0</v>
      </c>
      <c r="K148" s="234"/>
      <c r="L148" s="41"/>
      <c r="M148" s="235" t="s">
        <v>1</v>
      </c>
      <c r="N148" s="236" t="s">
        <v>39</v>
      </c>
      <c r="O148" s="88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5" t="s">
        <v>120</v>
      </c>
      <c r="AT148" s="225" t="s">
        <v>123</v>
      </c>
      <c r="AU148" s="225" t="s">
        <v>84</v>
      </c>
      <c r="AY148" s="14" t="s">
        <v>112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4" t="s">
        <v>82</v>
      </c>
      <c r="BK148" s="226">
        <f>ROUND(I148*H148,2)</f>
        <v>0</v>
      </c>
      <c r="BL148" s="14" t="s">
        <v>120</v>
      </c>
      <c r="BM148" s="225" t="s">
        <v>227</v>
      </c>
    </row>
    <row r="149" s="2" customFormat="1" ht="24.15" customHeight="1">
      <c r="A149" s="35"/>
      <c r="B149" s="36"/>
      <c r="C149" s="227" t="s">
        <v>7</v>
      </c>
      <c r="D149" s="227" t="s">
        <v>123</v>
      </c>
      <c r="E149" s="228" t="s">
        <v>228</v>
      </c>
      <c r="F149" s="229" t="s">
        <v>229</v>
      </c>
      <c r="G149" s="230" t="s">
        <v>137</v>
      </c>
      <c r="H149" s="231">
        <v>88</v>
      </c>
      <c r="I149" s="232"/>
      <c r="J149" s="233">
        <f>ROUND(I149*H149,2)</f>
        <v>0</v>
      </c>
      <c r="K149" s="234"/>
      <c r="L149" s="41"/>
      <c r="M149" s="235" t="s">
        <v>1</v>
      </c>
      <c r="N149" s="236" t="s">
        <v>39</v>
      </c>
      <c r="O149" s="88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5" t="s">
        <v>82</v>
      </c>
      <c r="AT149" s="225" t="s">
        <v>123</v>
      </c>
      <c r="AU149" s="225" t="s">
        <v>84</v>
      </c>
      <c r="AY149" s="14" t="s">
        <v>112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4" t="s">
        <v>82</v>
      </c>
      <c r="BK149" s="226">
        <f>ROUND(I149*H149,2)</f>
        <v>0</v>
      </c>
      <c r="BL149" s="14" t="s">
        <v>82</v>
      </c>
      <c r="BM149" s="225" t="s">
        <v>230</v>
      </c>
    </row>
    <row r="150" s="2" customFormat="1" ht="16.5" customHeight="1">
      <c r="A150" s="35"/>
      <c r="B150" s="36"/>
      <c r="C150" s="212" t="s">
        <v>231</v>
      </c>
      <c r="D150" s="212" t="s">
        <v>109</v>
      </c>
      <c r="E150" s="213" t="s">
        <v>232</v>
      </c>
      <c r="F150" s="214" t="s">
        <v>233</v>
      </c>
      <c r="G150" s="215" t="s">
        <v>137</v>
      </c>
      <c r="H150" s="216">
        <v>22</v>
      </c>
      <c r="I150" s="217"/>
      <c r="J150" s="218">
        <f>ROUND(I150*H150,2)</f>
        <v>0</v>
      </c>
      <c r="K150" s="219"/>
      <c r="L150" s="220"/>
      <c r="M150" s="221" t="s">
        <v>1</v>
      </c>
      <c r="N150" s="222" t="s">
        <v>39</v>
      </c>
      <c r="O150" s="88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5" t="s">
        <v>84</v>
      </c>
      <c r="AT150" s="225" t="s">
        <v>109</v>
      </c>
      <c r="AU150" s="225" t="s">
        <v>84</v>
      </c>
      <c r="AY150" s="14" t="s">
        <v>112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4" t="s">
        <v>82</v>
      </c>
      <c r="BK150" s="226">
        <f>ROUND(I150*H150,2)</f>
        <v>0</v>
      </c>
      <c r="BL150" s="14" t="s">
        <v>82</v>
      </c>
      <c r="BM150" s="225" t="s">
        <v>234</v>
      </c>
    </row>
    <row r="151" s="2" customFormat="1" ht="16.5" customHeight="1">
      <c r="A151" s="35"/>
      <c r="B151" s="36"/>
      <c r="C151" s="227" t="s">
        <v>235</v>
      </c>
      <c r="D151" s="227" t="s">
        <v>123</v>
      </c>
      <c r="E151" s="228" t="s">
        <v>236</v>
      </c>
      <c r="F151" s="229" t="s">
        <v>237</v>
      </c>
      <c r="G151" s="230" t="s">
        <v>137</v>
      </c>
      <c r="H151" s="231">
        <v>22</v>
      </c>
      <c r="I151" s="232"/>
      <c r="J151" s="233">
        <f>ROUND(I151*H151,2)</f>
        <v>0</v>
      </c>
      <c r="K151" s="234"/>
      <c r="L151" s="41"/>
      <c r="M151" s="235" t="s">
        <v>1</v>
      </c>
      <c r="N151" s="236" t="s">
        <v>39</v>
      </c>
      <c r="O151" s="88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5" t="s">
        <v>82</v>
      </c>
      <c r="AT151" s="225" t="s">
        <v>123</v>
      </c>
      <c r="AU151" s="225" t="s">
        <v>84</v>
      </c>
      <c r="AY151" s="14" t="s">
        <v>112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4" t="s">
        <v>82</v>
      </c>
      <c r="BK151" s="226">
        <f>ROUND(I151*H151,2)</f>
        <v>0</v>
      </c>
      <c r="BL151" s="14" t="s">
        <v>82</v>
      </c>
      <c r="BM151" s="225" t="s">
        <v>238</v>
      </c>
    </row>
    <row r="152" s="2" customFormat="1" ht="24.15" customHeight="1">
      <c r="A152" s="35"/>
      <c r="B152" s="36"/>
      <c r="C152" s="212" t="s">
        <v>239</v>
      </c>
      <c r="D152" s="212" t="s">
        <v>109</v>
      </c>
      <c r="E152" s="213" t="s">
        <v>240</v>
      </c>
      <c r="F152" s="214" t="s">
        <v>241</v>
      </c>
      <c r="G152" s="215" t="s">
        <v>137</v>
      </c>
      <c r="H152" s="216">
        <v>22</v>
      </c>
      <c r="I152" s="217"/>
      <c r="J152" s="218">
        <f>ROUND(I152*H152,2)</f>
        <v>0</v>
      </c>
      <c r="K152" s="219"/>
      <c r="L152" s="220"/>
      <c r="M152" s="221" t="s">
        <v>1</v>
      </c>
      <c r="N152" s="222" t="s">
        <v>39</v>
      </c>
      <c r="O152" s="88"/>
      <c r="P152" s="223">
        <f>O152*H152</f>
        <v>0</v>
      </c>
      <c r="Q152" s="223">
        <v>0.00025000000000000001</v>
      </c>
      <c r="R152" s="223">
        <f>Q152*H152</f>
        <v>0.0054999999999999997</v>
      </c>
      <c r="S152" s="223">
        <v>0</v>
      </c>
      <c r="T152" s="22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5" t="s">
        <v>84</v>
      </c>
      <c r="AT152" s="225" t="s">
        <v>109</v>
      </c>
      <c r="AU152" s="225" t="s">
        <v>84</v>
      </c>
      <c r="AY152" s="14" t="s">
        <v>112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4" t="s">
        <v>82</v>
      </c>
      <c r="BK152" s="226">
        <f>ROUND(I152*H152,2)</f>
        <v>0</v>
      </c>
      <c r="BL152" s="14" t="s">
        <v>82</v>
      </c>
      <c r="BM152" s="225" t="s">
        <v>242</v>
      </c>
    </row>
    <row r="153" s="2" customFormat="1" ht="24.15" customHeight="1">
      <c r="A153" s="35"/>
      <c r="B153" s="36"/>
      <c r="C153" s="227" t="s">
        <v>243</v>
      </c>
      <c r="D153" s="227" t="s">
        <v>123</v>
      </c>
      <c r="E153" s="228" t="s">
        <v>244</v>
      </c>
      <c r="F153" s="229" t="s">
        <v>245</v>
      </c>
      <c r="G153" s="230" t="s">
        <v>137</v>
      </c>
      <c r="H153" s="231">
        <v>22</v>
      </c>
      <c r="I153" s="232"/>
      <c r="J153" s="233">
        <f>ROUND(I153*H153,2)</f>
        <v>0</v>
      </c>
      <c r="K153" s="234"/>
      <c r="L153" s="41"/>
      <c r="M153" s="235" t="s">
        <v>1</v>
      </c>
      <c r="N153" s="236" t="s">
        <v>39</v>
      </c>
      <c r="O153" s="88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5" t="s">
        <v>82</v>
      </c>
      <c r="AT153" s="225" t="s">
        <v>123</v>
      </c>
      <c r="AU153" s="225" t="s">
        <v>84</v>
      </c>
      <c r="AY153" s="14" t="s">
        <v>112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4" t="s">
        <v>82</v>
      </c>
      <c r="BK153" s="226">
        <f>ROUND(I153*H153,2)</f>
        <v>0</v>
      </c>
      <c r="BL153" s="14" t="s">
        <v>82</v>
      </c>
      <c r="BM153" s="225" t="s">
        <v>246</v>
      </c>
    </row>
    <row r="154" s="2" customFormat="1" ht="24.15" customHeight="1">
      <c r="A154" s="35"/>
      <c r="B154" s="36"/>
      <c r="C154" s="212" t="s">
        <v>247</v>
      </c>
      <c r="D154" s="212" t="s">
        <v>109</v>
      </c>
      <c r="E154" s="213" t="s">
        <v>248</v>
      </c>
      <c r="F154" s="214" t="s">
        <v>249</v>
      </c>
      <c r="G154" s="215" t="s">
        <v>118</v>
      </c>
      <c r="H154" s="216">
        <v>12</v>
      </c>
      <c r="I154" s="217"/>
      <c r="J154" s="218">
        <f>ROUND(I154*H154,2)</f>
        <v>0</v>
      </c>
      <c r="K154" s="219"/>
      <c r="L154" s="220"/>
      <c r="M154" s="221" t="s">
        <v>1</v>
      </c>
      <c r="N154" s="222" t="s">
        <v>39</v>
      </c>
      <c r="O154" s="88"/>
      <c r="P154" s="223">
        <f>O154*H154</f>
        <v>0</v>
      </c>
      <c r="Q154" s="223">
        <v>0.00020000000000000001</v>
      </c>
      <c r="R154" s="223">
        <f>Q154*H154</f>
        <v>0.0024000000000000002</v>
      </c>
      <c r="S154" s="223">
        <v>0</v>
      </c>
      <c r="T154" s="22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5" t="s">
        <v>250</v>
      </c>
      <c r="AT154" s="225" t="s">
        <v>109</v>
      </c>
      <c r="AU154" s="225" t="s">
        <v>84</v>
      </c>
      <c r="AY154" s="14" t="s">
        <v>112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4" t="s">
        <v>82</v>
      </c>
      <c r="BK154" s="226">
        <f>ROUND(I154*H154,2)</f>
        <v>0</v>
      </c>
      <c r="BL154" s="14" t="s">
        <v>177</v>
      </c>
      <c r="BM154" s="225" t="s">
        <v>251</v>
      </c>
    </row>
    <row r="155" s="2" customFormat="1" ht="37.8" customHeight="1">
      <c r="A155" s="35"/>
      <c r="B155" s="36"/>
      <c r="C155" s="227" t="s">
        <v>252</v>
      </c>
      <c r="D155" s="227" t="s">
        <v>123</v>
      </c>
      <c r="E155" s="228" t="s">
        <v>253</v>
      </c>
      <c r="F155" s="229" t="s">
        <v>254</v>
      </c>
      <c r="G155" s="230" t="s">
        <v>118</v>
      </c>
      <c r="H155" s="231">
        <v>12</v>
      </c>
      <c r="I155" s="232"/>
      <c r="J155" s="233">
        <f>ROUND(I155*H155,2)</f>
        <v>0</v>
      </c>
      <c r="K155" s="234"/>
      <c r="L155" s="41"/>
      <c r="M155" s="235" t="s">
        <v>1</v>
      </c>
      <c r="N155" s="236" t="s">
        <v>39</v>
      </c>
      <c r="O155" s="88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5" t="s">
        <v>177</v>
      </c>
      <c r="AT155" s="225" t="s">
        <v>123</v>
      </c>
      <c r="AU155" s="225" t="s">
        <v>84</v>
      </c>
      <c r="AY155" s="14" t="s">
        <v>112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4" t="s">
        <v>82</v>
      </c>
      <c r="BK155" s="226">
        <f>ROUND(I155*H155,2)</f>
        <v>0</v>
      </c>
      <c r="BL155" s="14" t="s">
        <v>177</v>
      </c>
      <c r="BM155" s="225" t="s">
        <v>255</v>
      </c>
    </row>
    <row r="156" s="2" customFormat="1" ht="16.5" customHeight="1">
      <c r="A156" s="35"/>
      <c r="B156" s="36"/>
      <c r="C156" s="212" t="s">
        <v>256</v>
      </c>
      <c r="D156" s="212" t="s">
        <v>109</v>
      </c>
      <c r="E156" s="213" t="s">
        <v>257</v>
      </c>
      <c r="F156" s="214" t="s">
        <v>258</v>
      </c>
      <c r="G156" s="215" t="s">
        <v>137</v>
      </c>
      <c r="H156" s="216">
        <v>6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39</v>
      </c>
      <c r="O156" s="88"/>
      <c r="P156" s="223">
        <f>O156*H156</f>
        <v>0</v>
      </c>
      <c r="Q156" s="223">
        <v>1.0000000000000001E-05</v>
      </c>
      <c r="R156" s="223">
        <f>Q156*H156</f>
        <v>6.0000000000000008E-05</v>
      </c>
      <c r="S156" s="223">
        <v>0</v>
      </c>
      <c r="T156" s="22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5" t="s">
        <v>250</v>
      </c>
      <c r="AT156" s="225" t="s">
        <v>109</v>
      </c>
      <c r="AU156" s="225" t="s">
        <v>84</v>
      </c>
      <c r="AY156" s="14" t="s">
        <v>112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4" t="s">
        <v>82</v>
      </c>
      <c r="BK156" s="226">
        <f>ROUND(I156*H156,2)</f>
        <v>0</v>
      </c>
      <c r="BL156" s="14" t="s">
        <v>177</v>
      </c>
      <c r="BM156" s="225" t="s">
        <v>259</v>
      </c>
    </row>
    <row r="157" s="2" customFormat="1" ht="24.15" customHeight="1">
      <c r="A157" s="35"/>
      <c r="B157" s="36"/>
      <c r="C157" s="227" t="s">
        <v>260</v>
      </c>
      <c r="D157" s="227" t="s">
        <v>123</v>
      </c>
      <c r="E157" s="228" t="s">
        <v>261</v>
      </c>
      <c r="F157" s="229" t="s">
        <v>262</v>
      </c>
      <c r="G157" s="230" t="s">
        <v>137</v>
      </c>
      <c r="H157" s="231">
        <v>6</v>
      </c>
      <c r="I157" s="232"/>
      <c r="J157" s="233">
        <f>ROUND(I157*H157,2)</f>
        <v>0</v>
      </c>
      <c r="K157" s="234"/>
      <c r="L157" s="41"/>
      <c r="M157" s="235" t="s">
        <v>1</v>
      </c>
      <c r="N157" s="236" t="s">
        <v>39</v>
      </c>
      <c r="O157" s="88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5" t="s">
        <v>177</v>
      </c>
      <c r="AT157" s="225" t="s">
        <v>123</v>
      </c>
      <c r="AU157" s="225" t="s">
        <v>84</v>
      </c>
      <c r="AY157" s="14" t="s">
        <v>112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4" t="s">
        <v>82</v>
      </c>
      <c r="BK157" s="226">
        <f>ROUND(I157*H157,2)</f>
        <v>0</v>
      </c>
      <c r="BL157" s="14" t="s">
        <v>177</v>
      </c>
      <c r="BM157" s="225" t="s">
        <v>263</v>
      </c>
    </row>
    <row r="158" s="12" customFormat="1" ht="22.8" customHeight="1">
      <c r="A158" s="12"/>
      <c r="B158" s="196"/>
      <c r="C158" s="197"/>
      <c r="D158" s="198" t="s">
        <v>73</v>
      </c>
      <c r="E158" s="210" t="s">
        <v>264</v>
      </c>
      <c r="F158" s="210" t="s">
        <v>265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111</v>
      </c>
      <c r="AT158" s="208" t="s">
        <v>73</v>
      </c>
      <c r="AU158" s="208" t="s">
        <v>82</v>
      </c>
      <c r="AY158" s="207" t="s">
        <v>112</v>
      </c>
      <c r="BK158" s="209">
        <f>SUM(BK159:BK160)</f>
        <v>0</v>
      </c>
    </row>
    <row r="159" s="2" customFormat="1" ht="16.5" customHeight="1">
      <c r="A159" s="35"/>
      <c r="B159" s="36"/>
      <c r="C159" s="227" t="s">
        <v>266</v>
      </c>
      <c r="D159" s="227" t="s">
        <v>123</v>
      </c>
      <c r="E159" s="228" t="s">
        <v>267</v>
      </c>
      <c r="F159" s="229" t="s">
        <v>268</v>
      </c>
      <c r="G159" s="230" t="s">
        <v>182</v>
      </c>
      <c r="H159" s="231">
        <v>16</v>
      </c>
      <c r="I159" s="232"/>
      <c r="J159" s="233">
        <f>ROUND(I159*H159,2)</f>
        <v>0</v>
      </c>
      <c r="K159" s="234"/>
      <c r="L159" s="41"/>
      <c r="M159" s="235" t="s">
        <v>1</v>
      </c>
      <c r="N159" s="236" t="s">
        <v>39</v>
      </c>
      <c r="O159" s="88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5" t="s">
        <v>82</v>
      </c>
      <c r="AT159" s="225" t="s">
        <v>123</v>
      </c>
      <c r="AU159" s="225" t="s">
        <v>84</v>
      </c>
      <c r="AY159" s="14" t="s">
        <v>112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4" t="s">
        <v>82</v>
      </c>
      <c r="BK159" s="226">
        <f>ROUND(I159*H159,2)</f>
        <v>0</v>
      </c>
      <c r="BL159" s="14" t="s">
        <v>82</v>
      </c>
      <c r="BM159" s="225" t="s">
        <v>269</v>
      </c>
    </row>
    <row r="160" s="2" customFormat="1" ht="37.8" customHeight="1">
      <c r="A160" s="35"/>
      <c r="B160" s="36"/>
      <c r="C160" s="227" t="s">
        <v>270</v>
      </c>
      <c r="D160" s="227" t="s">
        <v>123</v>
      </c>
      <c r="E160" s="228" t="s">
        <v>271</v>
      </c>
      <c r="F160" s="229" t="s">
        <v>272</v>
      </c>
      <c r="G160" s="230" t="s">
        <v>137</v>
      </c>
      <c r="H160" s="231">
        <v>1</v>
      </c>
      <c r="I160" s="232"/>
      <c r="J160" s="233">
        <f>ROUND(I160*H160,2)</f>
        <v>0</v>
      </c>
      <c r="K160" s="234"/>
      <c r="L160" s="41"/>
      <c r="M160" s="237" t="s">
        <v>1</v>
      </c>
      <c r="N160" s="238" t="s">
        <v>39</v>
      </c>
      <c r="O160" s="239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5" t="s">
        <v>82</v>
      </c>
      <c r="AT160" s="225" t="s">
        <v>123</v>
      </c>
      <c r="AU160" s="225" t="s">
        <v>84</v>
      </c>
      <c r="AY160" s="14" t="s">
        <v>112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4" t="s">
        <v>82</v>
      </c>
      <c r="BK160" s="226">
        <f>ROUND(I160*H160,2)</f>
        <v>0</v>
      </c>
      <c r="BL160" s="14" t="s">
        <v>82</v>
      </c>
      <c r="BM160" s="225" t="s">
        <v>273</v>
      </c>
    </row>
    <row r="161" s="2" customFormat="1" ht="6.96" customHeight="1">
      <c r="A161" s="35"/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41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sheet="1" autoFilter="0" formatColumns="0" formatRows="0" objects="1" scenarios="1" spinCount="100000" saltValue="9kkFFLo1OCnFZQ3jSxF24HJDGGkJbM1y5BFy0cw80jpXfagx9g7gAU4NM3E4YcYQ38OEV6k1egfIEx0QFoVSKQ==" hashValue="pBoZpdSmj06BOLNwDsQQDaxb/dE+xGXXLCIZ3rdx2IxEHUAY170nUvo42UEriKIqiZBIOEsx4HXokhTFJYD2uQ==" algorithmName="SHA-512" password="CC35"/>
  <autoFilter ref="C118:K16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2024-09-18T13:02:50Z</dcterms:created>
  <dcterms:modified xsi:type="dcterms:W3CDTF">2024-09-18T13:02:52Z</dcterms:modified>
</cp:coreProperties>
</file>