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Trafostanice TS1, př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Trafostanice TS1, př...'!$C$127:$K$304</definedName>
    <definedName name="_xlnm.Print_Area" localSheetId="1">'01 - Trafostanice TS1, př...'!$C$4:$J$76,'01 - Trafostanice TS1, př...'!$C$115:$J$304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<sst xmlns="http://schemas.openxmlformats.org/spreadsheetml/2006/main" count="2629" uniqueCount="772">
  <si>
    <t>Export Komplet</t>
  </si>
  <si>
    <t/>
  </si>
  <si>
    <t>2.0</t>
  </si>
  <si>
    <t>ZAMOK</t>
  </si>
  <si>
    <t>False</t>
  </si>
  <si>
    <t>{1e8c0955-73b6-4560-a13d-123d096e901e}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</si>
  <si>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</si>
  <si>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</si>
  <si>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</si>
  <si>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</si>
  <si>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</si>
  <si>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</si>
  <si>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</si>
  <si>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</si>
  <si>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021-000318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</si>
  <si>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</si>
  <si>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</si>
  <si>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a dovystrojení trafostanice v objektu A</t>
  </si>
  <si>
    <t>KSO:</t>
  </si>
  <si>
    <t>CC-CZ:</t>
  </si>
  <si>
    <t>Místo:</t>
  </si>
  <si>
    <t>Zemědělská 1665/1, 613 00 Brno</t>
  </si>
  <si>
    <t>Datum:</t>
  </si>
  <si>
    <t>29. 9. 2022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</si>
  <si>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</si>
  <si>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</si>
  <si>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</si>
  <si>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</si>
  <si>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</si>
  <si>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</si>
  <si>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</si>
  <si>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</si>
  <si>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</si>
  <si>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</si>
  <si>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</si>
  <si>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</si>
  <si>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</si>
  <si>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</si>
  <si>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</si>
  <si>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</si>
  <si>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</si>
  <si>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</si>
  <si>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</si>
  <si>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</si>
  <si>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</si>
  <si>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</si>
  <si>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</si>
  <si>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</si>
  <si>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</si>
  <si>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</si>
  <si>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</si>
  <si>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</si>
  <si>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</si>
  <si>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</si>
  <si>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</si>
  <si>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</si>
  <si>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</si>
  <si>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</si>
  <si>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</si>
  <si>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</si>
  <si>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</si>
  <si>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</si>
  <si>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</si>
  <si>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</si>
  <si>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</si>
  <si>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</si>
  <si>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</si>
  <si>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</si>
  <si>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</si>
  <si>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</si>
  <si>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</si>
  <si>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</si>
  <si>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</si>
  <si>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</si>
  <si>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</si>
  <si>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</si>
  <si>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</si>
  <si>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</si>
  <si>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</si>
  <si>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</si>
  <si>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Trafostanice TS1, přípojka VN a NN</t>
  </si>
  <si>
    <t>PRO</t>
  </si>
  <si>
    <t>1</t>
  </si>
  <si>
    <t>{1e572b28-c826-4c4e-afa3-3e04c4c86b59}</t>
  </si>
  <si>
    <t>2</t>
  </si>
  <si>
    <t>KRYCÍ LIST SOUPISU PRACÍ</t>
  </si>
  <si>
    <t>Objekt:</t>
  </si>
  <si>
    <t>01 - Trafostanice TS1, přípojka VN a NN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</si>
  <si>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</si>
  <si>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</si>
  <si>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</si>
  <si>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</si>
  <si>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</si>
  <si>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</si>
  <si>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</si>
  <si>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</si>
  <si>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</si>
  <si>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</si>
  <si>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21-M-D - Elektromontáže - demontáže</t>
  </si>
  <si>
    <t xml:space="preserve">    21-M-NN - Elektromontáže - přípojka NN</t>
  </si>
  <si>
    <t xml:space="preserve">    21-M-RH - Elektromontáže - Úprava RH1,2</t>
  </si>
  <si>
    <t xml:space="preserve">    21-M-TS - Elektromontáže - TS</t>
  </si>
  <si>
    <t xml:space="preserve">    21-M-VN - Elektromontáže - přípojka VN</t>
  </si>
  <si>
    <t xml:space="preserve">    46-M - Zemní práce při extr.mont.pracích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</si>
  <si>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</si>
  <si>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</si>
  <si>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</si>
  <si>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</si>
  <si>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</si>
  <si>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</si>
  <si>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</si>
  <si>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</si>
  <si>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</si>
  <si>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</si>
  <si>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</si>
  <si>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</si>
  <si>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</si>
  <si>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</si>
  <si>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</si>
  <si>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</si>
  <si>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</si>
  <si>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</si>
  <si>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</si>
  <si>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</si>
  <si>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460600061</t>
  </si>
  <si>
    <t>Odvoz suti a vybouraných hmot do 1 km</t>
  </si>
  <si>
    <t>t</t>
  </si>
  <si>
    <t>4</t>
  </si>
  <si>
    <t>-696961669</t>
  </si>
  <si>
    <t>460600071</t>
  </si>
  <si>
    <t>Příplatek k odvozu suti a vybouraných hmot za každý další 1 km (35km)</t>
  </si>
  <si>
    <t>1528695000</t>
  </si>
  <si>
    <t>3</t>
  </si>
  <si>
    <t>997221611</t>
  </si>
  <si>
    <t>Nakládání suti na dopravní prostředky pro vodorovnou dopravu</t>
  </si>
  <si>
    <t>-919116558</t>
  </si>
  <si>
    <t>997221815</t>
  </si>
  <si>
    <t>Poplatek za uložení na skládce (skládkovné) stavebního odpadu betonového kód odpadu 170 101</t>
  </si>
  <si>
    <t>-22015588</t>
  </si>
  <si>
    <t>5</t>
  </si>
  <si>
    <t>997221873</t>
  </si>
  <si>
    <t>Poplatek za uložení stavebního odpadu na recyklační skládce (skládkovné) zeminy a kamení zatříděného do Katalogu odpadů pod kódem 17 05 04</t>
  </si>
  <si>
    <t>-1078617515</t>
  </si>
  <si>
    <t>PSV</t>
  </si>
  <si>
    <t>Práce a dodávky PSV</t>
  </si>
  <si>
    <t>741</t>
  </si>
  <si>
    <t>Elektroinstalace - silnoproud</t>
  </si>
  <si>
    <t>6</t>
  </si>
  <si>
    <t>M</t>
  </si>
  <si>
    <t>34571093</t>
  </si>
  <si>
    <t>trubka elektroinstalační tuhá z PVC D 22,1/25 mm, délka 3 m</t>
  </si>
  <si>
    <t>m</t>
  </si>
  <si>
    <t>32</t>
  </si>
  <si>
    <t>16</t>
  </si>
  <si>
    <t>1888257909</t>
  </si>
  <si>
    <t>7</t>
  </si>
  <si>
    <t>741110002</t>
  </si>
  <si>
    <t>Montáž trubka plastová tuhá D přes 23 do 35 mm uložená pevně</t>
  </si>
  <si>
    <t>-39496837</t>
  </si>
  <si>
    <t>8</t>
  </si>
  <si>
    <t>V031</t>
  </si>
  <si>
    <t>Trubka elektroinstalační ohebná PVC D 18,3/25</t>
  </si>
  <si>
    <t>2142061739</t>
  </si>
  <si>
    <t>9</t>
  </si>
  <si>
    <t>741110042</t>
  </si>
  <si>
    <t>Montáž trubka plastová ohebná D přes 23 do 35 mm uložená pevně</t>
  </si>
  <si>
    <t>-201213180</t>
  </si>
  <si>
    <t>10</t>
  </si>
  <si>
    <t>V014</t>
  </si>
  <si>
    <t>Plastová příchytka pro elektroinstalační trubku D25</t>
  </si>
  <si>
    <t>kus</t>
  </si>
  <si>
    <t>-1416718232</t>
  </si>
  <si>
    <t>11</t>
  </si>
  <si>
    <t>Montáž plastové příchytky D25</t>
  </si>
  <si>
    <t>616646638</t>
  </si>
  <si>
    <t>12</t>
  </si>
  <si>
    <t>34111036</t>
  </si>
  <si>
    <t>kabel silový s Cu jádrem 1 kV 3x2,5mm2</t>
  </si>
  <si>
    <t>128</t>
  </si>
  <si>
    <t>-816099125</t>
  </si>
  <si>
    <t>13</t>
  </si>
  <si>
    <t>34111030</t>
  </si>
  <si>
    <t>kabel silový s Cu jádrem 1 kV 3x1,5mm2</t>
  </si>
  <si>
    <t>1529817562</t>
  </si>
  <si>
    <t>14</t>
  </si>
  <si>
    <t>741122122</t>
  </si>
  <si>
    <t>Montáž kabel Cu plný kulatý žíla 3x1,5 až 6 mm2 zatažený v trubkách (CYKY)</t>
  </si>
  <si>
    <t>-9858552</t>
  </si>
  <si>
    <t>210100001</t>
  </si>
  <si>
    <t>Ukončení vodičů v rozváděči nebo na přístroji včetně zapojení průřezu žíly do 2,5 mm2</t>
  </si>
  <si>
    <t>1620519685</t>
  </si>
  <si>
    <t>34571532</t>
  </si>
  <si>
    <t>krabice přístrojová odbočná s víčkem z PH, 107x107 mm, hloubka 50 mm</t>
  </si>
  <si>
    <t>256</t>
  </si>
  <si>
    <t>64</t>
  </si>
  <si>
    <t>-284925967</t>
  </si>
  <si>
    <t>17</t>
  </si>
  <si>
    <t>741112111</t>
  </si>
  <si>
    <t>Montáž rozvodka nástěnná plastová čtyřhranná vodič D do 4mm2</t>
  </si>
  <si>
    <t>1996926279</t>
  </si>
  <si>
    <t>18</t>
  </si>
  <si>
    <t>34555202</t>
  </si>
  <si>
    <t>zásuvka zápustná jednonásobná chráněná, šroubové svorky</t>
  </si>
  <si>
    <t>693065415</t>
  </si>
  <si>
    <t>19</t>
  </si>
  <si>
    <t>741313041</t>
  </si>
  <si>
    <t>Montáž zásuvka (polo)zapuštěná šroubové připojení 2P+PE se zapojením vodičů</t>
  </si>
  <si>
    <t>-699139514</t>
  </si>
  <si>
    <t>20</t>
  </si>
  <si>
    <t>34535799</t>
  </si>
  <si>
    <t>ovladač zapínací tlačítkový 10A 3553-80289 velkoplošný</t>
  </si>
  <si>
    <t>1984570858</t>
  </si>
  <si>
    <t>741310001</t>
  </si>
  <si>
    <t>Montáž vypínač nástěnný 1-jednopólový prostředí normální</t>
  </si>
  <si>
    <t>-2073367312</t>
  </si>
  <si>
    <t>22</t>
  </si>
  <si>
    <t>V034</t>
  </si>
  <si>
    <t>Svítidlo nástěnné průmyslové, 60W, E27</t>
  </si>
  <si>
    <t>1885043362</t>
  </si>
  <si>
    <t>23</t>
  </si>
  <si>
    <t>V035</t>
  </si>
  <si>
    <t>LED žárovka E27</t>
  </si>
  <si>
    <t>-1745716504</t>
  </si>
  <si>
    <t>24</t>
  </si>
  <si>
    <t>741370131</t>
  </si>
  <si>
    <t>Montáž svítidlo žárovkové průmysl nástěnné přisazené 1 zdroj s košem</t>
  </si>
  <si>
    <t>-834211302</t>
  </si>
  <si>
    <t>25</t>
  </si>
  <si>
    <t>V1007</t>
  </si>
  <si>
    <t>Zářivkové svítidlo 2x58 W prachotěsné, s předřadníkem</t>
  </si>
  <si>
    <t>-90801766</t>
  </si>
  <si>
    <t>26</t>
  </si>
  <si>
    <t>V1008</t>
  </si>
  <si>
    <t>Zářivkové trubice 58 W</t>
  </si>
  <si>
    <t>-1558515332</t>
  </si>
  <si>
    <t>27</t>
  </si>
  <si>
    <t>741371004</t>
  </si>
  <si>
    <t>Montáž svítidlo zářivkové bytové stropní přisazené 2 zdroje s krytem</t>
  </si>
  <si>
    <t>-1298423353</t>
  </si>
  <si>
    <t>Práce a dodávky M</t>
  </si>
  <si>
    <t>21-M-D</t>
  </si>
  <si>
    <t>Elektromontáže - demontáže</t>
  </si>
  <si>
    <t>28</t>
  </si>
  <si>
    <t>210020661-D</t>
  </si>
  <si>
    <t>Demontáž kovových a doplňkových konstrukcí</t>
  </si>
  <si>
    <t>kg</t>
  </si>
  <si>
    <t>691235690</t>
  </si>
  <si>
    <t>29</t>
  </si>
  <si>
    <t>210020701-D</t>
  </si>
  <si>
    <t>Demontáž konstrukce dveří kobek z pletiva</t>
  </si>
  <si>
    <t>m2</t>
  </si>
  <si>
    <t>1196439724</t>
  </si>
  <si>
    <t>30</t>
  </si>
  <si>
    <t>210020731-D</t>
  </si>
  <si>
    <t>Demontáž konstrukce krytů z orámovaného plechu</t>
  </si>
  <si>
    <t>1810622308</t>
  </si>
  <si>
    <t>31</t>
  </si>
  <si>
    <t>210020752-D</t>
  </si>
  <si>
    <t>Demontáž mezistěn kobek z dvojitého plechu</t>
  </si>
  <si>
    <t>677001171</t>
  </si>
  <si>
    <t>210021074-D</t>
  </si>
  <si>
    <t>Demontáž příchytek plastových jednoduchých KHF 35-54 mm</t>
  </si>
  <si>
    <t>1034489371</t>
  </si>
  <si>
    <t>33</t>
  </si>
  <si>
    <t>210070013-D</t>
  </si>
  <si>
    <t>Demontáž podpěrek vnitřních do 22 kV</t>
  </si>
  <si>
    <t>2071598309</t>
  </si>
  <si>
    <t>34</t>
  </si>
  <si>
    <t>210070103-D</t>
  </si>
  <si>
    <t>Demontáž průchodek vnitřních do 22 kV hmotnosti do 20 kg</t>
  </si>
  <si>
    <t>-1677050179</t>
  </si>
  <si>
    <t>35</t>
  </si>
  <si>
    <t>210070303-D</t>
  </si>
  <si>
    <t>Demontáž vodičů Al holých vedení spojovací z tyčí do 40x10 mm</t>
  </si>
  <si>
    <t>1212006325</t>
  </si>
  <si>
    <t>36</t>
  </si>
  <si>
    <t>210070501-D</t>
  </si>
  <si>
    <t>Demontáž podpěrek držáků Al nebo Cu pasu</t>
  </si>
  <si>
    <t>-1086005305</t>
  </si>
  <si>
    <t>37</t>
  </si>
  <si>
    <t>210100771-D</t>
  </si>
  <si>
    <t>Demontáž - Ukončení vodičů celoplastových koncovkou do 22 kV staniční KSJ průřezu žíly do 95 mm2</t>
  </si>
  <si>
    <t>-608605567</t>
  </si>
  <si>
    <t>38</t>
  </si>
  <si>
    <t>210112703-D</t>
  </si>
  <si>
    <t>Demontáž odpínačů vn do 22 kV do 630 A bez pojistek a bez zapojení vodičů</t>
  </si>
  <si>
    <t>-1977340569</t>
  </si>
  <si>
    <t>39</t>
  </si>
  <si>
    <t>210112712-D</t>
  </si>
  <si>
    <t>Demontáž odpínačů vn do 22 kV do 630 A s pojistkami bez zapojení vodičů</t>
  </si>
  <si>
    <t>-1077742341</t>
  </si>
  <si>
    <t>40</t>
  </si>
  <si>
    <t>210172502-D</t>
  </si>
  <si>
    <t>Demontáž transformátorů měřících napěťových vn a vvn do 22 kV</t>
  </si>
  <si>
    <t>1195535240</t>
  </si>
  <si>
    <t>41</t>
  </si>
  <si>
    <t>210172552-D</t>
  </si>
  <si>
    <t>Demontáž transformátorů měřících proudových vn a vvn do 22 kV</t>
  </si>
  <si>
    <t>-1349383231</t>
  </si>
  <si>
    <t>42</t>
  </si>
  <si>
    <t>210931033-D</t>
  </si>
  <si>
    <t>Demontáž kabelů Al stíněný plný nebo laněný s XLPE izolací do 35 kV 1x70 mm2 uložených pevně (AXEKCE)</t>
  </si>
  <si>
    <t>1992242643</t>
  </si>
  <si>
    <t>43</t>
  </si>
  <si>
    <t>V1015</t>
  </si>
  <si>
    <t>Odvoz demontovaného materiálu k likvidaci certifikovanou firmou</t>
  </si>
  <si>
    <t>sada</t>
  </si>
  <si>
    <t>2111995060</t>
  </si>
  <si>
    <t>21-M-NN</t>
  </si>
  <si>
    <t>Elektromontáže - přípojka NN</t>
  </si>
  <si>
    <t>44</t>
  </si>
  <si>
    <t>34113074</t>
  </si>
  <si>
    <t>kabel silový jádro Al izolace PVC plášť PVC 0,6/1kV (NAYY) 4x240mm2</t>
  </si>
  <si>
    <t>-1442677956</t>
  </si>
  <si>
    <t>45</t>
  </si>
  <si>
    <t>210902022</t>
  </si>
  <si>
    <t>Montáž kabelu Al do 1 kV plného nebo laněného kulatého žíly 4x240 mm2 (např. AYKY) bez ukončení uloženého volně</t>
  </si>
  <si>
    <t>-1872081349</t>
  </si>
  <si>
    <t>46</t>
  </si>
  <si>
    <t>210100257</t>
  </si>
  <si>
    <t>Ukončení kabelů smršťovací záklopkou nebo páskou se zapojením bez letování žíly do 4x240 mm2</t>
  </si>
  <si>
    <t>-1206483674</t>
  </si>
  <si>
    <t>47</t>
  </si>
  <si>
    <t>V017</t>
  </si>
  <si>
    <t>Kovový kabelový žlab 500/50</t>
  </si>
  <si>
    <t>1374433114</t>
  </si>
  <si>
    <t>48</t>
  </si>
  <si>
    <t>741910415</t>
  </si>
  <si>
    <t>Montáž žlab kovový šířky do 500 mm bez víka</t>
  </si>
  <si>
    <t>2088575524</t>
  </si>
  <si>
    <t>49</t>
  </si>
  <si>
    <t>V018</t>
  </si>
  <si>
    <t>Upevňovací sada kabelového žlabu 500/50</t>
  </si>
  <si>
    <t>-778095921</t>
  </si>
  <si>
    <t>50</t>
  </si>
  <si>
    <t>V019</t>
  </si>
  <si>
    <t>Montáž upevňovací sady kabelového žlabu 500/50</t>
  </si>
  <si>
    <t>-712000574</t>
  </si>
  <si>
    <t>51</t>
  </si>
  <si>
    <t>V220</t>
  </si>
  <si>
    <t>Demontáž teplovodného potrubí v kolektoru</t>
  </si>
  <si>
    <t>1395875791</t>
  </si>
  <si>
    <t>52</t>
  </si>
  <si>
    <t>V221</t>
  </si>
  <si>
    <t>Odvoz a ekologická likvidace demontovaného materiálu</t>
  </si>
  <si>
    <t>1380248660</t>
  </si>
  <si>
    <t>53</t>
  </si>
  <si>
    <t>218100012</t>
  </si>
  <si>
    <t>Odpojení vodičů z rozváděče nebo přístroje průřezu žíly do 240 mm2</t>
  </si>
  <si>
    <t>971424604</t>
  </si>
  <si>
    <t>54</t>
  </si>
  <si>
    <t>35442062</t>
  </si>
  <si>
    <t>pás zemnící 30x4mm FeZn</t>
  </si>
  <si>
    <t>2006051988</t>
  </si>
  <si>
    <t>55</t>
  </si>
  <si>
    <t>210220001</t>
  </si>
  <si>
    <t>Montáž uzemňovacího vedení vodičů FeZn pomocí svorek na povrchu páskou do 120 mm2</t>
  </si>
  <si>
    <t>510528868</t>
  </si>
  <si>
    <t>56</t>
  </si>
  <si>
    <t>34141359</t>
  </si>
  <si>
    <t>vodič ohebný s Cu jádrem propojovací pro 450/750V 16mm2</t>
  </si>
  <si>
    <t>-785706914</t>
  </si>
  <si>
    <t>57</t>
  </si>
  <si>
    <t>210801311</t>
  </si>
  <si>
    <t>Montáž vodiče Cu izolovaný plný a laněný s PVC pláštěm do 1 kV žíla 1,5 až 16 mm2 volně (CY, CHAH-R(V))</t>
  </si>
  <si>
    <t>761454268</t>
  </si>
  <si>
    <t>58</t>
  </si>
  <si>
    <t>34567030</t>
  </si>
  <si>
    <t>oko kabelové Cu lisovací lehčené 16x8mm</t>
  </si>
  <si>
    <t>-636583802</t>
  </si>
  <si>
    <t>59</t>
  </si>
  <si>
    <t>741130061</t>
  </si>
  <si>
    <t>Ukončení vodič izolovaný do 25 mm2 nastřelení kabelového oka</t>
  </si>
  <si>
    <t>-708459823</t>
  </si>
  <si>
    <t>60</t>
  </si>
  <si>
    <t>210950204</t>
  </si>
  <si>
    <t>Příplatek na zatahování kabelů hmotnosti do 6 kg do tvárnicových tras a kolektorů</t>
  </si>
  <si>
    <t>1626272643</t>
  </si>
  <si>
    <t>61</t>
  </si>
  <si>
    <t>59081130</t>
  </si>
  <si>
    <t>hmota stěrková tepelně izolační požárně ochranná</t>
  </si>
  <si>
    <t>-20788808</t>
  </si>
  <si>
    <t>62</t>
  </si>
  <si>
    <t>741920302</t>
  </si>
  <si>
    <t>Ucpávka prostupu kabelového svazku povlakem stěna tl 100 mm zaplnění prostupu z 20% plocha otvoru 0,2 m2 požární odolnost EI 60</t>
  </si>
  <si>
    <t>1451313070</t>
  </si>
  <si>
    <t>21-M-RH</t>
  </si>
  <si>
    <t>Elektromontáže - Úprava RH1,2</t>
  </si>
  <si>
    <t>63</t>
  </si>
  <si>
    <t>V224</t>
  </si>
  <si>
    <t>Úprava a doplnění rozvaděče RH1, viz. popis v TZ</t>
  </si>
  <si>
    <t>kpl</t>
  </si>
  <si>
    <t>-2142126339</t>
  </si>
  <si>
    <t>V225</t>
  </si>
  <si>
    <t>Úprava a doplnění rozvaděče RH2, viz. popis v TZ</t>
  </si>
  <si>
    <t>1935444933</t>
  </si>
  <si>
    <t>65</t>
  </si>
  <si>
    <t>34141121</t>
  </si>
  <si>
    <t>vodič propojovací se zvýšenou odolností jádro Cu lanované izolace pryž plášť pryž chloroprenová 0,6/1kV (1-CHBU) 1x240mm2</t>
  </si>
  <si>
    <t>1647791306</t>
  </si>
  <si>
    <t>66</t>
  </si>
  <si>
    <t>210800423</t>
  </si>
  <si>
    <t>Montáž vodiče Cu izolovaný plný a laněný s PVC pláštěm do 1 kV žíla 240 až 300 mm2 zatažený (např. CY, CHAH-V)</t>
  </si>
  <si>
    <t>761173920</t>
  </si>
  <si>
    <t>67</t>
  </si>
  <si>
    <t>210100012</t>
  </si>
  <si>
    <t>Ukončení vodičů v rozváděči nebo na přístroji včetně zapojení průřezu žíly do 240 mm2</t>
  </si>
  <si>
    <t>362593597</t>
  </si>
  <si>
    <t>68</t>
  </si>
  <si>
    <t>V226</t>
  </si>
  <si>
    <t>Kovový kabelový žlab 300/50</t>
  </si>
  <si>
    <t>-563414005</t>
  </si>
  <si>
    <t>69</t>
  </si>
  <si>
    <t>V227</t>
  </si>
  <si>
    <t>Montáž kabelového žlabu šířky 300 mm</t>
  </si>
  <si>
    <t>1623366714</t>
  </si>
  <si>
    <t>70</t>
  </si>
  <si>
    <t>V228</t>
  </si>
  <si>
    <t>Upevňovací sada kabelového žlabu 300/50</t>
  </si>
  <si>
    <t>872677650</t>
  </si>
  <si>
    <t>71</t>
  </si>
  <si>
    <t>V229</t>
  </si>
  <si>
    <t>Montáž upevňovací sady kabelového žlabu 300/50</t>
  </si>
  <si>
    <t>914201799</t>
  </si>
  <si>
    <t>72</t>
  </si>
  <si>
    <t>468081335</t>
  </si>
  <si>
    <t>Vybourání otvorů pro elektroinstalace ve zdivu cihelném pl přes 0,09 do 0,25 m2 tl přes 60 do 75 cm</t>
  </si>
  <si>
    <t>-1667971105</t>
  </si>
  <si>
    <t>73</t>
  </si>
  <si>
    <t>468081333</t>
  </si>
  <si>
    <t>Vybourání otvorů pro elektroinstalace ve zdivu cihelném pl přes 0,09 do 0,25 m2 tl přes 30 do 45 cm</t>
  </si>
  <si>
    <t>2059793790</t>
  </si>
  <si>
    <t>74</t>
  </si>
  <si>
    <t>468081332</t>
  </si>
  <si>
    <t>Vybourání otvorů pro elektroinstalace ve zdivu cihelném pl přes 0,09 do 0,25 m2 tl přes 15 do 30 cm</t>
  </si>
  <si>
    <t>-248167243</t>
  </si>
  <si>
    <t>75</t>
  </si>
  <si>
    <t>2075983037</t>
  </si>
  <si>
    <t>76</t>
  </si>
  <si>
    <t>-497349632</t>
  </si>
  <si>
    <t>21-M-TS</t>
  </si>
  <si>
    <t>Elektromontáže - TS</t>
  </si>
  <si>
    <t>77</t>
  </si>
  <si>
    <t>210020661</t>
  </si>
  <si>
    <t>Montáž se zhotovením konstrukce pro rozvodny z profilů válcovaných</t>
  </si>
  <si>
    <t>-1243065237</t>
  </si>
  <si>
    <t>78</t>
  </si>
  <si>
    <t>130104200</t>
  </si>
  <si>
    <t>úhelník ocelový rovnostranný, v jakosti 11 375, 50 x 50 x 5 mm</t>
  </si>
  <si>
    <t>-1840575426</t>
  </si>
  <si>
    <t>79</t>
  </si>
  <si>
    <t>13010816</t>
  </si>
  <si>
    <t>ocel profilová jakost S235JR (11 375) průřez U (UPN) 100</t>
  </si>
  <si>
    <t>-67765654</t>
  </si>
  <si>
    <t>80</t>
  </si>
  <si>
    <t>HZS2131</t>
  </si>
  <si>
    <t>Hodinová zúčtovací sazba zámečník</t>
  </si>
  <si>
    <t>hod</t>
  </si>
  <si>
    <t>272484379</t>
  </si>
  <si>
    <t>81</t>
  </si>
  <si>
    <t>210190521b.3</t>
  </si>
  <si>
    <t>Rozvaděč VN, 22 kV, izolovaný SF6, 5 polí, dle samostatné specifikace</t>
  </si>
  <si>
    <t>sestava</t>
  </si>
  <si>
    <t>1663824017</t>
  </si>
  <si>
    <t>82</t>
  </si>
  <si>
    <t>210190403</t>
  </si>
  <si>
    <t>Montáž rozvaděčů vn vnitřních do 22 kV</t>
  </si>
  <si>
    <t>-546163019</t>
  </si>
  <si>
    <t>83</t>
  </si>
  <si>
    <t>V007</t>
  </si>
  <si>
    <t>Pojistka VN 22kV 50A</t>
  </si>
  <si>
    <t>1264998322</t>
  </si>
  <si>
    <t>84</t>
  </si>
  <si>
    <t>V222</t>
  </si>
  <si>
    <t>Pojistka VN 22kV 63A</t>
  </si>
  <si>
    <t>1374858282</t>
  </si>
  <si>
    <t>85</t>
  </si>
  <si>
    <t>Montáž pojistek VN</t>
  </si>
  <si>
    <t>1296550645</t>
  </si>
  <si>
    <t>86</t>
  </si>
  <si>
    <t>210100773c</t>
  </si>
  <si>
    <t>Konektor stíněný úhlový VN, typ A,  250A, 25-70 mm</t>
  </si>
  <si>
    <t>1911180352</t>
  </si>
  <si>
    <t>87</t>
  </si>
  <si>
    <t>V102</t>
  </si>
  <si>
    <t>Ukončení celoplastového kabelu 22kV stíněným úhlovým konektorem, do průřezu 70 mm</t>
  </si>
  <si>
    <t>-1629238685</t>
  </si>
  <si>
    <t>88</t>
  </si>
  <si>
    <t>34115052</t>
  </si>
  <si>
    <t>kabel Al ze sítěného PE vn 22 kV 1x70/16 RMV</t>
  </si>
  <si>
    <t>-805611116</t>
  </si>
  <si>
    <t>89</t>
  </si>
  <si>
    <t>210931013</t>
  </si>
  <si>
    <t>Montáž kabelů Al stíněný plný nebo laněný s XLPE izolací do 35 kV 1x70 mm2 uložených volně (AXEKCE)</t>
  </si>
  <si>
    <t>-186479644</t>
  </si>
  <si>
    <t>90</t>
  </si>
  <si>
    <t>210100773b</t>
  </si>
  <si>
    <t>VN Kabelová koncovka vnitřní 22kV, pro kabel 1x70</t>
  </si>
  <si>
    <t>-606725366</t>
  </si>
  <si>
    <t>91</t>
  </si>
  <si>
    <t>210100771</t>
  </si>
  <si>
    <t>Ukončení vodičů celoplastových koncovkou do 22 kV staniční KSJ průřezu žíly do 95 mm2</t>
  </si>
  <si>
    <t>-2034258598</t>
  </si>
  <si>
    <t>92</t>
  </si>
  <si>
    <t>210100311</t>
  </si>
  <si>
    <t>Příplatek k ukončení kabelů za ukončení a připojení stínění v plášti žíly</t>
  </si>
  <si>
    <t>1193353103</t>
  </si>
  <si>
    <t>93</t>
  </si>
  <si>
    <t>210280391</t>
  </si>
  <si>
    <t>Zkoušky kabelů silových do 35 kV zvýšeným napětím</t>
  </si>
  <si>
    <t>2036786171</t>
  </si>
  <si>
    <t>94</t>
  </si>
  <si>
    <t>468081322</t>
  </si>
  <si>
    <t>Vybourání otvorů pro elektroinstalace ve zdivu cihelném pl přes 0,0225 do 0,09 m2 tl přes 15 do 30 cm</t>
  </si>
  <si>
    <t>1526693170</t>
  </si>
  <si>
    <t>95</t>
  </si>
  <si>
    <t>460952212</t>
  </si>
  <si>
    <t>Zazdívka otvorů při elektroinstalacích cihlami pálenými pl přes 0,0225 do 0,09 m2 a tl přes 15 do 30 cm</t>
  </si>
  <si>
    <t>-70675514</t>
  </si>
  <si>
    <t>96</t>
  </si>
  <si>
    <t>V021</t>
  </si>
  <si>
    <t>Kabelová příchytka KHF 33-43</t>
  </si>
  <si>
    <t>-1909681011</t>
  </si>
  <si>
    <t>97</t>
  </si>
  <si>
    <t>210021073</t>
  </si>
  <si>
    <t>Montáž příchytek plastových jednoduchých KHF 33-43 mm</t>
  </si>
  <si>
    <t>6353236</t>
  </si>
  <si>
    <t>98</t>
  </si>
  <si>
    <t>210171112a.1</t>
  </si>
  <si>
    <t>Transformátor distribuční 22/0,4kV 1600 kVA, ztráty dle Ecodesign2021</t>
  </si>
  <si>
    <t>-676373312</t>
  </si>
  <si>
    <t>99</t>
  </si>
  <si>
    <t>210171114</t>
  </si>
  <si>
    <t>Montáž transformátorů třífázových vn/nn olejových v kobkách do 1600 kVA bez zapojení vodičů</t>
  </si>
  <si>
    <t>1282201008</t>
  </si>
  <si>
    <t>100</t>
  </si>
  <si>
    <t>210280522</t>
  </si>
  <si>
    <t>Uvedení do provozu transformátoru nn/vn olejového výkonu do 1600 kVA</t>
  </si>
  <si>
    <t>-1712072894</t>
  </si>
  <si>
    <t>101</t>
  </si>
  <si>
    <t>V004</t>
  </si>
  <si>
    <t>Dřevěná zábrana před transformátor</t>
  </si>
  <si>
    <t>-1092601170</t>
  </si>
  <si>
    <t>102</t>
  </si>
  <si>
    <t xml:space="preserve">Montáž dřevěné zábrany </t>
  </si>
  <si>
    <t>-1803033476</t>
  </si>
  <si>
    <t>103</t>
  </si>
  <si>
    <t>1477792026</t>
  </si>
  <si>
    <t>104</t>
  </si>
  <si>
    <t>1929473118</t>
  </si>
  <si>
    <t>105</t>
  </si>
  <si>
    <t>844146701</t>
  </si>
  <si>
    <t>106</t>
  </si>
  <si>
    <t>34567142</t>
  </si>
  <si>
    <t>oko kabelové Cu 1-36kV lisovací 240x12</t>
  </si>
  <si>
    <t>-20575208</t>
  </si>
  <si>
    <t>107</t>
  </si>
  <si>
    <t>741130071</t>
  </si>
  <si>
    <t>Ukončení vodič izolovaný do 240 mm2 nastřelení kabelového oka</t>
  </si>
  <si>
    <t>1195613536</t>
  </si>
  <si>
    <t>108</t>
  </si>
  <si>
    <t>V235</t>
  </si>
  <si>
    <t>Skupinová příchytka pro 16 kabelu prumer do 30 mm</t>
  </si>
  <si>
    <t>1560857585</t>
  </si>
  <si>
    <t>109</t>
  </si>
  <si>
    <t>V236</t>
  </si>
  <si>
    <t>Montáž skupinové příchytky</t>
  </si>
  <si>
    <t>1162393051</t>
  </si>
  <si>
    <t>110</t>
  </si>
  <si>
    <t>V223</t>
  </si>
  <si>
    <t>Hlavní rozvaděč RH3, 5 polí, specifikace dle TZ</t>
  </si>
  <si>
    <t>1000478802</t>
  </si>
  <si>
    <t>111</t>
  </si>
  <si>
    <t>210190431.1</t>
  </si>
  <si>
    <t>Montáž rozvaděčů nn vnitřních ostatních do 400 kg</t>
  </si>
  <si>
    <t>1546594935</t>
  </si>
  <si>
    <t>112</t>
  </si>
  <si>
    <t>2089990915</t>
  </si>
  <si>
    <t>113</t>
  </si>
  <si>
    <t>2074762905</t>
  </si>
  <si>
    <t>114</t>
  </si>
  <si>
    <t>35441640</t>
  </si>
  <si>
    <t>podpěra vedení FeZn do zdiva pro zemní pásek 30x4</t>
  </si>
  <si>
    <t>-1576805819</t>
  </si>
  <si>
    <t>115</t>
  </si>
  <si>
    <t>35441986</t>
  </si>
  <si>
    <t>svorka odbočovací a spojovací pro pásek 30x4 mm, FeZn</t>
  </si>
  <si>
    <t>-991620328</t>
  </si>
  <si>
    <t>116</t>
  </si>
  <si>
    <t>34141363</t>
  </si>
  <si>
    <t>vodič ohebný s Cu jádrem propojovací pro 450/750V 70mm2</t>
  </si>
  <si>
    <t>713641928</t>
  </si>
  <si>
    <t>117</t>
  </si>
  <si>
    <t>210800415</t>
  </si>
  <si>
    <t>Montáž vodiče Cu izolovaný plný a laněný s PVC pláštěm do 1 kV žíla 50 až 70 mm2 zatažený (CY, CHAH-R(V))</t>
  </si>
  <si>
    <t>-1626767906</t>
  </si>
  <si>
    <t>118</t>
  </si>
  <si>
    <t>34567130</t>
  </si>
  <si>
    <t>oko kabelové Cu 1 - 36 kV lisovací 70 x 8</t>
  </si>
  <si>
    <t>1616880271</t>
  </si>
  <si>
    <t>119</t>
  </si>
  <si>
    <t>741130064</t>
  </si>
  <si>
    <t>Ukončení vodič izolovaný do 70 mm2 nastřelení kabelového oka</t>
  </si>
  <si>
    <t>1962440911</t>
  </si>
  <si>
    <t>120</t>
  </si>
  <si>
    <t>2027158476</t>
  </si>
  <si>
    <t>121</t>
  </si>
  <si>
    <t>-1078812752</t>
  </si>
  <si>
    <t>122</t>
  </si>
  <si>
    <t>-1588660434</t>
  </si>
  <si>
    <t>123</t>
  </si>
  <si>
    <t>2125696632</t>
  </si>
  <si>
    <t>124</t>
  </si>
  <si>
    <t>27251120</t>
  </si>
  <si>
    <t>koberec dielektrický do 26kV š 1200mm tl 4,5mm</t>
  </si>
  <si>
    <t>-728403847</t>
  </si>
  <si>
    <t>125</t>
  </si>
  <si>
    <t>35442114</t>
  </si>
  <si>
    <t>štítek plastový - bez označení</t>
  </si>
  <si>
    <t>304417893</t>
  </si>
  <si>
    <t>126</t>
  </si>
  <si>
    <t>210290891</t>
  </si>
  <si>
    <t>Doplnění orientačních štítků na kabel (při revizi)</t>
  </si>
  <si>
    <t>783790190</t>
  </si>
  <si>
    <t>127</t>
  </si>
  <si>
    <t>v_03</t>
  </si>
  <si>
    <t xml:space="preserve">Pásek pro svazkování kabelů </t>
  </si>
  <si>
    <t>688789150</t>
  </si>
  <si>
    <t>210950111.1</t>
  </si>
  <si>
    <t>Svazkování jednožilových kabelů</t>
  </si>
  <si>
    <t>1555790731</t>
  </si>
  <si>
    <t>129</t>
  </si>
  <si>
    <t>v_05</t>
  </si>
  <si>
    <t>Tabulka výstržná smaltovaná</t>
  </si>
  <si>
    <t>-1623849104</t>
  </si>
  <si>
    <t>130</t>
  </si>
  <si>
    <t>V011</t>
  </si>
  <si>
    <t>Dřevěný rámeček se zasklením pro schéma 45x30cm</t>
  </si>
  <si>
    <t>-563115352</t>
  </si>
  <si>
    <t>131</t>
  </si>
  <si>
    <t>73534535</t>
  </si>
  <si>
    <t>tabulka bezpečnostní plastová s tiskem 2 barvy A6 105x148mm</t>
  </si>
  <si>
    <t>362452042</t>
  </si>
  <si>
    <t>132</t>
  </si>
  <si>
    <t>210020951</t>
  </si>
  <si>
    <t>Montáž tabulky výstražné smaltované formát A4 až A7</t>
  </si>
  <si>
    <t>-377291678</t>
  </si>
  <si>
    <t>133</t>
  </si>
  <si>
    <t>V1004</t>
  </si>
  <si>
    <t>Polička pro bezpečnostní a ochranné pomůcky</t>
  </si>
  <si>
    <t>698552628</t>
  </si>
  <si>
    <t>134</t>
  </si>
  <si>
    <t>V1005</t>
  </si>
  <si>
    <t>Montáž poličky</t>
  </si>
  <si>
    <t>-1883143829</t>
  </si>
  <si>
    <t>135</t>
  </si>
  <si>
    <t>V1006</t>
  </si>
  <si>
    <t>Nové ochranné a pracovní pomůcky viz. soupis v TZ</t>
  </si>
  <si>
    <t>1598480958</t>
  </si>
  <si>
    <t>136</t>
  </si>
  <si>
    <t>V230</t>
  </si>
  <si>
    <t>Rozšíření licence Schneider EcoStruxure Power Monitoring Expert o nově připojovaná zařízení</t>
  </si>
  <si>
    <t>1876759967</t>
  </si>
  <si>
    <t>137</t>
  </si>
  <si>
    <t>V231</t>
  </si>
  <si>
    <t>Začlenění nově instalovaných prvků do řídícího systému areálu</t>
  </si>
  <si>
    <t>1049599957</t>
  </si>
  <si>
    <t>138</t>
  </si>
  <si>
    <t>V232</t>
  </si>
  <si>
    <t>Dokumentace skutečného provedení stavby</t>
  </si>
  <si>
    <t>1071645072</t>
  </si>
  <si>
    <t>21-M-VN</t>
  </si>
  <si>
    <t>Elektromontáže - přípojka VN</t>
  </si>
  <si>
    <t>139</t>
  </si>
  <si>
    <t>35436170</t>
  </si>
  <si>
    <t>spojka 22kV venkovní pro kabely s plastovou izolací, 35-95mm2</t>
  </si>
  <si>
    <t>-372805769</t>
  </si>
  <si>
    <t>140</t>
  </si>
  <si>
    <t>210102021</t>
  </si>
  <si>
    <t>Propojení vodičů celoplastových spojkou do 22 kV venkovní do 70 mm2</t>
  </si>
  <si>
    <t>-988963018</t>
  </si>
  <si>
    <t>141</t>
  </si>
  <si>
    <t>-958108561</t>
  </si>
  <si>
    <t>142</t>
  </si>
  <si>
    <t>-1977030087</t>
  </si>
  <si>
    <t>143</t>
  </si>
  <si>
    <t>V237</t>
  </si>
  <si>
    <t>Konektor síněný úhlový VN, průchodka typu C pro kabel 70 mm</t>
  </si>
  <si>
    <t>-1635602333</t>
  </si>
  <si>
    <t>144</t>
  </si>
  <si>
    <t>-1441521024</t>
  </si>
  <si>
    <t>145</t>
  </si>
  <si>
    <t>-22345129</t>
  </si>
  <si>
    <t>146</t>
  </si>
  <si>
    <t>-855437963</t>
  </si>
  <si>
    <t>46-M</t>
  </si>
  <si>
    <t>Zemní práce při extr.mont.pracích</t>
  </si>
  <si>
    <t>147</t>
  </si>
  <si>
    <t>460010024.1</t>
  </si>
  <si>
    <t>Vytyčení trasy vedení kabelového podzemního v zastavěném prostoru</t>
  </si>
  <si>
    <t>1496032782</t>
  </si>
  <si>
    <t>148</t>
  </si>
  <si>
    <t>460131114</t>
  </si>
  <si>
    <t>Hloubení nezapažených jam při elektromontážích ručně v hornině tř II skupiny 4</t>
  </si>
  <si>
    <t>m3</t>
  </si>
  <si>
    <t>396423448</t>
  </si>
  <si>
    <t>149</t>
  </si>
  <si>
    <t>460391124</t>
  </si>
  <si>
    <t>Zásyp jam při elektromontážích ručně se zhutněním z hornin třídy II skupiny 4</t>
  </si>
  <si>
    <t>749348529</t>
  </si>
  <si>
    <t>150</t>
  </si>
  <si>
    <t>468022212</t>
  </si>
  <si>
    <t>Rozebrání dlažeb při elektromontážích ručně z dlaždic betonových nebo keramických z malty spáry zalité</t>
  </si>
  <si>
    <t>100777891</t>
  </si>
  <si>
    <t>151</t>
  </si>
  <si>
    <t>460650055</t>
  </si>
  <si>
    <t>Podklad vozovky a chodníku ze štěrkodrti se zhutněním při elektromontážích tloušťky do 25 cm</t>
  </si>
  <si>
    <t>1444732364</t>
  </si>
  <si>
    <t>152</t>
  </si>
  <si>
    <t>59245009</t>
  </si>
  <si>
    <t>dlažba tvar čtverec betonová 100x100x80mm barevná</t>
  </si>
  <si>
    <t>-749713948</t>
  </si>
  <si>
    <t>153</t>
  </si>
  <si>
    <t>460921221</t>
  </si>
  <si>
    <t>Kladení dlažby po překopech při elektromontážích dlaždice betonové 4hranné do lože z kameniva těženého</t>
  </si>
  <si>
    <t>-943166511</t>
  </si>
  <si>
    <t>154</t>
  </si>
  <si>
    <t>460080112</t>
  </si>
  <si>
    <t>Bourání základu betonového se záhozem jámy sypaninou</t>
  </si>
  <si>
    <t>-979292276</t>
  </si>
  <si>
    <t>155</t>
  </si>
  <si>
    <t>460421182</t>
  </si>
  <si>
    <t>Lože kabelů z písku nebo štěrkopísku tl 10 cm nad kabel, kryté plastovou folií, š lože do 80 cm</t>
  </si>
  <si>
    <t>-922184900</t>
  </si>
  <si>
    <t>156</t>
  </si>
  <si>
    <t>460470011</t>
  </si>
  <si>
    <t>Provizorní zajištění kabelů ve výkopech při jejich křížení</t>
  </si>
  <si>
    <t>1035905055</t>
  </si>
  <si>
    <t>157</t>
  </si>
  <si>
    <t>460470012</t>
  </si>
  <si>
    <t>Provizorní zajištění kabelů ve výkopech při jejich souběhu</t>
  </si>
  <si>
    <t>-931853438</t>
  </si>
  <si>
    <t>158</t>
  </si>
  <si>
    <t>460490014</t>
  </si>
  <si>
    <t>Krytí kabelů výstražnou fólií šířky 40 cm</t>
  </si>
  <si>
    <t>-943045026</t>
  </si>
  <si>
    <t>159</t>
  </si>
  <si>
    <t>58337310</t>
  </si>
  <si>
    <t>štěrkopísek frakce 0/4</t>
  </si>
  <si>
    <t>-1738560610</t>
  </si>
  <si>
    <t>160</t>
  </si>
  <si>
    <t>460600021</t>
  </si>
  <si>
    <t>Vodorovné přemístění horniny jakékoliv třídy do 50 m</t>
  </si>
  <si>
    <t>-1614936570</t>
  </si>
  <si>
    <t>161</t>
  </si>
  <si>
    <t>34571358</t>
  </si>
  <si>
    <t>trubka elektroinstalační ohebná dvouplášťová korugovaná (chránička) D 136/160mm, HDPE+LDPE</t>
  </si>
  <si>
    <t>298480622</t>
  </si>
  <si>
    <t>58-M</t>
  </si>
  <si>
    <t>Revize vyhrazených technických zařízení</t>
  </si>
  <si>
    <t>162</t>
  </si>
  <si>
    <t>045002000</t>
  </si>
  <si>
    <t>Kompletační a koordinační činnost</t>
  </si>
  <si>
    <t>-1143480807</t>
  </si>
  <si>
    <t>163</t>
  </si>
  <si>
    <t>210280003</t>
  </si>
  <si>
    <t>Zkoušky a prohlídky el rozvodů a zařízení celková prohlídka pro objem mtž prací do 1 000 000 Kč</t>
  </si>
  <si>
    <t>208929846</t>
  </si>
  <si>
    <t>164</t>
  </si>
  <si>
    <t>210280010</t>
  </si>
  <si>
    <t>Příplatek k celkové prohlídce za dalších i započatých 500 000 Kč přes 1 000 000 Kč</t>
  </si>
  <si>
    <t>1267637481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</si>
</sst>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021-000318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Úprava a dovystrojení trafostanice v objektu 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Zemědělská 1665/1, 613 00 Brno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29. 9. 2022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Trafostanice TS1, př...'!J30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'01 - Trafostanice TS1, př...'!P128</f>
        <v>0</v>
      </c>
      <c r="AV95" s="125">
        <f>'01 - Trafostanice TS1, př...'!J33</f>
        <v>0</v>
      </c>
      <c r="AW95" s="125">
        <f>'01 - Trafostanice TS1, př...'!J34</f>
        <v>0</v>
      </c>
      <c r="AX95" s="125">
        <f>'01 - Trafostanice TS1, př...'!J35</f>
        <v>0</v>
      </c>
      <c r="AY95" s="125">
        <f>'01 - Trafostanice TS1, př...'!J36</f>
        <v>0</v>
      </c>
      <c r="AZ95" s="125">
        <f>'01 - Trafostanice TS1, př...'!F33</f>
        <v>0</v>
      </c>
      <c r="BA95" s="125">
        <f>'01 - Trafostanice TS1, př...'!F34</f>
        <v>0</v>
      </c>
      <c r="BB95" s="125">
        <f>'01 - Trafostanice TS1, př...'!F35</f>
        <v>0</v>
      </c>
      <c r="BC95" s="125">
        <f>'01 - Trafostanice TS1, př...'!F36</f>
        <v>0</v>
      </c>
      <c r="BD95" s="127">
        <f>'01 - Trafostanice TS1, př...'!F37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Trafostanice TS1, př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84</v>
      </c>
    </row>
    <row r="4" spans="2:46" s="1" customFormat="1" ht="24.95" customHeight="1">
      <c r="B4" s="17"/>
      <c r="D4" s="131" t="s">
        <v>85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Úprava a dovystrojení trafostanice v objektu A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29. 9. 2022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27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27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32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27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34</v>
      </c>
      <c r="E30" s="35"/>
      <c r="F30" s="35"/>
      <c r="G30" s="35"/>
      <c r="H30" s="35"/>
      <c r="I30" s="35"/>
      <c r="J30" s="144">
        <f>ROUND(J128,2)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36</v>
      </c>
      <c r="G32" s="35"/>
      <c r="H32" s="35"/>
      <c r="I32" s="145" t="s">
        <v>35</v>
      </c>
      <c r="J32" s="14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38</v>
      </c>
      <c r="E33" s="133" t="s">
        <v>39</v>
      </c>
      <c r="F33" s="147">
        <f>ROUND((SUM(BE128:BE304)),2)</f>
        <v>0</v>
      </c>
      <c r="G33" s="35"/>
      <c r="H33" s="35"/>
      <c r="I33" s="148">
        <v>0.21</v>
      </c>
      <c r="J33" s="147">
        <f>ROUND(((SUM(BE128:BE304))*I33),2)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40</v>
      </c>
      <c r="F34" s="147">
        <f>ROUND((SUM(BF128:BF304)),2)</f>
        <v>0</v>
      </c>
      <c r="G34" s="35"/>
      <c r="H34" s="35"/>
      <c r="I34" s="148">
        <v>0.15</v>
      </c>
      <c r="J34" s="147">
        <f>ROUND(((SUM(BF128:BF304))*I34),2)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41</v>
      </c>
      <c r="F35" s="147">
        <f>ROUND((SUM(BG128:BG304)),2)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42</v>
      </c>
      <c r="F36" s="147">
        <f>ROUND((SUM(BH128:BH304)),2)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43</v>
      </c>
      <c r="F37" s="147">
        <f>ROUND((SUM(BI128:BI304)),2)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44</v>
      </c>
      <c r="E39" s="151"/>
      <c r="F39" s="151"/>
      <c r="G39" s="152" t="s">
        <v>45</v>
      </c>
      <c r="H39" s="153" t="s">
        <v>46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67" t="str">
        <f>E7</f>
        <v>Úprava a dovystrojení trafostanice v objektu 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86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01 - Trafostanice TS1, přípojka VN a NN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Zemědělská 1665/1, 613 00 Brno</v>
      </c>
      <c r="G89" s="37"/>
      <c r="H89" s="37"/>
      <c r="I89" s="29" t="s">
        <v>22</v>
      </c>
      <c r="J89" s="76" t="str">
        <f>IF(J12="","",J12)</f>
        <v>29. 9. 2022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68" t="s">
        <v>89</v>
      </c>
      <c r="D94" s="169"/>
      <c r="E94" s="169"/>
      <c r="F94" s="169"/>
      <c r="G94" s="169"/>
      <c r="H94" s="169"/>
      <c r="I94" s="169"/>
      <c r="J94" s="170" t="s">
        <v>90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1" t="s">
        <v>91</v>
      </c>
      <c r="D96" s="37"/>
      <c r="E96" s="37"/>
      <c r="F96" s="37"/>
      <c r="G96" s="37"/>
      <c r="H96" s="37"/>
      <c r="I96" s="37"/>
      <c r="J96" s="107">
        <f>J128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pans="1:31" s="9" customFormat="1" ht="24.95" customHeight="1" hidden="1">
      <c r="A97" s="9"/>
      <c r="B97" s="172"/>
      <c r="C97" s="173"/>
      <c r="D97" s="174" t="s">
        <v>93</v>
      </c>
      <c r="E97" s="175"/>
      <c r="F97" s="175"/>
      <c r="G97" s="175"/>
      <c r="H97" s="175"/>
      <c r="I97" s="175"/>
      <c r="J97" s="176">
        <f>J129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78"/>
      <c r="C98" s="179"/>
      <c r="D98" s="180" t="s">
        <v>94</v>
      </c>
      <c r="E98" s="181"/>
      <c r="F98" s="181"/>
      <c r="G98" s="181"/>
      <c r="H98" s="181"/>
      <c r="I98" s="181"/>
      <c r="J98" s="182">
        <f>J130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72"/>
      <c r="C99" s="173"/>
      <c r="D99" s="174" t="s">
        <v>95</v>
      </c>
      <c r="E99" s="175"/>
      <c r="F99" s="175"/>
      <c r="G99" s="175"/>
      <c r="H99" s="175"/>
      <c r="I99" s="175"/>
      <c r="J99" s="176">
        <f>J136</f>
        <v>0</v>
      </c>
      <c r="K99" s="173"/>
      <c r="L99" s="17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78"/>
      <c r="C100" s="179"/>
      <c r="D100" s="180" t="s">
        <v>96</v>
      </c>
      <c r="E100" s="181"/>
      <c r="F100" s="181"/>
      <c r="G100" s="181"/>
      <c r="H100" s="181"/>
      <c r="I100" s="181"/>
      <c r="J100" s="182">
        <f>J137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72"/>
      <c r="C101" s="173"/>
      <c r="D101" s="174" t="s">
        <v>97</v>
      </c>
      <c r="E101" s="175"/>
      <c r="F101" s="175"/>
      <c r="G101" s="175"/>
      <c r="H101" s="175"/>
      <c r="I101" s="175"/>
      <c r="J101" s="176">
        <f>J160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78"/>
      <c r="C102" s="179"/>
      <c r="D102" s="180" t="s">
        <v>98</v>
      </c>
      <c r="E102" s="181"/>
      <c r="F102" s="181"/>
      <c r="G102" s="181"/>
      <c r="H102" s="181"/>
      <c r="I102" s="181"/>
      <c r="J102" s="182">
        <f>J161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8"/>
      <c r="C103" s="179"/>
      <c r="D103" s="180" t="s">
        <v>99</v>
      </c>
      <c r="E103" s="181"/>
      <c r="F103" s="181"/>
      <c r="G103" s="181"/>
      <c r="H103" s="181"/>
      <c r="I103" s="181"/>
      <c r="J103" s="182">
        <f>J178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8"/>
      <c r="C104" s="179"/>
      <c r="D104" s="180" t="s">
        <v>100</v>
      </c>
      <c r="E104" s="181"/>
      <c r="F104" s="181"/>
      <c r="G104" s="181"/>
      <c r="H104" s="181"/>
      <c r="I104" s="181"/>
      <c r="J104" s="182">
        <f>J198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78"/>
      <c r="C105" s="179"/>
      <c r="D105" s="180" t="s">
        <v>101</v>
      </c>
      <c r="E105" s="181"/>
      <c r="F105" s="181"/>
      <c r="G105" s="181"/>
      <c r="H105" s="181"/>
      <c r="I105" s="181"/>
      <c r="J105" s="182">
        <f>J213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78"/>
      <c r="C106" s="179"/>
      <c r="D106" s="180" t="s">
        <v>102</v>
      </c>
      <c r="E106" s="181"/>
      <c r="F106" s="181"/>
      <c r="G106" s="181"/>
      <c r="H106" s="181"/>
      <c r="I106" s="181"/>
      <c r="J106" s="182">
        <f>J276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78"/>
      <c r="C107" s="179"/>
      <c r="D107" s="180" t="s">
        <v>103</v>
      </c>
      <c r="E107" s="181"/>
      <c r="F107" s="181"/>
      <c r="G107" s="181"/>
      <c r="H107" s="181"/>
      <c r="I107" s="181"/>
      <c r="J107" s="182">
        <f>J285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78"/>
      <c r="C108" s="179"/>
      <c r="D108" s="180" t="s">
        <v>104</v>
      </c>
      <c r="E108" s="181"/>
      <c r="F108" s="181"/>
      <c r="G108" s="181"/>
      <c r="H108" s="181"/>
      <c r="I108" s="181"/>
      <c r="J108" s="182">
        <f>J301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 hidden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ht="12" hidden="1"/>
    <row r="112" ht="12" hidden="1"/>
    <row r="113" ht="12" hidden="1"/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105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167" t="str">
        <f>E7</f>
        <v>Úprava a dovystrojení trafostanice v objektu A</v>
      </c>
      <c r="F118" s="29"/>
      <c r="G118" s="29"/>
      <c r="H118" s="29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86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E9</f>
        <v>01 - Trafostanice TS1, přípojka VN a NN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F12</f>
        <v>Zemědělská 1665/1, 613 00 Brno</v>
      </c>
      <c r="G122" s="37"/>
      <c r="H122" s="37"/>
      <c r="I122" s="29" t="s">
        <v>22</v>
      </c>
      <c r="J122" s="76" t="str">
        <f>IF(J12="","",J12)</f>
        <v>29. 9. 2022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24</v>
      </c>
      <c r="D124" s="37"/>
      <c r="E124" s="37"/>
      <c r="F124" s="24" t="str">
        <f>E15</f>
        <v xml:space="preserve"> </v>
      </c>
      <c r="G124" s="37"/>
      <c r="H124" s="37"/>
      <c r="I124" s="29" t="s">
        <v>30</v>
      </c>
      <c r="J124" s="33" t="str">
        <f>E21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28</v>
      </c>
      <c r="D125" s="37"/>
      <c r="E125" s="37"/>
      <c r="F125" s="24" t="str">
        <f>IF(E18="","",E18)</f>
        <v>Vyplň údaj</v>
      </c>
      <c r="G125" s="37"/>
      <c r="H125" s="37"/>
      <c r="I125" s="29" t="s">
        <v>32</v>
      </c>
      <c r="J125" s="33" t="str">
        <f>E24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4"/>
      <c r="B127" s="185"/>
      <c r="C127" s="186" t="s">
        <v>106</v>
      </c>
      <c r="D127" s="187" t="s">
        <v>59</v>
      </c>
      <c r="E127" s="187" t="s">
        <v>55</v>
      </c>
      <c r="F127" s="187" t="s">
        <v>56</v>
      </c>
      <c r="G127" s="187" t="s">
        <v>107</v>
      </c>
      <c r="H127" s="187" t="s">
        <v>108</v>
      </c>
      <c r="I127" s="187" t="s">
        <v>109</v>
      </c>
      <c r="J127" s="188" t="s">
        <v>90</v>
      </c>
      <c r="K127" s="189" t="s">
        <v>110</v>
      </c>
      <c r="L127" s="190"/>
      <c r="M127" s="97" t="s">
        <v>1</v>
      </c>
      <c r="N127" s="98" t="s">
        <v>38</v>
      </c>
      <c r="O127" s="98" t="s">
        <v>111</v>
      </c>
      <c r="P127" s="98" t="s">
        <v>112</v>
      </c>
      <c r="Q127" s="98" t="s">
        <v>113</v>
      </c>
      <c r="R127" s="98" t="s">
        <v>114</v>
      </c>
      <c r="S127" s="98" t="s">
        <v>115</v>
      </c>
      <c r="T127" s="99" t="s">
        <v>116</v>
      </c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63" s="2" customFormat="1" ht="22.8" customHeight="1">
      <c r="A128" s="35"/>
      <c r="B128" s="36"/>
      <c r="C128" s="104" t="s">
        <v>117</v>
      </c>
      <c r="D128" s="37"/>
      <c r="E128" s="37"/>
      <c r="F128" s="37"/>
      <c r="G128" s="37"/>
      <c r="H128" s="37"/>
      <c r="I128" s="37"/>
      <c r="J128" s="191">
        <f>BK128</f>
        <v>0</v>
      </c>
      <c r="K128" s="37"/>
      <c r="L128" s="41"/>
      <c r="M128" s="100"/>
      <c r="N128" s="192"/>
      <c r="O128" s="101"/>
      <c r="P128" s="193">
        <f>P129+P136+P160</f>
        <v>0</v>
      </c>
      <c r="Q128" s="101"/>
      <c r="R128" s="193">
        <f>R129+R136+R160</f>
        <v>18.45161</v>
      </c>
      <c r="S128" s="101"/>
      <c r="T128" s="194">
        <f>T129+T136+T160</f>
        <v>5.6266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73</v>
      </c>
      <c r="AU128" s="14" t="s">
        <v>92</v>
      </c>
      <c r="BK128" s="195">
        <f>BK129+BK136+BK160</f>
        <v>0</v>
      </c>
    </row>
    <row r="129" spans="1:63" s="12" customFormat="1" ht="25.9" customHeight="1">
      <c r="A129" s="12"/>
      <c r="B129" s="196"/>
      <c r="C129" s="197"/>
      <c r="D129" s="198" t="s">
        <v>73</v>
      </c>
      <c r="E129" s="199" t="s">
        <v>118</v>
      </c>
      <c r="F129" s="199" t="s">
        <v>119</v>
      </c>
      <c r="G129" s="197"/>
      <c r="H129" s="197"/>
      <c r="I129" s="200"/>
      <c r="J129" s="201">
        <f>BK129</f>
        <v>0</v>
      </c>
      <c r="K129" s="197"/>
      <c r="L129" s="202"/>
      <c r="M129" s="203"/>
      <c r="N129" s="204"/>
      <c r="O129" s="204"/>
      <c r="P129" s="205">
        <f>P130</f>
        <v>0</v>
      </c>
      <c r="Q129" s="204"/>
      <c r="R129" s="205">
        <f>R130</f>
        <v>0</v>
      </c>
      <c r="S129" s="204"/>
      <c r="T129" s="20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82</v>
      </c>
      <c r="AT129" s="208" t="s">
        <v>73</v>
      </c>
      <c r="AU129" s="208" t="s">
        <v>74</v>
      </c>
      <c r="AY129" s="207" t="s">
        <v>120</v>
      </c>
      <c r="BK129" s="209">
        <f>BK130</f>
        <v>0</v>
      </c>
    </row>
    <row r="130" spans="1:63" s="12" customFormat="1" ht="22.8" customHeight="1">
      <c r="A130" s="12"/>
      <c r="B130" s="196"/>
      <c r="C130" s="197"/>
      <c r="D130" s="198" t="s">
        <v>73</v>
      </c>
      <c r="E130" s="210" t="s">
        <v>121</v>
      </c>
      <c r="F130" s="210" t="s">
        <v>122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SUM(P131:P135)</f>
        <v>0</v>
      </c>
      <c r="Q130" s="204"/>
      <c r="R130" s="205">
        <f>SUM(R131:R135)</f>
        <v>0</v>
      </c>
      <c r="S130" s="204"/>
      <c r="T130" s="206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82</v>
      </c>
      <c r="AT130" s="208" t="s">
        <v>73</v>
      </c>
      <c r="AU130" s="208" t="s">
        <v>82</v>
      </c>
      <c r="AY130" s="207" t="s">
        <v>120</v>
      </c>
      <c r="BK130" s="209">
        <f>SUM(BK131:BK135)</f>
        <v>0</v>
      </c>
    </row>
    <row r="131" spans="1:65" s="2" customFormat="1" ht="16.5" customHeight="1">
      <c r="A131" s="35"/>
      <c r="B131" s="36"/>
      <c r="C131" s="212" t="s">
        <v>82</v>
      </c>
      <c r="D131" s="212" t="s">
        <v>123</v>
      </c>
      <c r="E131" s="213" t="s">
        <v>124</v>
      </c>
      <c r="F131" s="214" t="s">
        <v>125</v>
      </c>
      <c r="G131" s="215" t="s">
        <v>126</v>
      </c>
      <c r="H131" s="216">
        <v>3</v>
      </c>
      <c r="I131" s="217"/>
      <c r="J131" s="218">
        <f>ROUND(I131*H131,2)</f>
        <v>0</v>
      </c>
      <c r="K131" s="219"/>
      <c r="L131" s="41"/>
      <c r="M131" s="220" t="s">
        <v>1</v>
      </c>
      <c r="N131" s="221" t="s">
        <v>39</v>
      </c>
      <c r="O131" s="88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4" t="s">
        <v>127</v>
      </c>
      <c r="AT131" s="224" t="s">
        <v>123</v>
      </c>
      <c r="AU131" s="224" t="s">
        <v>84</v>
      </c>
      <c r="AY131" s="14" t="s">
        <v>120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4" t="s">
        <v>82</v>
      </c>
      <c r="BK131" s="225">
        <f>ROUND(I131*H131,2)</f>
        <v>0</v>
      </c>
      <c r="BL131" s="14" t="s">
        <v>127</v>
      </c>
      <c r="BM131" s="224" t="s">
        <v>128</v>
      </c>
    </row>
    <row r="132" spans="1:65" s="2" customFormat="1" ht="24.15" customHeight="1">
      <c r="A132" s="35"/>
      <c r="B132" s="36"/>
      <c r="C132" s="212" t="s">
        <v>84</v>
      </c>
      <c r="D132" s="212" t="s">
        <v>123</v>
      </c>
      <c r="E132" s="213" t="s">
        <v>129</v>
      </c>
      <c r="F132" s="214" t="s">
        <v>130</v>
      </c>
      <c r="G132" s="215" t="s">
        <v>126</v>
      </c>
      <c r="H132" s="216">
        <v>30</v>
      </c>
      <c r="I132" s="217"/>
      <c r="J132" s="218">
        <f>ROUND(I132*H132,2)</f>
        <v>0</v>
      </c>
      <c r="K132" s="219"/>
      <c r="L132" s="41"/>
      <c r="M132" s="220" t="s">
        <v>1</v>
      </c>
      <c r="N132" s="221" t="s">
        <v>39</v>
      </c>
      <c r="O132" s="88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4" t="s">
        <v>127</v>
      </c>
      <c r="AT132" s="224" t="s">
        <v>123</v>
      </c>
      <c r="AU132" s="224" t="s">
        <v>84</v>
      </c>
      <c r="AY132" s="14" t="s">
        <v>120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4" t="s">
        <v>82</v>
      </c>
      <c r="BK132" s="225">
        <f>ROUND(I132*H132,2)</f>
        <v>0</v>
      </c>
      <c r="BL132" s="14" t="s">
        <v>127</v>
      </c>
      <c r="BM132" s="224" t="s">
        <v>131</v>
      </c>
    </row>
    <row r="133" spans="1:65" s="2" customFormat="1" ht="24.15" customHeight="1">
      <c r="A133" s="35"/>
      <c r="B133" s="36"/>
      <c r="C133" s="212" t="s">
        <v>132</v>
      </c>
      <c r="D133" s="212" t="s">
        <v>123</v>
      </c>
      <c r="E133" s="213" t="s">
        <v>133</v>
      </c>
      <c r="F133" s="214" t="s">
        <v>134</v>
      </c>
      <c r="G133" s="215" t="s">
        <v>126</v>
      </c>
      <c r="H133" s="216">
        <v>3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39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127</v>
      </c>
      <c r="AT133" s="224" t="s">
        <v>123</v>
      </c>
      <c r="AU133" s="224" t="s">
        <v>84</v>
      </c>
      <c r="AY133" s="14" t="s">
        <v>120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82</v>
      </c>
      <c r="BK133" s="225">
        <f>ROUND(I133*H133,2)</f>
        <v>0</v>
      </c>
      <c r="BL133" s="14" t="s">
        <v>127</v>
      </c>
      <c r="BM133" s="224" t="s">
        <v>135</v>
      </c>
    </row>
    <row r="134" spans="1:65" s="2" customFormat="1" ht="33" customHeight="1">
      <c r="A134" s="35"/>
      <c r="B134" s="36"/>
      <c r="C134" s="212" t="s">
        <v>127</v>
      </c>
      <c r="D134" s="212" t="s">
        <v>123</v>
      </c>
      <c r="E134" s="213" t="s">
        <v>136</v>
      </c>
      <c r="F134" s="214" t="s">
        <v>137</v>
      </c>
      <c r="G134" s="215" t="s">
        <v>126</v>
      </c>
      <c r="H134" s="216">
        <v>1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39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127</v>
      </c>
      <c r="AT134" s="224" t="s">
        <v>123</v>
      </c>
      <c r="AU134" s="224" t="s">
        <v>84</v>
      </c>
      <c r="AY134" s="14" t="s">
        <v>120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82</v>
      </c>
      <c r="BK134" s="225">
        <f>ROUND(I134*H134,2)</f>
        <v>0</v>
      </c>
      <c r="BL134" s="14" t="s">
        <v>127</v>
      </c>
      <c r="BM134" s="224" t="s">
        <v>138</v>
      </c>
    </row>
    <row r="135" spans="1:65" s="2" customFormat="1" ht="44.25" customHeight="1">
      <c r="A135" s="35"/>
      <c r="B135" s="36"/>
      <c r="C135" s="212" t="s">
        <v>139</v>
      </c>
      <c r="D135" s="212" t="s">
        <v>123</v>
      </c>
      <c r="E135" s="213" t="s">
        <v>140</v>
      </c>
      <c r="F135" s="214" t="s">
        <v>141</v>
      </c>
      <c r="G135" s="215" t="s">
        <v>126</v>
      </c>
      <c r="H135" s="216">
        <v>2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39</v>
      </c>
      <c r="O135" s="88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127</v>
      </c>
      <c r="AT135" s="224" t="s">
        <v>123</v>
      </c>
      <c r="AU135" s="224" t="s">
        <v>84</v>
      </c>
      <c r="AY135" s="14" t="s">
        <v>120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82</v>
      </c>
      <c r="BK135" s="225">
        <f>ROUND(I135*H135,2)</f>
        <v>0</v>
      </c>
      <c r="BL135" s="14" t="s">
        <v>127</v>
      </c>
      <c r="BM135" s="224" t="s">
        <v>142</v>
      </c>
    </row>
    <row r="136" spans="1:63" s="12" customFormat="1" ht="25.9" customHeight="1">
      <c r="A136" s="12"/>
      <c r="B136" s="196"/>
      <c r="C136" s="197"/>
      <c r="D136" s="198" t="s">
        <v>73</v>
      </c>
      <c r="E136" s="199" t="s">
        <v>143</v>
      </c>
      <c r="F136" s="199" t="s">
        <v>144</v>
      </c>
      <c r="G136" s="197"/>
      <c r="H136" s="197"/>
      <c r="I136" s="200"/>
      <c r="J136" s="201">
        <f>BK136</f>
        <v>0</v>
      </c>
      <c r="K136" s="197"/>
      <c r="L136" s="202"/>
      <c r="M136" s="203"/>
      <c r="N136" s="204"/>
      <c r="O136" s="204"/>
      <c r="P136" s="205">
        <f>P137</f>
        <v>0</v>
      </c>
      <c r="Q136" s="204"/>
      <c r="R136" s="205">
        <f>R137</f>
        <v>0.02555</v>
      </c>
      <c r="S136" s="204"/>
      <c r="T136" s="20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84</v>
      </c>
      <c r="AT136" s="208" t="s">
        <v>73</v>
      </c>
      <c r="AU136" s="208" t="s">
        <v>74</v>
      </c>
      <c r="AY136" s="207" t="s">
        <v>120</v>
      </c>
      <c r="BK136" s="209">
        <f>BK137</f>
        <v>0</v>
      </c>
    </row>
    <row r="137" spans="1:63" s="12" customFormat="1" ht="22.8" customHeight="1">
      <c r="A137" s="12"/>
      <c r="B137" s="196"/>
      <c r="C137" s="197"/>
      <c r="D137" s="198" t="s">
        <v>73</v>
      </c>
      <c r="E137" s="210" t="s">
        <v>145</v>
      </c>
      <c r="F137" s="210" t="s">
        <v>146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SUM(P138:P159)</f>
        <v>0</v>
      </c>
      <c r="Q137" s="204"/>
      <c r="R137" s="205">
        <f>SUM(R138:R159)</f>
        <v>0.02555</v>
      </c>
      <c r="S137" s="204"/>
      <c r="T137" s="206">
        <f>SUM(T138:T159)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84</v>
      </c>
      <c r="AT137" s="208" t="s">
        <v>73</v>
      </c>
      <c r="AU137" s="208" t="s">
        <v>82</v>
      </c>
      <c r="AY137" s="207" t="s">
        <v>120</v>
      </c>
      <c r="BK137" s="209">
        <f>SUM(BK138:BK159)</f>
        <v>0</v>
      </c>
    </row>
    <row r="138" spans="1:65" s="2" customFormat="1" ht="24.15" customHeight="1">
      <c r="A138" s="35"/>
      <c r="B138" s="36"/>
      <c r="C138" s="226" t="s">
        <v>147</v>
      </c>
      <c r="D138" s="226" t="s">
        <v>148</v>
      </c>
      <c r="E138" s="227" t="s">
        <v>149</v>
      </c>
      <c r="F138" s="228" t="s">
        <v>150</v>
      </c>
      <c r="G138" s="229" t="s">
        <v>151</v>
      </c>
      <c r="H138" s="230">
        <v>50</v>
      </c>
      <c r="I138" s="231"/>
      <c r="J138" s="232">
        <f>ROUND(I138*H138,2)</f>
        <v>0</v>
      </c>
      <c r="K138" s="233"/>
      <c r="L138" s="234"/>
      <c r="M138" s="235" t="s">
        <v>1</v>
      </c>
      <c r="N138" s="236" t="s">
        <v>39</v>
      </c>
      <c r="O138" s="88"/>
      <c r="P138" s="222">
        <f>O138*H138</f>
        <v>0</v>
      </c>
      <c r="Q138" s="222">
        <v>0.00031</v>
      </c>
      <c r="R138" s="222">
        <f>Q138*H138</f>
        <v>0.0155</v>
      </c>
      <c r="S138" s="222">
        <v>0</v>
      </c>
      <c r="T138" s="22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152</v>
      </c>
      <c r="AT138" s="224" t="s">
        <v>148</v>
      </c>
      <c r="AU138" s="224" t="s">
        <v>84</v>
      </c>
      <c r="AY138" s="14" t="s">
        <v>120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82</v>
      </c>
      <c r="BK138" s="225">
        <f>ROUND(I138*H138,2)</f>
        <v>0</v>
      </c>
      <c r="BL138" s="14" t="s">
        <v>153</v>
      </c>
      <c r="BM138" s="224" t="s">
        <v>154</v>
      </c>
    </row>
    <row r="139" spans="1:65" s="2" customFormat="1" ht="24.15" customHeight="1">
      <c r="A139" s="35"/>
      <c r="B139" s="36"/>
      <c r="C139" s="212" t="s">
        <v>155</v>
      </c>
      <c r="D139" s="212" t="s">
        <v>123</v>
      </c>
      <c r="E139" s="213" t="s">
        <v>156</v>
      </c>
      <c r="F139" s="214" t="s">
        <v>157</v>
      </c>
      <c r="G139" s="215" t="s">
        <v>151</v>
      </c>
      <c r="H139" s="216">
        <v>50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39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153</v>
      </c>
      <c r="AT139" s="224" t="s">
        <v>123</v>
      </c>
      <c r="AU139" s="224" t="s">
        <v>84</v>
      </c>
      <c r="AY139" s="14" t="s">
        <v>120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82</v>
      </c>
      <c r="BK139" s="225">
        <f>ROUND(I139*H139,2)</f>
        <v>0</v>
      </c>
      <c r="BL139" s="14" t="s">
        <v>153</v>
      </c>
      <c r="BM139" s="224" t="s">
        <v>158</v>
      </c>
    </row>
    <row r="140" spans="1:65" s="2" customFormat="1" ht="16.5" customHeight="1">
      <c r="A140" s="35"/>
      <c r="B140" s="36"/>
      <c r="C140" s="226" t="s">
        <v>159</v>
      </c>
      <c r="D140" s="226" t="s">
        <v>148</v>
      </c>
      <c r="E140" s="227" t="s">
        <v>160</v>
      </c>
      <c r="F140" s="228" t="s">
        <v>161</v>
      </c>
      <c r="G140" s="229" t="s">
        <v>151</v>
      </c>
      <c r="H140" s="230">
        <v>15</v>
      </c>
      <c r="I140" s="231"/>
      <c r="J140" s="232">
        <f>ROUND(I140*H140,2)</f>
        <v>0</v>
      </c>
      <c r="K140" s="233"/>
      <c r="L140" s="234"/>
      <c r="M140" s="235" t="s">
        <v>1</v>
      </c>
      <c r="N140" s="236" t="s">
        <v>39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152</v>
      </c>
      <c r="AT140" s="224" t="s">
        <v>148</v>
      </c>
      <c r="AU140" s="224" t="s">
        <v>84</v>
      </c>
      <c r="AY140" s="14" t="s">
        <v>120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82</v>
      </c>
      <c r="BK140" s="225">
        <f>ROUND(I140*H140,2)</f>
        <v>0</v>
      </c>
      <c r="BL140" s="14" t="s">
        <v>153</v>
      </c>
      <c r="BM140" s="224" t="s">
        <v>162</v>
      </c>
    </row>
    <row r="141" spans="1:65" s="2" customFormat="1" ht="24.15" customHeight="1">
      <c r="A141" s="35"/>
      <c r="B141" s="36"/>
      <c r="C141" s="212" t="s">
        <v>163</v>
      </c>
      <c r="D141" s="212" t="s">
        <v>123</v>
      </c>
      <c r="E141" s="213" t="s">
        <v>164</v>
      </c>
      <c r="F141" s="214" t="s">
        <v>165</v>
      </c>
      <c r="G141" s="215" t="s">
        <v>151</v>
      </c>
      <c r="H141" s="216">
        <v>15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39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153</v>
      </c>
      <c r="AT141" s="224" t="s">
        <v>123</v>
      </c>
      <c r="AU141" s="224" t="s">
        <v>84</v>
      </c>
      <c r="AY141" s="14" t="s">
        <v>120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82</v>
      </c>
      <c r="BK141" s="225">
        <f>ROUND(I141*H141,2)</f>
        <v>0</v>
      </c>
      <c r="BL141" s="14" t="s">
        <v>153</v>
      </c>
      <c r="BM141" s="224" t="s">
        <v>166</v>
      </c>
    </row>
    <row r="142" spans="1:65" s="2" customFormat="1" ht="21.75" customHeight="1">
      <c r="A142" s="35"/>
      <c r="B142" s="36"/>
      <c r="C142" s="226" t="s">
        <v>167</v>
      </c>
      <c r="D142" s="226" t="s">
        <v>148</v>
      </c>
      <c r="E142" s="227" t="s">
        <v>168</v>
      </c>
      <c r="F142" s="228" t="s">
        <v>169</v>
      </c>
      <c r="G142" s="229" t="s">
        <v>170</v>
      </c>
      <c r="H142" s="230">
        <v>65</v>
      </c>
      <c r="I142" s="231"/>
      <c r="J142" s="232">
        <f>ROUND(I142*H142,2)</f>
        <v>0</v>
      </c>
      <c r="K142" s="233"/>
      <c r="L142" s="234"/>
      <c r="M142" s="235" t="s">
        <v>1</v>
      </c>
      <c r="N142" s="236" t="s">
        <v>39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152</v>
      </c>
      <c r="AT142" s="224" t="s">
        <v>148</v>
      </c>
      <c r="AU142" s="224" t="s">
        <v>84</v>
      </c>
      <c r="AY142" s="14" t="s">
        <v>120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82</v>
      </c>
      <c r="BK142" s="225">
        <f>ROUND(I142*H142,2)</f>
        <v>0</v>
      </c>
      <c r="BL142" s="14" t="s">
        <v>153</v>
      </c>
      <c r="BM142" s="224" t="s">
        <v>171</v>
      </c>
    </row>
    <row r="143" spans="1:65" s="2" customFormat="1" ht="16.5" customHeight="1">
      <c r="A143" s="35"/>
      <c r="B143" s="36"/>
      <c r="C143" s="212" t="s">
        <v>172</v>
      </c>
      <c r="D143" s="212" t="s">
        <v>123</v>
      </c>
      <c r="E143" s="213" t="s">
        <v>168</v>
      </c>
      <c r="F143" s="214" t="s">
        <v>173</v>
      </c>
      <c r="G143" s="215" t="s">
        <v>170</v>
      </c>
      <c r="H143" s="216">
        <v>65</v>
      </c>
      <c r="I143" s="217"/>
      <c r="J143" s="218">
        <f>ROUND(I143*H143,2)</f>
        <v>0</v>
      </c>
      <c r="K143" s="219"/>
      <c r="L143" s="41"/>
      <c r="M143" s="220" t="s">
        <v>1</v>
      </c>
      <c r="N143" s="221" t="s">
        <v>39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153</v>
      </c>
      <c r="AT143" s="224" t="s">
        <v>123</v>
      </c>
      <c r="AU143" s="224" t="s">
        <v>84</v>
      </c>
      <c r="AY143" s="14" t="s">
        <v>120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82</v>
      </c>
      <c r="BK143" s="225">
        <f>ROUND(I143*H143,2)</f>
        <v>0</v>
      </c>
      <c r="BL143" s="14" t="s">
        <v>153</v>
      </c>
      <c r="BM143" s="224" t="s">
        <v>174</v>
      </c>
    </row>
    <row r="144" spans="1:65" s="2" customFormat="1" ht="16.5" customHeight="1">
      <c r="A144" s="35"/>
      <c r="B144" s="36"/>
      <c r="C144" s="226" t="s">
        <v>175</v>
      </c>
      <c r="D144" s="226" t="s">
        <v>148</v>
      </c>
      <c r="E144" s="227" t="s">
        <v>176</v>
      </c>
      <c r="F144" s="228" t="s">
        <v>177</v>
      </c>
      <c r="G144" s="229" t="s">
        <v>151</v>
      </c>
      <c r="H144" s="230">
        <v>25</v>
      </c>
      <c r="I144" s="231"/>
      <c r="J144" s="232">
        <f>ROUND(I144*H144,2)</f>
        <v>0</v>
      </c>
      <c r="K144" s="233"/>
      <c r="L144" s="234"/>
      <c r="M144" s="235" t="s">
        <v>1</v>
      </c>
      <c r="N144" s="236" t="s">
        <v>39</v>
      </c>
      <c r="O144" s="88"/>
      <c r="P144" s="222">
        <f>O144*H144</f>
        <v>0</v>
      </c>
      <c r="Q144" s="222">
        <v>0.00017</v>
      </c>
      <c r="R144" s="222">
        <f>Q144*H144</f>
        <v>0.00425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178</v>
      </c>
      <c r="AT144" s="224" t="s">
        <v>148</v>
      </c>
      <c r="AU144" s="224" t="s">
        <v>84</v>
      </c>
      <c r="AY144" s="14" t="s">
        <v>120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82</v>
      </c>
      <c r="BK144" s="225">
        <f>ROUND(I144*H144,2)</f>
        <v>0</v>
      </c>
      <c r="BL144" s="14" t="s">
        <v>178</v>
      </c>
      <c r="BM144" s="224" t="s">
        <v>179</v>
      </c>
    </row>
    <row r="145" spans="1:65" s="2" customFormat="1" ht="16.5" customHeight="1">
      <c r="A145" s="35"/>
      <c r="B145" s="36"/>
      <c r="C145" s="226" t="s">
        <v>180</v>
      </c>
      <c r="D145" s="226" t="s">
        <v>148</v>
      </c>
      <c r="E145" s="227" t="s">
        <v>181</v>
      </c>
      <c r="F145" s="228" t="s">
        <v>182</v>
      </c>
      <c r="G145" s="229" t="s">
        <v>151</v>
      </c>
      <c r="H145" s="230">
        <v>40</v>
      </c>
      <c r="I145" s="231"/>
      <c r="J145" s="232">
        <f>ROUND(I145*H145,2)</f>
        <v>0</v>
      </c>
      <c r="K145" s="233"/>
      <c r="L145" s="234"/>
      <c r="M145" s="235" t="s">
        <v>1</v>
      </c>
      <c r="N145" s="236" t="s">
        <v>39</v>
      </c>
      <c r="O145" s="88"/>
      <c r="P145" s="222">
        <f>O145*H145</f>
        <v>0</v>
      </c>
      <c r="Q145" s="222">
        <v>0.00012</v>
      </c>
      <c r="R145" s="222">
        <f>Q145*H145</f>
        <v>0.0048000000000000004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178</v>
      </c>
      <c r="AT145" s="224" t="s">
        <v>148</v>
      </c>
      <c r="AU145" s="224" t="s">
        <v>84</v>
      </c>
      <c r="AY145" s="14" t="s">
        <v>120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82</v>
      </c>
      <c r="BK145" s="225">
        <f>ROUND(I145*H145,2)</f>
        <v>0</v>
      </c>
      <c r="BL145" s="14" t="s">
        <v>178</v>
      </c>
      <c r="BM145" s="224" t="s">
        <v>183</v>
      </c>
    </row>
    <row r="146" spans="1:65" s="2" customFormat="1" ht="24.15" customHeight="1">
      <c r="A146" s="35"/>
      <c r="B146" s="36"/>
      <c r="C146" s="212" t="s">
        <v>184</v>
      </c>
      <c r="D146" s="212" t="s">
        <v>123</v>
      </c>
      <c r="E146" s="213" t="s">
        <v>185</v>
      </c>
      <c r="F146" s="214" t="s">
        <v>186</v>
      </c>
      <c r="G146" s="215" t="s">
        <v>151</v>
      </c>
      <c r="H146" s="216">
        <v>65</v>
      </c>
      <c r="I146" s="217"/>
      <c r="J146" s="218">
        <f>ROUND(I146*H146,2)</f>
        <v>0</v>
      </c>
      <c r="K146" s="219"/>
      <c r="L146" s="41"/>
      <c r="M146" s="220" t="s">
        <v>1</v>
      </c>
      <c r="N146" s="221" t="s">
        <v>39</v>
      </c>
      <c r="O146" s="88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153</v>
      </c>
      <c r="AT146" s="224" t="s">
        <v>123</v>
      </c>
      <c r="AU146" s="224" t="s">
        <v>84</v>
      </c>
      <c r="AY146" s="14" t="s">
        <v>120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82</v>
      </c>
      <c r="BK146" s="225">
        <f>ROUND(I146*H146,2)</f>
        <v>0</v>
      </c>
      <c r="BL146" s="14" t="s">
        <v>153</v>
      </c>
      <c r="BM146" s="224" t="s">
        <v>187</v>
      </c>
    </row>
    <row r="147" spans="1:65" s="2" customFormat="1" ht="24.15" customHeight="1">
      <c r="A147" s="35"/>
      <c r="B147" s="36"/>
      <c r="C147" s="212" t="s">
        <v>8</v>
      </c>
      <c r="D147" s="212" t="s">
        <v>123</v>
      </c>
      <c r="E147" s="213" t="s">
        <v>188</v>
      </c>
      <c r="F147" s="214" t="s">
        <v>189</v>
      </c>
      <c r="G147" s="215" t="s">
        <v>170</v>
      </c>
      <c r="H147" s="216">
        <v>84</v>
      </c>
      <c r="I147" s="217"/>
      <c r="J147" s="218">
        <f>ROUND(I147*H147,2)</f>
        <v>0</v>
      </c>
      <c r="K147" s="219"/>
      <c r="L147" s="41"/>
      <c r="M147" s="220" t="s">
        <v>1</v>
      </c>
      <c r="N147" s="221" t="s">
        <v>39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82</v>
      </c>
      <c r="AT147" s="224" t="s">
        <v>123</v>
      </c>
      <c r="AU147" s="224" t="s">
        <v>84</v>
      </c>
      <c r="AY147" s="14" t="s">
        <v>120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82</v>
      </c>
      <c r="BK147" s="225">
        <f>ROUND(I147*H147,2)</f>
        <v>0</v>
      </c>
      <c r="BL147" s="14" t="s">
        <v>82</v>
      </c>
      <c r="BM147" s="224" t="s">
        <v>190</v>
      </c>
    </row>
    <row r="148" spans="1:65" s="2" customFormat="1" ht="24.15" customHeight="1">
      <c r="A148" s="35"/>
      <c r="B148" s="36"/>
      <c r="C148" s="226" t="s">
        <v>153</v>
      </c>
      <c r="D148" s="226" t="s">
        <v>148</v>
      </c>
      <c r="E148" s="227" t="s">
        <v>191</v>
      </c>
      <c r="F148" s="228" t="s">
        <v>192</v>
      </c>
      <c r="G148" s="229" t="s">
        <v>170</v>
      </c>
      <c r="H148" s="230">
        <v>4</v>
      </c>
      <c r="I148" s="231"/>
      <c r="J148" s="232">
        <f>ROUND(I148*H148,2)</f>
        <v>0</v>
      </c>
      <c r="K148" s="233"/>
      <c r="L148" s="234"/>
      <c r="M148" s="235" t="s">
        <v>1</v>
      </c>
      <c r="N148" s="236" t="s">
        <v>39</v>
      </c>
      <c r="O148" s="88"/>
      <c r="P148" s="222">
        <f>O148*H148</f>
        <v>0</v>
      </c>
      <c r="Q148" s="222">
        <v>0.00014</v>
      </c>
      <c r="R148" s="222">
        <f>Q148*H148</f>
        <v>0.00056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193</v>
      </c>
      <c r="AT148" s="224" t="s">
        <v>148</v>
      </c>
      <c r="AU148" s="224" t="s">
        <v>84</v>
      </c>
      <c r="AY148" s="14" t="s">
        <v>120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82</v>
      </c>
      <c r="BK148" s="225">
        <f>ROUND(I148*H148,2)</f>
        <v>0</v>
      </c>
      <c r="BL148" s="14" t="s">
        <v>194</v>
      </c>
      <c r="BM148" s="224" t="s">
        <v>195</v>
      </c>
    </row>
    <row r="149" spans="1:65" s="2" customFormat="1" ht="24.15" customHeight="1">
      <c r="A149" s="35"/>
      <c r="B149" s="36"/>
      <c r="C149" s="212" t="s">
        <v>196</v>
      </c>
      <c r="D149" s="212" t="s">
        <v>123</v>
      </c>
      <c r="E149" s="213" t="s">
        <v>197</v>
      </c>
      <c r="F149" s="214" t="s">
        <v>198</v>
      </c>
      <c r="G149" s="215" t="s">
        <v>170</v>
      </c>
      <c r="H149" s="216">
        <v>4</v>
      </c>
      <c r="I149" s="217"/>
      <c r="J149" s="218">
        <f>ROUND(I149*H149,2)</f>
        <v>0</v>
      </c>
      <c r="K149" s="219"/>
      <c r="L149" s="41"/>
      <c r="M149" s="220" t="s">
        <v>1</v>
      </c>
      <c r="N149" s="221" t="s">
        <v>39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194</v>
      </c>
      <c r="AT149" s="224" t="s">
        <v>123</v>
      </c>
      <c r="AU149" s="224" t="s">
        <v>84</v>
      </c>
      <c r="AY149" s="14" t="s">
        <v>120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82</v>
      </c>
      <c r="BK149" s="225">
        <f>ROUND(I149*H149,2)</f>
        <v>0</v>
      </c>
      <c r="BL149" s="14" t="s">
        <v>194</v>
      </c>
      <c r="BM149" s="224" t="s">
        <v>199</v>
      </c>
    </row>
    <row r="150" spans="1:65" s="2" customFormat="1" ht="24.15" customHeight="1">
      <c r="A150" s="35"/>
      <c r="B150" s="36"/>
      <c r="C150" s="226" t="s">
        <v>200</v>
      </c>
      <c r="D150" s="226" t="s">
        <v>148</v>
      </c>
      <c r="E150" s="227" t="s">
        <v>201</v>
      </c>
      <c r="F150" s="228" t="s">
        <v>202</v>
      </c>
      <c r="G150" s="229" t="s">
        <v>170</v>
      </c>
      <c r="H150" s="230">
        <v>2</v>
      </c>
      <c r="I150" s="231"/>
      <c r="J150" s="232">
        <f>ROUND(I150*H150,2)</f>
        <v>0</v>
      </c>
      <c r="K150" s="233"/>
      <c r="L150" s="234"/>
      <c r="M150" s="235" t="s">
        <v>1</v>
      </c>
      <c r="N150" s="236" t="s">
        <v>39</v>
      </c>
      <c r="O150" s="88"/>
      <c r="P150" s="222">
        <f>O150*H150</f>
        <v>0</v>
      </c>
      <c r="Q150" s="222">
        <v>7E-05</v>
      </c>
      <c r="R150" s="222">
        <f>Q150*H150</f>
        <v>0.00014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84</v>
      </c>
      <c r="AT150" s="224" t="s">
        <v>148</v>
      </c>
      <c r="AU150" s="224" t="s">
        <v>84</v>
      </c>
      <c r="AY150" s="14" t="s">
        <v>120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82</v>
      </c>
      <c r="BK150" s="225">
        <f>ROUND(I150*H150,2)</f>
        <v>0</v>
      </c>
      <c r="BL150" s="14" t="s">
        <v>82</v>
      </c>
      <c r="BM150" s="224" t="s">
        <v>203</v>
      </c>
    </row>
    <row r="151" spans="1:65" s="2" customFormat="1" ht="24.15" customHeight="1">
      <c r="A151" s="35"/>
      <c r="B151" s="36"/>
      <c r="C151" s="212" t="s">
        <v>204</v>
      </c>
      <c r="D151" s="212" t="s">
        <v>123</v>
      </c>
      <c r="E151" s="213" t="s">
        <v>205</v>
      </c>
      <c r="F151" s="214" t="s">
        <v>206</v>
      </c>
      <c r="G151" s="215" t="s">
        <v>170</v>
      </c>
      <c r="H151" s="216">
        <v>2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39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82</v>
      </c>
      <c r="AT151" s="224" t="s">
        <v>123</v>
      </c>
      <c r="AU151" s="224" t="s">
        <v>84</v>
      </c>
      <c r="AY151" s="14" t="s">
        <v>120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82</v>
      </c>
      <c r="BK151" s="225">
        <f>ROUND(I151*H151,2)</f>
        <v>0</v>
      </c>
      <c r="BL151" s="14" t="s">
        <v>82</v>
      </c>
      <c r="BM151" s="224" t="s">
        <v>207</v>
      </c>
    </row>
    <row r="152" spans="1:65" s="2" customFormat="1" ht="24.15" customHeight="1">
      <c r="A152" s="35"/>
      <c r="B152" s="36"/>
      <c r="C152" s="226" t="s">
        <v>208</v>
      </c>
      <c r="D152" s="226" t="s">
        <v>148</v>
      </c>
      <c r="E152" s="227" t="s">
        <v>209</v>
      </c>
      <c r="F152" s="228" t="s">
        <v>210</v>
      </c>
      <c r="G152" s="229" t="s">
        <v>170</v>
      </c>
      <c r="H152" s="230">
        <v>3</v>
      </c>
      <c r="I152" s="231"/>
      <c r="J152" s="232">
        <f>ROUND(I152*H152,2)</f>
        <v>0</v>
      </c>
      <c r="K152" s="233"/>
      <c r="L152" s="234"/>
      <c r="M152" s="235" t="s">
        <v>1</v>
      </c>
      <c r="N152" s="236" t="s">
        <v>39</v>
      </c>
      <c r="O152" s="88"/>
      <c r="P152" s="222">
        <f>O152*H152</f>
        <v>0</v>
      </c>
      <c r="Q152" s="222">
        <v>0.0001</v>
      </c>
      <c r="R152" s="222">
        <f>Q152*H152</f>
        <v>0.00030000000000000003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193</v>
      </c>
      <c r="AT152" s="224" t="s">
        <v>148</v>
      </c>
      <c r="AU152" s="224" t="s">
        <v>84</v>
      </c>
      <c r="AY152" s="14" t="s">
        <v>120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82</v>
      </c>
      <c r="BK152" s="225">
        <f>ROUND(I152*H152,2)</f>
        <v>0</v>
      </c>
      <c r="BL152" s="14" t="s">
        <v>194</v>
      </c>
      <c r="BM152" s="224" t="s">
        <v>211</v>
      </c>
    </row>
    <row r="153" spans="1:65" s="2" customFormat="1" ht="24.15" customHeight="1">
      <c r="A153" s="35"/>
      <c r="B153" s="36"/>
      <c r="C153" s="212" t="s">
        <v>7</v>
      </c>
      <c r="D153" s="212" t="s">
        <v>123</v>
      </c>
      <c r="E153" s="213" t="s">
        <v>212</v>
      </c>
      <c r="F153" s="214" t="s">
        <v>213</v>
      </c>
      <c r="G153" s="215" t="s">
        <v>170</v>
      </c>
      <c r="H153" s="216">
        <v>3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39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194</v>
      </c>
      <c r="AT153" s="224" t="s">
        <v>123</v>
      </c>
      <c r="AU153" s="224" t="s">
        <v>84</v>
      </c>
      <c r="AY153" s="14" t="s">
        <v>120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82</v>
      </c>
      <c r="BK153" s="225">
        <f>ROUND(I153*H153,2)</f>
        <v>0</v>
      </c>
      <c r="BL153" s="14" t="s">
        <v>194</v>
      </c>
      <c r="BM153" s="224" t="s">
        <v>214</v>
      </c>
    </row>
    <row r="154" spans="1:65" s="2" customFormat="1" ht="16.5" customHeight="1">
      <c r="A154" s="35"/>
      <c r="B154" s="36"/>
      <c r="C154" s="226" t="s">
        <v>215</v>
      </c>
      <c r="D154" s="226" t="s">
        <v>148</v>
      </c>
      <c r="E154" s="227" t="s">
        <v>216</v>
      </c>
      <c r="F154" s="228" t="s">
        <v>217</v>
      </c>
      <c r="G154" s="229" t="s">
        <v>170</v>
      </c>
      <c r="H154" s="230">
        <v>2</v>
      </c>
      <c r="I154" s="231"/>
      <c r="J154" s="232">
        <f>ROUND(I154*H154,2)</f>
        <v>0</v>
      </c>
      <c r="K154" s="233"/>
      <c r="L154" s="234"/>
      <c r="M154" s="235" t="s">
        <v>1</v>
      </c>
      <c r="N154" s="236" t="s">
        <v>39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193</v>
      </c>
      <c r="AT154" s="224" t="s">
        <v>148</v>
      </c>
      <c r="AU154" s="224" t="s">
        <v>84</v>
      </c>
      <c r="AY154" s="14" t="s">
        <v>120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82</v>
      </c>
      <c r="BK154" s="225">
        <f>ROUND(I154*H154,2)</f>
        <v>0</v>
      </c>
      <c r="BL154" s="14" t="s">
        <v>194</v>
      </c>
      <c r="BM154" s="224" t="s">
        <v>218</v>
      </c>
    </row>
    <row r="155" spans="1:65" s="2" customFormat="1" ht="16.5" customHeight="1">
      <c r="A155" s="35"/>
      <c r="B155" s="36"/>
      <c r="C155" s="226" t="s">
        <v>219</v>
      </c>
      <c r="D155" s="226" t="s">
        <v>148</v>
      </c>
      <c r="E155" s="227" t="s">
        <v>220</v>
      </c>
      <c r="F155" s="228" t="s">
        <v>221</v>
      </c>
      <c r="G155" s="229" t="s">
        <v>170</v>
      </c>
      <c r="H155" s="230">
        <v>2</v>
      </c>
      <c r="I155" s="231"/>
      <c r="J155" s="232">
        <f>ROUND(I155*H155,2)</f>
        <v>0</v>
      </c>
      <c r="K155" s="233"/>
      <c r="L155" s="234"/>
      <c r="M155" s="235" t="s">
        <v>1</v>
      </c>
      <c r="N155" s="236" t="s">
        <v>39</v>
      </c>
      <c r="O155" s="88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193</v>
      </c>
      <c r="AT155" s="224" t="s">
        <v>148</v>
      </c>
      <c r="AU155" s="224" t="s">
        <v>84</v>
      </c>
      <c r="AY155" s="14" t="s">
        <v>120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82</v>
      </c>
      <c r="BK155" s="225">
        <f>ROUND(I155*H155,2)</f>
        <v>0</v>
      </c>
      <c r="BL155" s="14" t="s">
        <v>194</v>
      </c>
      <c r="BM155" s="224" t="s">
        <v>222</v>
      </c>
    </row>
    <row r="156" spans="1:65" s="2" customFormat="1" ht="24.15" customHeight="1">
      <c r="A156" s="35"/>
      <c r="B156" s="36"/>
      <c r="C156" s="212" t="s">
        <v>223</v>
      </c>
      <c r="D156" s="212" t="s">
        <v>123</v>
      </c>
      <c r="E156" s="213" t="s">
        <v>224</v>
      </c>
      <c r="F156" s="214" t="s">
        <v>225</v>
      </c>
      <c r="G156" s="215" t="s">
        <v>170</v>
      </c>
      <c r="H156" s="216">
        <v>2</v>
      </c>
      <c r="I156" s="217"/>
      <c r="J156" s="218">
        <f>ROUND(I156*H156,2)</f>
        <v>0</v>
      </c>
      <c r="K156" s="219"/>
      <c r="L156" s="41"/>
      <c r="M156" s="220" t="s">
        <v>1</v>
      </c>
      <c r="N156" s="221" t="s">
        <v>39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194</v>
      </c>
      <c r="AT156" s="224" t="s">
        <v>123</v>
      </c>
      <c r="AU156" s="224" t="s">
        <v>84</v>
      </c>
      <c r="AY156" s="14" t="s">
        <v>120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82</v>
      </c>
      <c r="BK156" s="225">
        <f>ROUND(I156*H156,2)</f>
        <v>0</v>
      </c>
      <c r="BL156" s="14" t="s">
        <v>194</v>
      </c>
      <c r="BM156" s="224" t="s">
        <v>226</v>
      </c>
    </row>
    <row r="157" spans="1:65" s="2" customFormat="1" ht="21.75" customHeight="1">
      <c r="A157" s="35"/>
      <c r="B157" s="36"/>
      <c r="C157" s="226" t="s">
        <v>227</v>
      </c>
      <c r="D157" s="226" t="s">
        <v>148</v>
      </c>
      <c r="E157" s="227" t="s">
        <v>228</v>
      </c>
      <c r="F157" s="228" t="s">
        <v>229</v>
      </c>
      <c r="G157" s="229" t="s">
        <v>170</v>
      </c>
      <c r="H157" s="230">
        <v>4</v>
      </c>
      <c r="I157" s="231"/>
      <c r="J157" s="232">
        <f>ROUND(I157*H157,2)</f>
        <v>0</v>
      </c>
      <c r="K157" s="233"/>
      <c r="L157" s="234"/>
      <c r="M157" s="235" t="s">
        <v>1</v>
      </c>
      <c r="N157" s="236" t="s">
        <v>39</v>
      </c>
      <c r="O157" s="88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84</v>
      </c>
      <c r="AT157" s="224" t="s">
        <v>148</v>
      </c>
      <c r="AU157" s="224" t="s">
        <v>84</v>
      </c>
      <c r="AY157" s="14" t="s">
        <v>120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82</v>
      </c>
      <c r="BK157" s="225">
        <f>ROUND(I157*H157,2)</f>
        <v>0</v>
      </c>
      <c r="BL157" s="14" t="s">
        <v>82</v>
      </c>
      <c r="BM157" s="224" t="s">
        <v>230</v>
      </c>
    </row>
    <row r="158" spans="1:65" s="2" customFormat="1" ht="16.5" customHeight="1">
      <c r="A158" s="35"/>
      <c r="B158" s="36"/>
      <c r="C158" s="226" t="s">
        <v>231</v>
      </c>
      <c r="D158" s="226" t="s">
        <v>148</v>
      </c>
      <c r="E158" s="227" t="s">
        <v>232</v>
      </c>
      <c r="F158" s="228" t="s">
        <v>233</v>
      </c>
      <c r="G158" s="229" t="s">
        <v>170</v>
      </c>
      <c r="H158" s="230">
        <v>8</v>
      </c>
      <c r="I158" s="231"/>
      <c r="J158" s="232">
        <f>ROUND(I158*H158,2)</f>
        <v>0</v>
      </c>
      <c r="K158" s="233"/>
      <c r="L158" s="234"/>
      <c r="M158" s="235" t="s">
        <v>1</v>
      </c>
      <c r="N158" s="236" t="s">
        <v>39</v>
      </c>
      <c r="O158" s="88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84</v>
      </c>
      <c r="AT158" s="224" t="s">
        <v>148</v>
      </c>
      <c r="AU158" s="224" t="s">
        <v>84</v>
      </c>
      <c r="AY158" s="14" t="s">
        <v>120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82</v>
      </c>
      <c r="BK158" s="225">
        <f>ROUND(I158*H158,2)</f>
        <v>0</v>
      </c>
      <c r="BL158" s="14" t="s">
        <v>82</v>
      </c>
      <c r="BM158" s="224" t="s">
        <v>234</v>
      </c>
    </row>
    <row r="159" spans="1:65" s="2" customFormat="1" ht="24.15" customHeight="1">
      <c r="A159" s="35"/>
      <c r="B159" s="36"/>
      <c r="C159" s="212" t="s">
        <v>235</v>
      </c>
      <c r="D159" s="212" t="s">
        <v>123</v>
      </c>
      <c r="E159" s="213" t="s">
        <v>236</v>
      </c>
      <c r="F159" s="214" t="s">
        <v>237</v>
      </c>
      <c r="G159" s="215" t="s">
        <v>170</v>
      </c>
      <c r="H159" s="216">
        <v>4</v>
      </c>
      <c r="I159" s="217"/>
      <c r="J159" s="218">
        <f>ROUND(I159*H159,2)</f>
        <v>0</v>
      </c>
      <c r="K159" s="219"/>
      <c r="L159" s="41"/>
      <c r="M159" s="220" t="s">
        <v>1</v>
      </c>
      <c r="N159" s="221" t="s">
        <v>39</v>
      </c>
      <c r="O159" s="88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82</v>
      </c>
      <c r="AT159" s="224" t="s">
        <v>123</v>
      </c>
      <c r="AU159" s="224" t="s">
        <v>84</v>
      </c>
      <c r="AY159" s="14" t="s">
        <v>120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82</v>
      </c>
      <c r="BK159" s="225">
        <f>ROUND(I159*H159,2)</f>
        <v>0</v>
      </c>
      <c r="BL159" s="14" t="s">
        <v>82</v>
      </c>
      <c r="BM159" s="224" t="s">
        <v>238</v>
      </c>
    </row>
    <row r="160" spans="1:63" s="12" customFormat="1" ht="25.9" customHeight="1">
      <c r="A160" s="12"/>
      <c r="B160" s="196"/>
      <c r="C160" s="197"/>
      <c r="D160" s="198" t="s">
        <v>73</v>
      </c>
      <c r="E160" s="199" t="s">
        <v>148</v>
      </c>
      <c r="F160" s="199" t="s">
        <v>239</v>
      </c>
      <c r="G160" s="197"/>
      <c r="H160" s="197"/>
      <c r="I160" s="200"/>
      <c r="J160" s="201">
        <f>BK160</f>
        <v>0</v>
      </c>
      <c r="K160" s="197"/>
      <c r="L160" s="202"/>
      <c r="M160" s="203"/>
      <c r="N160" s="204"/>
      <c r="O160" s="204"/>
      <c r="P160" s="205">
        <f>P161+P178+P198+P213+P276+P285+P301</f>
        <v>0</v>
      </c>
      <c r="Q160" s="204"/>
      <c r="R160" s="205">
        <f>R161+R178+R198+R213+R276+R285+R301</f>
        <v>18.42606</v>
      </c>
      <c r="S160" s="204"/>
      <c r="T160" s="206">
        <f>T161+T178+T198+T213+T276+T285+T301</f>
        <v>5.6266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132</v>
      </c>
      <c r="AT160" s="208" t="s">
        <v>73</v>
      </c>
      <c r="AU160" s="208" t="s">
        <v>74</v>
      </c>
      <c r="AY160" s="207" t="s">
        <v>120</v>
      </c>
      <c r="BK160" s="209">
        <f>BK161+BK178+BK198+BK213+BK276+BK285+BK301</f>
        <v>0</v>
      </c>
    </row>
    <row r="161" spans="1:63" s="12" customFormat="1" ht="22.8" customHeight="1">
      <c r="A161" s="12"/>
      <c r="B161" s="196"/>
      <c r="C161" s="197"/>
      <c r="D161" s="198" t="s">
        <v>73</v>
      </c>
      <c r="E161" s="210" t="s">
        <v>240</v>
      </c>
      <c r="F161" s="210" t="s">
        <v>241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SUM(P162:P177)</f>
        <v>0</v>
      </c>
      <c r="Q161" s="204"/>
      <c r="R161" s="205">
        <f>SUM(R162:R177)</f>
        <v>0</v>
      </c>
      <c r="S161" s="204"/>
      <c r="T161" s="206">
        <f>SUM(T162:T177)</f>
        <v>0.0396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132</v>
      </c>
      <c r="AT161" s="208" t="s">
        <v>73</v>
      </c>
      <c r="AU161" s="208" t="s">
        <v>82</v>
      </c>
      <c r="AY161" s="207" t="s">
        <v>120</v>
      </c>
      <c r="BK161" s="209">
        <f>SUM(BK162:BK177)</f>
        <v>0</v>
      </c>
    </row>
    <row r="162" spans="1:65" s="2" customFormat="1" ht="16.5" customHeight="1">
      <c r="A162" s="35"/>
      <c r="B162" s="36"/>
      <c r="C162" s="212" t="s">
        <v>242</v>
      </c>
      <c r="D162" s="212" t="s">
        <v>123</v>
      </c>
      <c r="E162" s="213" t="s">
        <v>243</v>
      </c>
      <c r="F162" s="214" t="s">
        <v>244</v>
      </c>
      <c r="G162" s="215" t="s">
        <v>245</v>
      </c>
      <c r="H162" s="216">
        <v>110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39</v>
      </c>
      <c r="O162" s="88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194</v>
      </c>
      <c r="AT162" s="224" t="s">
        <v>123</v>
      </c>
      <c r="AU162" s="224" t="s">
        <v>84</v>
      </c>
      <c r="AY162" s="14" t="s">
        <v>120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82</v>
      </c>
      <c r="BK162" s="225">
        <f>ROUND(I162*H162,2)</f>
        <v>0</v>
      </c>
      <c r="BL162" s="14" t="s">
        <v>194</v>
      </c>
      <c r="BM162" s="224" t="s">
        <v>246</v>
      </c>
    </row>
    <row r="163" spans="1:65" s="2" customFormat="1" ht="16.5" customHeight="1">
      <c r="A163" s="35"/>
      <c r="B163" s="36"/>
      <c r="C163" s="212" t="s">
        <v>247</v>
      </c>
      <c r="D163" s="212" t="s">
        <v>123</v>
      </c>
      <c r="E163" s="213" t="s">
        <v>248</v>
      </c>
      <c r="F163" s="214" t="s">
        <v>249</v>
      </c>
      <c r="G163" s="215" t="s">
        <v>250</v>
      </c>
      <c r="H163" s="216">
        <v>18</v>
      </c>
      <c r="I163" s="217"/>
      <c r="J163" s="218">
        <f>ROUND(I163*H163,2)</f>
        <v>0</v>
      </c>
      <c r="K163" s="219"/>
      <c r="L163" s="41"/>
      <c r="M163" s="220" t="s">
        <v>1</v>
      </c>
      <c r="N163" s="221" t="s">
        <v>39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0.0022</v>
      </c>
      <c r="T163" s="223">
        <f>S163*H163</f>
        <v>0.0396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194</v>
      </c>
      <c r="AT163" s="224" t="s">
        <v>123</v>
      </c>
      <c r="AU163" s="224" t="s">
        <v>84</v>
      </c>
      <c r="AY163" s="14" t="s">
        <v>120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82</v>
      </c>
      <c r="BK163" s="225">
        <f>ROUND(I163*H163,2)</f>
        <v>0</v>
      </c>
      <c r="BL163" s="14" t="s">
        <v>194</v>
      </c>
      <c r="BM163" s="224" t="s">
        <v>251</v>
      </c>
    </row>
    <row r="164" spans="1:65" s="2" customFormat="1" ht="21.75" customHeight="1">
      <c r="A164" s="35"/>
      <c r="B164" s="36"/>
      <c r="C164" s="212" t="s">
        <v>252</v>
      </c>
      <c r="D164" s="212" t="s">
        <v>123</v>
      </c>
      <c r="E164" s="213" t="s">
        <v>253</v>
      </c>
      <c r="F164" s="214" t="s">
        <v>254</v>
      </c>
      <c r="G164" s="215" t="s">
        <v>250</v>
      </c>
      <c r="H164" s="216">
        <v>27</v>
      </c>
      <c r="I164" s="217"/>
      <c r="J164" s="218">
        <f>ROUND(I164*H164,2)</f>
        <v>0</v>
      </c>
      <c r="K164" s="219"/>
      <c r="L164" s="41"/>
      <c r="M164" s="220" t="s">
        <v>1</v>
      </c>
      <c r="N164" s="221" t="s">
        <v>39</v>
      </c>
      <c r="O164" s="88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194</v>
      </c>
      <c r="AT164" s="224" t="s">
        <v>123</v>
      </c>
      <c r="AU164" s="224" t="s">
        <v>84</v>
      </c>
      <c r="AY164" s="14" t="s">
        <v>120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82</v>
      </c>
      <c r="BK164" s="225">
        <f>ROUND(I164*H164,2)</f>
        <v>0</v>
      </c>
      <c r="BL164" s="14" t="s">
        <v>194</v>
      </c>
      <c r="BM164" s="224" t="s">
        <v>255</v>
      </c>
    </row>
    <row r="165" spans="1:65" s="2" customFormat="1" ht="16.5" customHeight="1">
      <c r="A165" s="35"/>
      <c r="B165" s="36"/>
      <c r="C165" s="212" t="s">
        <v>256</v>
      </c>
      <c r="D165" s="212" t="s">
        <v>123</v>
      </c>
      <c r="E165" s="213" t="s">
        <v>257</v>
      </c>
      <c r="F165" s="214" t="s">
        <v>258</v>
      </c>
      <c r="G165" s="215" t="s">
        <v>250</v>
      </c>
      <c r="H165" s="216">
        <v>46</v>
      </c>
      <c r="I165" s="217"/>
      <c r="J165" s="218">
        <f>ROUND(I165*H165,2)</f>
        <v>0</v>
      </c>
      <c r="K165" s="219"/>
      <c r="L165" s="41"/>
      <c r="M165" s="220" t="s">
        <v>1</v>
      </c>
      <c r="N165" s="221" t="s">
        <v>39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194</v>
      </c>
      <c r="AT165" s="224" t="s">
        <v>123</v>
      </c>
      <c r="AU165" s="224" t="s">
        <v>84</v>
      </c>
      <c r="AY165" s="14" t="s">
        <v>120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82</v>
      </c>
      <c r="BK165" s="225">
        <f>ROUND(I165*H165,2)</f>
        <v>0</v>
      </c>
      <c r="BL165" s="14" t="s">
        <v>194</v>
      </c>
      <c r="BM165" s="224" t="s">
        <v>259</v>
      </c>
    </row>
    <row r="166" spans="1:65" s="2" customFormat="1" ht="24.15" customHeight="1">
      <c r="A166" s="35"/>
      <c r="B166" s="36"/>
      <c r="C166" s="212" t="s">
        <v>152</v>
      </c>
      <c r="D166" s="212" t="s">
        <v>123</v>
      </c>
      <c r="E166" s="213" t="s">
        <v>260</v>
      </c>
      <c r="F166" s="214" t="s">
        <v>261</v>
      </c>
      <c r="G166" s="215" t="s">
        <v>170</v>
      </c>
      <c r="H166" s="216">
        <v>27</v>
      </c>
      <c r="I166" s="217"/>
      <c r="J166" s="218">
        <f>ROUND(I166*H166,2)</f>
        <v>0</v>
      </c>
      <c r="K166" s="219"/>
      <c r="L166" s="41"/>
      <c r="M166" s="220" t="s">
        <v>1</v>
      </c>
      <c r="N166" s="221" t="s">
        <v>39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194</v>
      </c>
      <c r="AT166" s="224" t="s">
        <v>123</v>
      </c>
      <c r="AU166" s="224" t="s">
        <v>84</v>
      </c>
      <c r="AY166" s="14" t="s">
        <v>120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82</v>
      </c>
      <c r="BK166" s="225">
        <f>ROUND(I166*H166,2)</f>
        <v>0</v>
      </c>
      <c r="BL166" s="14" t="s">
        <v>194</v>
      </c>
      <c r="BM166" s="224" t="s">
        <v>262</v>
      </c>
    </row>
    <row r="167" spans="1:65" s="2" customFormat="1" ht="16.5" customHeight="1">
      <c r="A167" s="35"/>
      <c r="B167" s="36"/>
      <c r="C167" s="212" t="s">
        <v>263</v>
      </c>
      <c r="D167" s="212" t="s">
        <v>123</v>
      </c>
      <c r="E167" s="213" t="s">
        <v>264</v>
      </c>
      <c r="F167" s="214" t="s">
        <v>265</v>
      </c>
      <c r="G167" s="215" t="s">
        <v>170</v>
      </c>
      <c r="H167" s="216">
        <v>39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39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194</v>
      </c>
      <c r="AT167" s="224" t="s">
        <v>123</v>
      </c>
      <c r="AU167" s="224" t="s">
        <v>84</v>
      </c>
      <c r="AY167" s="14" t="s">
        <v>120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82</v>
      </c>
      <c r="BK167" s="225">
        <f>ROUND(I167*H167,2)</f>
        <v>0</v>
      </c>
      <c r="BL167" s="14" t="s">
        <v>194</v>
      </c>
      <c r="BM167" s="224" t="s">
        <v>266</v>
      </c>
    </row>
    <row r="168" spans="1:65" s="2" customFormat="1" ht="24.15" customHeight="1">
      <c r="A168" s="35"/>
      <c r="B168" s="36"/>
      <c r="C168" s="212" t="s">
        <v>267</v>
      </c>
      <c r="D168" s="212" t="s">
        <v>123</v>
      </c>
      <c r="E168" s="213" t="s">
        <v>268</v>
      </c>
      <c r="F168" s="214" t="s">
        <v>269</v>
      </c>
      <c r="G168" s="215" t="s">
        <v>170</v>
      </c>
      <c r="H168" s="216">
        <v>6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39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194</v>
      </c>
      <c r="AT168" s="224" t="s">
        <v>123</v>
      </c>
      <c r="AU168" s="224" t="s">
        <v>84</v>
      </c>
      <c r="AY168" s="14" t="s">
        <v>120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82</v>
      </c>
      <c r="BK168" s="225">
        <f>ROUND(I168*H168,2)</f>
        <v>0</v>
      </c>
      <c r="BL168" s="14" t="s">
        <v>194</v>
      </c>
      <c r="BM168" s="224" t="s">
        <v>270</v>
      </c>
    </row>
    <row r="169" spans="1:65" s="2" customFormat="1" ht="24.15" customHeight="1">
      <c r="A169" s="35"/>
      <c r="B169" s="36"/>
      <c r="C169" s="212" t="s">
        <v>271</v>
      </c>
      <c r="D169" s="212" t="s">
        <v>123</v>
      </c>
      <c r="E169" s="213" t="s">
        <v>272</v>
      </c>
      <c r="F169" s="214" t="s">
        <v>273</v>
      </c>
      <c r="G169" s="215" t="s">
        <v>151</v>
      </c>
      <c r="H169" s="216">
        <v>63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39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194</v>
      </c>
      <c r="AT169" s="224" t="s">
        <v>123</v>
      </c>
      <c r="AU169" s="224" t="s">
        <v>84</v>
      </c>
      <c r="AY169" s="14" t="s">
        <v>120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82</v>
      </c>
      <c r="BK169" s="225">
        <f>ROUND(I169*H169,2)</f>
        <v>0</v>
      </c>
      <c r="BL169" s="14" t="s">
        <v>194</v>
      </c>
      <c r="BM169" s="224" t="s">
        <v>274</v>
      </c>
    </row>
    <row r="170" spans="1:65" s="2" customFormat="1" ht="16.5" customHeight="1">
      <c r="A170" s="35"/>
      <c r="B170" s="36"/>
      <c r="C170" s="212" t="s">
        <v>275</v>
      </c>
      <c r="D170" s="212" t="s">
        <v>123</v>
      </c>
      <c r="E170" s="213" t="s">
        <v>276</v>
      </c>
      <c r="F170" s="214" t="s">
        <v>277</v>
      </c>
      <c r="G170" s="215" t="s">
        <v>170</v>
      </c>
      <c r="H170" s="216">
        <v>42</v>
      </c>
      <c r="I170" s="217"/>
      <c r="J170" s="218">
        <f>ROUND(I170*H170,2)</f>
        <v>0</v>
      </c>
      <c r="K170" s="219"/>
      <c r="L170" s="41"/>
      <c r="M170" s="220" t="s">
        <v>1</v>
      </c>
      <c r="N170" s="221" t="s">
        <v>39</v>
      </c>
      <c r="O170" s="88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194</v>
      </c>
      <c r="AT170" s="224" t="s">
        <v>123</v>
      </c>
      <c r="AU170" s="224" t="s">
        <v>84</v>
      </c>
      <c r="AY170" s="14" t="s">
        <v>120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82</v>
      </c>
      <c r="BK170" s="225">
        <f>ROUND(I170*H170,2)</f>
        <v>0</v>
      </c>
      <c r="BL170" s="14" t="s">
        <v>194</v>
      </c>
      <c r="BM170" s="224" t="s">
        <v>278</v>
      </c>
    </row>
    <row r="171" spans="1:65" s="2" customFormat="1" ht="33" customHeight="1">
      <c r="A171" s="35"/>
      <c r="B171" s="36"/>
      <c r="C171" s="212" t="s">
        <v>279</v>
      </c>
      <c r="D171" s="212" t="s">
        <v>123</v>
      </c>
      <c r="E171" s="213" t="s">
        <v>280</v>
      </c>
      <c r="F171" s="214" t="s">
        <v>281</v>
      </c>
      <c r="G171" s="215" t="s">
        <v>170</v>
      </c>
      <c r="H171" s="216">
        <v>24</v>
      </c>
      <c r="I171" s="217"/>
      <c r="J171" s="218">
        <f>ROUND(I171*H171,2)</f>
        <v>0</v>
      </c>
      <c r="K171" s="219"/>
      <c r="L171" s="41"/>
      <c r="M171" s="220" t="s">
        <v>1</v>
      </c>
      <c r="N171" s="221" t="s">
        <v>39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194</v>
      </c>
      <c r="AT171" s="224" t="s">
        <v>123</v>
      </c>
      <c r="AU171" s="224" t="s">
        <v>84</v>
      </c>
      <c r="AY171" s="14" t="s">
        <v>120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82</v>
      </c>
      <c r="BK171" s="225">
        <f>ROUND(I171*H171,2)</f>
        <v>0</v>
      </c>
      <c r="BL171" s="14" t="s">
        <v>194</v>
      </c>
      <c r="BM171" s="224" t="s">
        <v>282</v>
      </c>
    </row>
    <row r="172" spans="1:65" s="2" customFormat="1" ht="24.15" customHeight="1">
      <c r="A172" s="35"/>
      <c r="B172" s="36"/>
      <c r="C172" s="212" t="s">
        <v>283</v>
      </c>
      <c r="D172" s="212" t="s">
        <v>123</v>
      </c>
      <c r="E172" s="213" t="s">
        <v>284</v>
      </c>
      <c r="F172" s="214" t="s">
        <v>285</v>
      </c>
      <c r="G172" s="215" t="s">
        <v>170</v>
      </c>
      <c r="H172" s="216">
        <v>6</v>
      </c>
      <c r="I172" s="217"/>
      <c r="J172" s="218">
        <f>ROUND(I172*H172,2)</f>
        <v>0</v>
      </c>
      <c r="K172" s="219"/>
      <c r="L172" s="41"/>
      <c r="M172" s="220" t="s">
        <v>1</v>
      </c>
      <c r="N172" s="221" t="s">
        <v>39</v>
      </c>
      <c r="O172" s="88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194</v>
      </c>
      <c r="AT172" s="224" t="s">
        <v>123</v>
      </c>
      <c r="AU172" s="224" t="s">
        <v>84</v>
      </c>
      <c r="AY172" s="14" t="s">
        <v>120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82</v>
      </c>
      <c r="BK172" s="225">
        <f>ROUND(I172*H172,2)</f>
        <v>0</v>
      </c>
      <c r="BL172" s="14" t="s">
        <v>194</v>
      </c>
      <c r="BM172" s="224" t="s">
        <v>286</v>
      </c>
    </row>
    <row r="173" spans="1:65" s="2" customFormat="1" ht="24.15" customHeight="1">
      <c r="A173" s="35"/>
      <c r="B173" s="36"/>
      <c r="C173" s="212" t="s">
        <v>287</v>
      </c>
      <c r="D173" s="212" t="s">
        <v>123</v>
      </c>
      <c r="E173" s="213" t="s">
        <v>288</v>
      </c>
      <c r="F173" s="214" t="s">
        <v>289</v>
      </c>
      <c r="G173" s="215" t="s">
        <v>170</v>
      </c>
      <c r="H173" s="216">
        <v>2</v>
      </c>
      <c r="I173" s="217"/>
      <c r="J173" s="218">
        <f>ROUND(I173*H173,2)</f>
        <v>0</v>
      </c>
      <c r="K173" s="219"/>
      <c r="L173" s="41"/>
      <c r="M173" s="220" t="s">
        <v>1</v>
      </c>
      <c r="N173" s="221" t="s">
        <v>39</v>
      </c>
      <c r="O173" s="88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194</v>
      </c>
      <c r="AT173" s="224" t="s">
        <v>123</v>
      </c>
      <c r="AU173" s="224" t="s">
        <v>84</v>
      </c>
      <c r="AY173" s="14" t="s">
        <v>120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82</v>
      </c>
      <c r="BK173" s="225">
        <f>ROUND(I173*H173,2)</f>
        <v>0</v>
      </c>
      <c r="BL173" s="14" t="s">
        <v>194</v>
      </c>
      <c r="BM173" s="224" t="s">
        <v>290</v>
      </c>
    </row>
    <row r="174" spans="1:65" s="2" customFormat="1" ht="24.15" customHeight="1">
      <c r="A174" s="35"/>
      <c r="B174" s="36"/>
      <c r="C174" s="212" t="s">
        <v>291</v>
      </c>
      <c r="D174" s="212" t="s">
        <v>123</v>
      </c>
      <c r="E174" s="213" t="s">
        <v>292</v>
      </c>
      <c r="F174" s="214" t="s">
        <v>293</v>
      </c>
      <c r="G174" s="215" t="s">
        <v>170</v>
      </c>
      <c r="H174" s="216">
        <v>3</v>
      </c>
      <c r="I174" s="217"/>
      <c r="J174" s="218">
        <f>ROUND(I174*H174,2)</f>
        <v>0</v>
      </c>
      <c r="K174" s="219"/>
      <c r="L174" s="41"/>
      <c r="M174" s="220" t="s">
        <v>1</v>
      </c>
      <c r="N174" s="221" t="s">
        <v>39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194</v>
      </c>
      <c r="AT174" s="224" t="s">
        <v>123</v>
      </c>
      <c r="AU174" s="224" t="s">
        <v>84</v>
      </c>
      <c r="AY174" s="14" t="s">
        <v>120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82</v>
      </c>
      <c r="BK174" s="225">
        <f>ROUND(I174*H174,2)</f>
        <v>0</v>
      </c>
      <c r="BL174" s="14" t="s">
        <v>194</v>
      </c>
      <c r="BM174" s="224" t="s">
        <v>294</v>
      </c>
    </row>
    <row r="175" spans="1:65" s="2" customFormat="1" ht="24.15" customHeight="1">
      <c r="A175" s="35"/>
      <c r="B175" s="36"/>
      <c r="C175" s="212" t="s">
        <v>295</v>
      </c>
      <c r="D175" s="212" t="s">
        <v>123</v>
      </c>
      <c r="E175" s="213" t="s">
        <v>296</v>
      </c>
      <c r="F175" s="214" t="s">
        <v>297</v>
      </c>
      <c r="G175" s="215" t="s">
        <v>170</v>
      </c>
      <c r="H175" s="216">
        <v>3</v>
      </c>
      <c r="I175" s="217"/>
      <c r="J175" s="218">
        <f>ROUND(I175*H175,2)</f>
        <v>0</v>
      </c>
      <c r="K175" s="219"/>
      <c r="L175" s="41"/>
      <c r="M175" s="220" t="s">
        <v>1</v>
      </c>
      <c r="N175" s="221" t="s">
        <v>39</v>
      </c>
      <c r="O175" s="88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194</v>
      </c>
      <c r="AT175" s="224" t="s">
        <v>123</v>
      </c>
      <c r="AU175" s="224" t="s">
        <v>84</v>
      </c>
      <c r="AY175" s="14" t="s">
        <v>120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82</v>
      </c>
      <c r="BK175" s="225">
        <f>ROUND(I175*H175,2)</f>
        <v>0</v>
      </c>
      <c r="BL175" s="14" t="s">
        <v>194</v>
      </c>
      <c r="BM175" s="224" t="s">
        <v>298</v>
      </c>
    </row>
    <row r="176" spans="1:65" s="2" customFormat="1" ht="33" customHeight="1">
      <c r="A176" s="35"/>
      <c r="B176" s="36"/>
      <c r="C176" s="212" t="s">
        <v>299</v>
      </c>
      <c r="D176" s="212" t="s">
        <v>123</v>
      </c>
      <c r="E176" s="213" t="s">
        <v>300</v>
      </c>
      <c r="F176" s="214" t="s">
        <v>301</v>
      </c>
      <c r="G176" s="215" t="s">
        <v>151</v>
      </c>
      <c r="H176" s="216">
        <v>177</v>
      </c>
      <c r="I176" s="217"/>
      <c r="J176" s="218">
        <f>ROUND(I176*H176,2)</f>
        <v>0</v>
      </c>
      <c r="K176" s="219"/>
      <c r="L176" s="41"/>
      <c r="M176" s="220" t="s">
        <v>1</v>
      </c>
      <c r="N176" s="221" t="s">
        <v>39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194</v>
      </c>
      <c r="AT176" s="224" t="s">
        <v>123</v>
      </c>
      <c r="AU176" s="224" t="s">
        <v>84</v>
      </c>
      <c r="AY176" s="14" t="s">
        <v>120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82</v>
      </c>
      <c r="BK176" s="225">
        <f>ROUND(I176*H176,2)</f>
        <v>0</v>
      </c>
      <c r="BL176" s="14" t="s">
        <v>194</v>
      </c>
      <c r="BM176" s="224" t="s">
        <v>302</v>
      </c>
    </row>
    <row r="177" spans="1:65" s="2" customFormat="1" ht="24.15" customHeight="1">
      <c r="A177" s="35"/>
      <c r="B177" s="36"/>
      <c r="C177" s="212" t="s">
        <v>303</v>
      </c>
      <c r="D177" s="212" t="s">
        <v>123</v>
      </c>
      <c r="E177" s="213" t="s">
        <v>304</v>
      </c>
      <c r="F177" s="214" t="s">
        <v>305</v>
      </c>
      <c r="G177" s="215" t="s">
        <v>306</v>
      </c>
      <c r="H177" s="216">
        <v>1</v>
      </c>
      <c r="I177" s="217"/>
      <c r="J177" s="218">
        <f>ROUND(I177*H177,2)</f>
        <v>0</v>
      </c>
      <c r="K177" s="219"/>
      <c r="L177" s="41"/>
      <c r="M177" s="220" t="s">
        <v>1</v>
      </c>
      <c r="N177" s="221" t="s">
        <v>39</v>
      </c>
      <c r="O177" s="88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82</v>
      </c>
      <c r="AT177" s="224" t="s">
        <v>123</v>
      </c>
      <c r="AU177" s="224" t="s">
        <v>84</v>
      </c>
      <c r="AY177" s="14" t="s">
        <v>120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82</v>
      </c>
      <c r="BK177" s="225">
        <f>ROUND(I177*H177,2)</f>
        <v>0</v>
      </c>
      <c r="BL177" s="14" t="s">
        <v>82</v>
      </c>
      <c r="BM177" s="224" t="s">
        <v>307</v>
      </c>
    </row>
    <row r="178" spans="1:63" s="12" customFormat="1" ht="22.8" customHeight="1">
      <c r="A178" s="12"/>
      <c r="B178" s="196"/>
      <c r="C178" s="197"/>
      <c r="D178" s="198" t="s">
        <v>73</v>
      </c>
      <c r="E178" s="210" t="s">
        <v>308</v>
      </c>
      <c r="F178" s="210" t="s">
        <v>309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SUM(P179:P197)</f>
        <v>0</v>
      </c>
      <c r="Q178" s="204"/>
      <c r="R178" s="205">
        <f>SUM(R179:R197)</f>
        <v>3.4507</v>
      </c>
      <c r="S178" s="204"/>
      <c r="T178" s="206">
        <f>SUM(T179:T197)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7" t="s">
        <v>132</v>
      </c>
      <c r="AT178" s="208" t="s">
        <v>73</v>
      </c>
      <c r="AU178" s="208" t="s">
        <v>82</v>
      </c>
      <c r="AY178" s="207" t="s">
        <v>120</v>
      </c>
      <c r="BK178" s="209">
        <f>SUM(BK179:BK197)</f>
        <v>0</v>
      </c>
    </row>
    <row r="179" spans="1:65" s="2" customFormat="1" ht="24.15" customHeight="1">
      <c r="A179" s="35"/>
      <c r="B179" s="36"/>
      <c r="C179" s="226" t="s">
        <v>310</v>
      </c>
      <c r="D179" s="226" t="s">
        <v>148</v>
      </c>
      <c r="E179" s="227" t="s">
        <v>311</v>
      </c>
      <c r="F179" s="228" t="s">
        <v>312</v>
      </c>
      <c r="G179" s="229" t="s">
        <v>151</v>
      </c>
      <c r="H179" s="230">
        <v>660</v>
      </c>
      <c r="I179" s="231"/>
      <c r="J179" s="232">
        <f>ROUND(I179*H179,2)</f>
        <v>0</v>
      </c>
      <c r="K179" s="233"/>
      <c r="L179" s="234"/>
      <c r="M179" s="235" t="s">
        <v>1</v>
      </c>
      <c r="N179" s="236" t="s">
        <v>39</v>
      </c>
      <c r="O179" s="88"/>
      <c r="P179" s="222">
        <f>O179*H179</f>
        <v>0</v>
      </c>
      <c r="Q179" s="222">
        <v>0.00517</v>
      </c>
      <c r="R179" s="222">
        <f>Q179*H179</f>
        <v>3.4122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178</v>
      </c>
      <c r="AT179" s="224" t="s">
        <v>148</v>
      </c>
      <c r="AU179" s="224" t="s">
        <v>84</v>
      </c>
      <c r="AY179" s="14" t="s">
        <v>120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82</v>
      </c>
      <c r="BK179" s="225">
        <f>ROUND(I179*H179,2)</f>
        <v>0</v>
      </c>
      <c r="BL179" s="14" t="s">
        <v>178</v>
      </c>
      <c r="BM179" s="224" t="s">
        <v>313</v>
      </c>
    </row>
    <row r="180" spans="1:65" s="2" customFormat="1" ht="37.8" customHeight="1">
      <c r="A180" s="35"/>
      <c r="B180" s="36"/>
      <c r="C180" s="212" t="s">
        <v>314</v>
      </c>
      <c r="D180" s="212" t="s">
        <v>123</v>
      </c>
      <c r="E180" s="213" t="s">
        <v>315</v>
      </c>
      <c r="F180" s="214" t="s">
        <v>316</v>
      </c>
      <c r="G180" s="215" t="s">
        <v>151</v>
      </c>
      <c r="H180" s="216">
        <v>660</v>
      </c>
      <c r="I180" s="217"/>
      <c r="J180" s="218">
        <f>ROUND(I180*H180,2)</f>
        <v>0</v>
      </c>
      <c r="K180" s="219"/>
      <c r="L180" s="41"/>
      <c r="M180" s="220" t="s">
        <v>1</v>
      </c>
      <c r="N180" s="221" t="s">
        <v>39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82</v>
      </c>
      <c r="AT180" s="224" t="s">
        <v>123</v>
      </c>
      <c r="AU180" s="224" t="s">
        <v>84</v>
      </c>
      <c r="AY180" s="14" t="s">
        <v>120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82</v>
      </c>
      <c r="BK180" s="225">
        <f>ROUND(I180*H180,2)</f>
        <v>0</v>
      </c>
      <c r="BL180" s="14" t="s">
        <v>82</v>
      </c>
      <c r="BM180" s="224" t="s">
        <v>317</v>
      </c>
    </row>
    <row r="181" spans="1:65" s="2" customFormat="1" ht="33" customHeight="1">
      <c r="A181" s="35"/>
      <c r="B181" s="36"/>
      <c r="C181" s="212" t="s">
        <v>318</v>
      </c>
      <c r="D181" s="212" t="s">
        <v>123</v>
      </c>
      <c r="E181" s="213" t="s">
        <v>319</v>
      </c>
      <c r="F181" s="214" t="s">
        <v>320</v>
      </c>
      <c r="G181" s="215" t="s">
        <v>170</v>
      </c>
      <c r="H181" s="216">
        <v>12</v>
      </c>
      <c r="I181" s="217"/>
      <c r="J181" s="218">
        <f>ROUND(I181*H181,2)</f>
        <v>0</v>
      </c>
      <c r="K181" s="219"/>
      <c r="L181" s="41"/>
      <c r="M181" s="220" t="s">
        <v>1</v>
      </c>
      <c r="N181" s="221" t="s">
        <v>39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82</v>
      </c>
      <c r="AT181" s="224" t="s">
        <v>123</v>
      </c>
      <c r="AU181" s="224" t="s">
        <v>84</v>
      </c>
      <c r="AY181" s="14" t="s">
        <v>120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82</v>
      </c>
      <c r="BK181" s="225">
        <f>ROUND(I181*H181,2)</f>
        <v>0</v>
      </c>
      <c r="BL181" s="14" t="s">
        <v>82</v>
      </c>
      <c r="BM181" s="224" t="s">
        <v>321</v>
      </c>
    </row>
    <row r="182" spans="1:65" s="2" customFormat="1" ht="16.5" customHeight="1">
      <c r="A182" s="35"/>
      <c r="B182" s="36"/>
      <c r="C182" s="226" t="s">
        <v>322</v>
      </c>
      <c r="D182" s="226" t="s">
        <v>148</v>
      </c>
      <c r="E182" s="227" t="s">
        <v>323</v>
      </c>
      <c r="F182" s="228" t="s">
        <v>324</v>
      </c>
      <c r="G182" s="229" t="s">
        <v>151</v>
      </c>
      <c r="H182" s="230">
        <v>110</v>
      </c>
      <c r="I182" s="231"/>
      <c r="J182" s="232">
        <f>ROUND(I182*H182,2)</f>
        <v>0</v>
      </c>
      <c r="K182" s="233"/>
      <c r="L182" s="234"/>
      <c r="M182" s="235" t="s">
        <v>1</v>
      </c>
      <c r="N182" s="236" t="s">
        <v>39</v>
      </c>
      <c r="O182" s="88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84</v>
      </c>
      <c r="AT182" s="224" t="s">
        <v>148</v>
      </c>
      <c r="AU182" s="224" t="s">
        <v>84</v>
      </c>
      <c r="AY182" s="14" t="s">
        <v>120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82</v>
      </c>
      <c r="BK182" s="225">
        <f>ROUND(I182*H182,2)</f>
        <v>0</v>
      </c>
      <c r="BL182" s="14" t="s">
        <v>82</v>
      </c>
      <c r="BM182" s="224" t="s">
        <v>325</v>
      </c>
    </row>
    <row r="183" spans="1:65" s="2" customFormat="1" ht="16.5" customHeight="1">
      <c r="A183" s="35"/>
      <c r="B183" s="36"/>
      <c r="C183" s="212" t="s">
        <v>326</v>
      </c>
      <c r="D183" s="212" t="s">
        <v>123</v>
      </c>
      <c r="E183" s="213" t="s">
        <v>327</v>
      </c>
      <c r="F183" s="214" t="s">
        <v>328</v>
      </c>
      <c r="G183" s="215" t="s">
        <v>151</v>
      </c>
      <c r="H183" s="216">
        <v>110</v>
      </c>
      <c r="I183" s="217"/>
      <c r="J183" s="218">
        <f>ROUND(I183*H183,2)</f>
        <v>0</v>
      </c>
      <c r="K183" s="219"/>
      <c r="L183" s="41"/>
      <c r="M183" s="220" t="s">
        <v>1</v>
      </c>
      <c r="N183" s="221" t="s">
        <v>39</v>
      </c>
      <c r="O183" s="88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194</v>
      </c>
      <c r="AT183" s="224" t="s">
        <v>123</v>
      </c>
      <c r="AU183" s="224" t="s">
        <v>84</v>
      </c>
      <c r="AY183" s="14" t="s">
        <v>120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82</v>
      </c>
      <c r="BK183" s="225">
        <f>ROUND(I183*H183,2)</f>
        <v>0</v>
      </c>
      <c r="BL183" s="14" t="s">
        <v>194</v>
      </c>
      <c r="BM183" s="224" t="s">
        <v>329</v>
      </c>
    </row>
    <row r="184" spans="1:65" s="2" customFormat="1" ht="16.5" customHeight="1">
      <c r="A184" s="35"/>
      <c r="B184" s="36"/>
      <c r="C184" s="226" t="s">
        <v>330</v>
      </c>
      <c r="D184" s="226" t="s">
        <v>148</v>
      </c>
      <c r="E184" s="227" t="s">
        <v>331</v>
      </c>
      <c r="F184" s="228" t="s">
        <v>332</v>
      </c>
      <c r="G184" s="229" t="s">
        <v>170</v>
      </c>
      <c r="H184" s="230">
        <v>110</v>
      </c>
      <c r="I184" s="231"/>
      <c r="J184" s="232">
        <f>ROUND(I184*H184,2)</f>
        <v>0</v>
      </c>
      <c r="K184" s="233"/>
      <c r="L184" s="234"/>
      <c r="M184" s="235" t="s">
        <v>1</v>
      </c>
      <c r="N184" s="236" t="s">
        <v>39</v>
      </c>
      <c r="O184" s="88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84</v>
      </c>
      <c r="AT184" s="224" t="s">
        <v>148</v>
      </c>
      <c r="AU184" s="224" t="s">
        <v>84</v>
      </c>
      <c r="AY184" s="14" t="s">
        <v>120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82</v>
      </c>
      <c r="BK184" s="225">
        <f>ROUND(I184*H184,2)</f>
        <v>0</v>
      </c>
      <c r="BL184" s="14" t="s">
        <v>82</v>
      </c>
      <c r="BM184" s="224" t="s">
        <v>333</v>
      </c>
    </row>
    <row r="185" spans="1:65" s="2" customFormat="1" ht="16.5" customHeight="1">
      <c r="A185" s="35"/>
      <c r="B185" s="36"/>
      <c r="C185" s="212" t="s">
        <v>334</v>
      </c>
      <c r="D185" s="212" t="s">
        <v>123</v>
      </c>
      <c r="E185" s="213" t="s">
        <v>335</v>
      </c>
      <c r="F185" s="214" t="s">
        <v>336</v>
      </c>
      <c r="G185" s="215" t="s">
        <v>170</v>
      </c>
      <c r="H185" s="216">
        <v>110</v>
      </c>
      <c r="I185" s="217"/>
      <c r="J185" s="218">
        <f>ROUND(I185*H185,2)</f>
        <v>0</v>
      </c>
      <c r="K185" s="219"/>
      <c r="L185" s="41"/>
      <c r="M185" s="220" t="s">
        <v>1</v>
      </c>
      <c r="N185" s="221" t="s">
        <v>39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82</v>
      </c>
      <c r="AT185" s="224" t="s">
        <v>123</v>
      </c>
      <c r="AU185" s="224" t="s">
        <v>84</v>
      </c>
      <c r="AY185" s="14" t="s">
        <v>120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82</v>
      </c>
      <c r="BK185" s="225">
        <f>ROUND(I185*H185,2)</f>
        <v>0</v>
      </c>
      <c r="BL185" s="14" t="s">
        <v>82</v>
      </c>
      <c r="BM185" s="224" t="s">
        <v>337</v>
      </c>
    </row>
    <row r="186" spans="1:65" s="2" customFormat="1" ht="16.5" customHeight="1">
      <c r="A186" s="35"/>
      <c r="B186" s="36"/>
      <c r="C186" s="212" t="s">
        <v>338</v>
      </c>
      <c r="D186" s="212" t="s">
        <v>123</v>
      </c>
      <c r="E186" s="213" t="s">
        <v>339</v>
      </c>
      <c r="F186" s="214" t="s">
        <v>340</v>
      </c>
      <c r="G186" s="215" t="s">
        <v>151</v>
      </c>
      <c r="H186" s="216">
        <v>30</v>
      </c>
      <c r="I186" s="217"/>
      <c r="J186" s="218">
        <f>ROUND(I186*H186,2)</f>
        <v>0</v>
      </c>
      <c r="K186" s="219"/>
      <c r="L186" s="41"/>
      <c r="M186" s="220" t="s">
        <v>1</v>
      </c>
      <c r="N186" s="221" t="s">
        <v>39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82</v>
      </c>
      <c r="AT186" s="224" t="s">
        <v>123</v>
      </c>
      <c r="AU186" s="224" t="s">
        <v>84</v>
      </c>
      <c r="AY186" s="14" t="s">
        <v>120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82</v>
      </c>
      <c r="BK186" s="225">
        <f>ROUND(I186*H186,2)</f>
        <v>0</v>
      </c>
      <c r="BL186" s="14" t="s">
        <v>82</v>
      </c>
      <c r="BM186" s="224" t="s">
        <v>341</v>
      </c>
    </row>
    <row r="187" spans="1:65" s="2" customFormat="1" ht="24.15" customHeight="1">
      <c r="A187" s="35"/>
      <c r="B187" s="36"/>
      <c r="C187" s="212" t="s">
        <v>342</v>
      </c>
      <c r="D187" s="212" t="s">
        <v>123</v>
      </c>
      <c r="E187" s="213" t="s">
        <v>343</v>
      </c>
      <c r="F187" s="214" t="s">
        <v>344</v>
      </c>
      <c r="G187" s="215" t="s">
        <v>126</v>
      </c>
      <c r="H187" s="216">
        <v>3</v>
      </c>
      <c r="I187" s="217"/>
      <c r="J187" s="218">
        <f>ROUND(I187*H187,2)</f>
        <v>0</v>
      </c>
      <c r="K187" s="219"/>
      <c r="L187" s="41"/>
      <c r="M187" s="220" t="s">
        <v>1</v>
      </c>
      <c r="N187" s="221" t="s">
        <v>39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82</v>
      </c>
      <c r="AT187" s="224" t="s">
        <v>123</v>
      </c>
      <c r="AU187" s="224" t="s">
        <v>84</v>
      </c>
      <c r="AY187" s="14" t="s">
        <v>120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82</v>
      </c>
      <c r="BK187" s="225">
        <f>ROUND(I187*H187,2)</f>
        <v>0</v>
      </c>
      <c r="BL187" s="14" t="s">
        <v>82</v>
      </c>
      <c r="BM187" s="224" t="s">
        <v>345</v>
      </c>
    </row>
    <row r="188" spans="1:65" s="2" customFormat="1" ht="24.15" customHeight="1">
      <c r="A188" s="35"/>
      <c r="B188" s="36"/>
      <c r="C188" s="212" t="s">
        <v>346</v>
      </c>
      <c r="D188" s="212" t="s">
        <v>123</v>
      </c>
      <c r="E188" s="213" t="s">
        <v>347</v>
      </c>
      <c r="F188" s="214" t="s">
        <v>348</v>
      </c>
      <c r="G188" s="215" t="s">
        <v>170</v>
      </c>
      <c r="H188" s="216">
        <v>16</v>
      </c>
      <c r="I188" s="217"/>
      <c r="J188" s="218">
        <f>ROUND(I188*H188,2)</f>
        <v>0</v>
      </c>
      <c r="K188" s="219"/>
      <c r="L188" s="41"/>
      <c r="M188" s="220" t="s">
        <v>1</v>
      </c>
      <c r="N188" s="221" t="s">
        <v>39</v>
      </c>
      <c r="O188" s="88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82</v>
      </c>
      <c r="AT188" s="224" t="s">
        <v>123</v>
      </c>
      <c r="AU188" s="224" t="s">
        <v>84</v>
      </c>
      <c r="AY188" s="14" t="s">
        <v>120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82</v>
      </c>
      <c r="BK188" s="225">
        <f>ROUND(I188*H188,2)</f>
        <v>0</v>
      </c>
      <c r="BL188" s="14" t="s">
        <v>82</v>
      </c>
      <c r="BM188" s="224" t="s">
        <v>349</v>
      </c>
    </row>
    <row r="189" spans="1:65" s="2" customFormat="1" ht="16.5" customHeight="1">
      <c r="A189" s="35"/>
      <c r="B189" s="36"/>
      <c r="C189" s="226" t="s">
        <v>350</v>
      </c>
      <c r="D189" s="226" t="s">
        <v>148</v>
      </c>
      <c r="E189" s="227" t="s">
        <v>351</v>
      </c>
      <c r="F189" s="228" t="s">
        <v>352</v>
      </c>
      <c r="G189" s="229" t="s">
        <v>245</v>
      </c>
      <c r="H189" s="230">
        <v>5</v>
      </c>
      <c r="I189" s="231"/>
      <c r="J189" s="232">
        <f>ROUND(I189*H189,2)</f>
        <v>0</v>
      </c>
      <c r="K189" s="233"/>
      <c r="L189" s="234"/>
      <c r="M189" s="235" t="s">
        <v>1</v>
      </c>
      <c r="N189" s="236" t="s">
        <v>39</v>
      </c>
      <c r="O189" s="88"/>
      <c r="P189" s="222">
        <f>O189*H189</f>
        <v>0</v>
      </c>
      <c r="Q189" s="222">
        <v>0.001</v>
      </c>
      <c r="R189" s="222">
        <f>Q189*H189</f>
        <v>0.005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193</v>
      </c>
      <c r="AT189" s="224" t="s">
        <v>148</v>
      </c>
      <c r="AU189" s="224" t="s">
        <v>84</v>
      </c>
      <c r="AY189" s="14" t="s">
        <v>120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82</v>
      </c>
      <c r="BK189" s="225">
        <f>ROUND(I189*H189,2)</f>
        <v>0</v>
      </c>
      <c r="BL189" s="14" t="s">
        <v>194</v>
      </c>
      <c r="BM189" s="224" t="s">
        <v>353</v>
      </c>
    </row>
    <row r="190" spans="1:65" s="2" customFormat="1" ht="33" customHeight="1">
      <c r="A190" s="35"/>
      <c r="B190" s="36"/>
      <c r="C190" s="212" t="s">
        <v>354</v>
      </c>
      <c r="D190" s="212" t="s">
        <v>123</v>
      </c>
      <c r="E190" s="213" t="s">
        <v>355</v>
      </c>
      <c r="F190" s="214" t="s">
        <v>356</v>
      </c>
      <c r="G190" s="215" t="s">
        <v>151</v>
      </c>
      <c r="H190" s="216">
        <v>5</v>
      </c>
      <c r="I190" s="217"/>
      <c r="J190" s="218">
        <f>ROUND(I190*H190,2)</f>
        <v>0</v>
      </c>
      <c r="K190" s="219"/>
      <c r="L190" s="41"/>
      <c r="M190" s="220" t="s">
        <v>1</v>
      </c>
      <c r="N190" s="221" t="s">
        <v>39</v>
      </c>
      <c r="O190" s="88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194</v>
      </c>
      <c r="AT190" s="224" t="s">
        <v>123</v>
      </c>
      <c r="AU190" s="224" t="s">
        <v>84</v>
      </c>
      <c r="AY190" s="14" t="s">
        <v>120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82</v>
      </c>
      <c r="BK190" s="225">
        <f>ROUND(I190*H190,2)</f>
        <v>0</v>
      </c>
      <c r="BL190" s="14" t="s">
        <v>194</v>
      </c>
      <c r="BM190" s="224" t="s">
        <v>357</v>
      </c>
    </row>
    <row r="191" spans="1:65" s="2" customFormat="1" ht="24.15" customHeight="1">
      <c r="A191" s="35"/>
      <c r="B191" s="36"/>
      <c r="C191" s="226" t="s">
        <v>358</v>
      </c>
      <c r="D191" s="226" t="s">
        <v>148</v>
      </c>
      <c r="E191" s="227" t="s">
        <v>359</v>
      </c>
      <c r="F191" s="228" t="s">
        <v>360</v>
      </c>
      <c r="G191" s="229" t="s">
        <v>151</v>
      </c>
      <c r="H191" s="230">
        <v>25</v>
      </c>
      <c r="I191" s="231"/>
      <c r="J191" s="232">
        <f>ROUND(I191*H191,2)</f>
        <v>0</v>
      </c>
      <c r="K191" s="233"/>
      <c r="L191" s="234"/>
      <c r="M191" s="235" t="s">
        <v>1</v>
      </c>
      <c r="N191" s="236" t="s">
        <v>39</v>
      </c>
      <c r="O191" s="88"/>
      <c r="P191" s="222">
        <f>O191*H191</f>
        <v>0</v>
      </c>
      <c r="Q191" s="222">
        <v>0.0002</v>
      </c>
      <c r="R191" s="222">
        <f>Q191*H191</f>
        <v>0.005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193</v>
      </c>
      <c r="AT191" s="224" t="s">
        <v>148</v>
      </c>
      <c r="AU191" s="224" t="s">
        <v>84</v>
      </c>
      <c r="AY191" s="14" t="s">
        <v>120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82</v>
      </c>
      <c r="BK191" s="225">
        <f>ROUND(I191*H191,2)</f>
        <v>0</v>
      </c>
      <c r="BL191" s="14" t="s">
        <v>194</v>
      </c>
      <c r="BM191" s="224" t="s">
        <v>361</v>
      </c>
    </row>
    <row r="192" spans="1:65" s="2" customFormat="1" ht="37.8" customHeight="1">
      <c r="A192" s="35"/>
      <c r="B192" s="36"/>
      <c r="C192" s="212" t="s">
        <v>362</v>
      </c>
      <c r="D192" s="212" t="s">
        <v>123</v>
      </c>
      <c r="E192" s="213" t="s">
        <v>363</v>
      </c>
      <c r="F192" s="214" t="s">
        <v>364</v>
      </c>
      <c r="G192" s="215" t="s">
        <v>151</v>
      </c>
      <c r="H192" s="216">
        <v>25</v>
      </c>
      <c r="I192" s="217"/>
      <c r="J192" s="218">
        <f>ROUND(I192*H192,2)</f>
        <v>0</v>
      </c>
      <c r="K192" s="219"/>
      <c r="L192" s="41"/>
      <c r="M192" s="220" t="s">
        <v>1</v>
      </c>
      <c r="N192" s="221" t="s">
        <v>39</v>
      </c>
      <c r="O192" s="88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194</v>
      </c>
      <c r="AT192" s="224" t="s">
        <v>123</v>
      </c>
      <c r="AU192" s="224" t="s">
        <v>84</v>
      </c>
      <c r="AY192" s="14" t="s">
        <v>120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82</v>
      </c>
      <c r="BK192" s="225">
        <f>ROUND(I192*H192,2)</f>
        <v>0</v>
      </c>
      <c r="BL192" s="14" t="s">
        <v>194</v>
      </c>
      <c r="BM192" s="224" t="s">
        <v>365</v>
      </c>
    </row>
    <row r="193" spans="1:65" s="2" customFormat="1" ht="16.5" customHeight="1">
      <c r="A193" s="35"/>
      <c r="B193" s="36"/>
      <c r="C193" s="226" t="s">
        <v>366</v>
      </c>
      <c r="D193" s="226" t="s">
        <v>148</v>
      </c>
      <c r="E193" s="227" t="s">
        <v>367</v>
      </c>
      <c r="F193" s="228" t="s">
        <v>368</v>
      </c>
      <c r="G193" s="229" t="s">
        <v>170</v>
      </c>
      <c r="H193" s="230">
        <v>50</v>
      </c>
      <c r="I193" s="231"/>
      <c r="J193" s="232">
        <f>ROUND(I193*H193,2)</f>
        <v>0</v>
      </c>
      <c r="K193" s="233"/>
      <c r="L193" s="234"/>
      <c r="M193" s="235" t="s">
        <v>1</v>
      </c>
      <c r="N193" s="236" t="s">
        <v>39</v>
      </c>
      <c r="O193" s="88"/>
      <c r="P193" s="222">
        <f>O193*H193</f>
        <v>0</v>
      </c>
      <c r="Q193" s="222">
        <v>1E-05</v>
      </c>
      <c r="R193" s="222">
        <f>Q193*H193</f>
        <v>0.0005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193</v>
      </c>
      <c r="AT193" s="224" t="s">
        <v>148</v>
      </c>
      <c r="AU193" s="224" t="s">
        <v>84</v>
      </c>
      <c r="AY193" s="14" t="s">
        <v>120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82</v>
      </c>
      <c r="BK193" s="225">
        <f>ROUND(I193*H193,2)</f>
        <v>0</v>
      </c>
      <c r="BL193" s="14" t="s">
        <v>194</v>
      </c>
      <c r="BM193" s="224" t="s">
        <v>369</v>
      </c>
    </row>
    <row r="194" spans="1:65" s="2" customFormat="1" ht="24.15" customHeight="1">
      <c r="A194" s="35"/>
      <c r="B194" s="36"/>
      <c r="C194" s="212" t="s">
        <v>370</v>
      </c>
      <c r="D194" s="212" t="s">
        <v>123</v>
      </c>
      <c r="E194" s="213" t="s">
        <v>371</v>
      </c>
      <c r="F194" s="214" t="s">
        <v>372</v>
      </c>
      <c r="G194" s="215" t="s">
        <v>170</v>
      </c>
      <c r="H194" s="216">
        <v>50</v>
      </c>
      <c r="I194" s="217"/>
      <c r="J194" s="218">
        <f>ROUND(I194*H194,2)</f>
        <v>0</v>
      </c>
      <c r="K194" s="219"/>
      <c r="L194" s="41"/>
      <c r="M194" s="220" t="s">
        <v>1</v>
      </c>
      <c r="N194" s="221" t="s">
        <v>39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194</v>
      </c>
      <c r="AT194" s="224" t="s">
        <v>123</v>
      </c>
      <c r="AU194" s="224" t="s">
        <v>84</v>
      </c>
      <c r="AY194" s="14" t="s">
        <v>120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82</v>
      </c>
      <c r="BK194" s="225">
        <f>ROUND(I194*H194,2)</f>
        <v>0</v>
      </c>
      <c r="BL194" s="14" t="s">
        <v>194</v>
      </c>
      <c r="BM194" s="224" t="s">
        <v>373</v>
      </c>
    </row>
    <row r="195" spans="1:65" s="2" customFormat="1" ht="24.15" customHeight="1">
      <c r="A195" s="35"/>
      <c r="B195" s="36"/>
      <c r="C195" s="212" t="s">
        <v>374</v>
      </c>
      <c r="D195" s="212" t="s">
        <v>123</v>
      </c>
      <c r="E195" s="213" t="s">
        <v>375</v>
      </c>
      <c r="F195" s="214" t="s">
        <v>376</v>
      </c>
      <c r="G195" s="215" t="s">
        <v>151</v>
      </c>
      <c r="H195" s="216">
        <v>36</v>
      </c>
      <c r="I195" s="217"/>
      <c r="J195" s="218">
        <f>ROUND(I195*H195,2)</f>
        <v>0</v>
      </c>
      <c r="K195" s="219"/>
      <c r="L195" s="41"/>
      <c r="M195" s="220" t="s">
        <v>1</v>
      </c>
      <c r="N195" s="221" t="s">
        <v>39</v>
      </c>
      <c r="O195" s="88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82</v>
      </c>
      <c r="AT195" s="224" t="s">
        <v>123</v>
      </c>
      <c r="AU195" s="224" t="s">
        <v>84</v>
      </c>
      <c r="AY195" s="14" t="s">
        <v>120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82</v>
      </c>
      <c r="BK195" s="225">
        <f>ROUND(I195*H195,2)</f>
        <v>0</v>
      </c>
      <c r="BL195" s="14" t="s">
        <v>82</v>
      </c>
      <c r="BM195" s="224" t="s">
        <v>377</v>
      </c>
    </row>
    <row r="196" spans="1:65" s="2" customFormat="1" ht="21.75" customHeight="1">
      <c r="A196" s="35"/>
      <c r="B196" s="36"/>
      <c r="C196" s="226" t="s">
        <v>378</v>
      </c>
      <c r="D196" s="226" t="s">
        <v>148</v>
      </c>
      <c r="E196" s="227" t="s">
        <v>379</v>
      </c>
      <c r="F196" s="228" t="s">
        <v>380</v>
      </c>
      <c r="G196" s="229" t="s">
        <v>245</v>
      </c>
      <c r="H196" s="230">
        <v>20</v>
      </c>
      <c r="I196" s="231"/>
      <c r="J196" s="232">
        <f>ROUND(I196*H196,2)</f>
        <v>0</v>
      </c>
      <c r="K196" s="233"/>
      <c r="L196" s="234"/>
      <c r="M196" s="235" t="s">
        <v>1</v>
      </c>
      <c r="N196" s="236" t="s">
        <v>39</v>
      </c>
      <c r="O196" s="88"/>
      <c r="P196" s="222">
        <f>O196*H196</f>
        <v>0</v>
      </c>
      <c r="Q196" s="222">
        <v>0.001</v>
      </c>
      <c r="R196" s="222">
        <f>Q196*H196</f>
        <v>0.02</v>
      </c>
      <c r="S196" s="222">
        <v>0</v>
      </c>
      <c r="T196" s="22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84</v>
      </c>
      <c r="AT196" s="224" t="s">
        <v>148</v>
      </c>
      <c r="AU196" s="224" t="s">
        <v>84</v>
      </c>
      <c r="AY196" s="14" t="s">
        <v>120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82</v>
      </c>
      <c r="BK196" s="225">
        <f>ROUND(I196*H196,2)</f>
        <v>0</v>
      </c>
      <c r="BL196" s="14" t="s">
        <v>82</v>
      </c>
      <c r="BM196" s="224" t="s">
        <v>381</v>
      </c>
    </row>
    <row r="197" spans="1:65" s="2" customFormat="1" ht="37.8" customHeight="1">
      <c r="A197" s="35"/>
      <c r="B197" s="36"/>
      <c r="C197" s="212" t="s">
        <v>382</v>
      </c>
      <c r="D197" s="212" t="s">
        <v>123</v>
      </c>
      <c r="E197" s="213" t="s">
        <v>383</v>
      </c>
      <c r="F197" s="214" t="s">
        <v>384</v>
      </c>
      <c r="G197" s="215" t="s">
        <v>170</v>
      </c>
      <c r="H197" s="216">
        <v>4</v>
      </c>
      <c r="I197" s="217"/>
      <c r="J197" s="218">
        <f>ROUND(I197*H197,2)</f>
        <v>0</v>
      </c>
      <c r="K197" s="219"/>
      <c r="L197" s="41"/>
      <c r="M197" s="220" t="s">
        <v>1</v>
      </c>
      <c r="N197" s="221" t="s">
        <v>39</v>
      </c>
      <c r="O197" s="88"/>
      <c r="P197" s="222">
        <f>O197*H197</f>
        <v>0</v>
      </c>
      <c r="Q197" s="222">
        <v>0.002</v>
      </c>
      <c r="R197" s="222">
        <f>Q197*H197</f>
        <v>0.008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82</v>
      </c>
      <c r="AT197" s="224" t="s">
        <v>123</v>
      </c>
      <c r="AU197" s="224" t="s">
        <v>84</v>
      </c>
      <c r="AY197" s="14" t="s">
        <v>120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82</v>
      </c>
      <c r="BK197" s="225">
        <f>ROUND(I197*H197,2)</f>
        <v>0</v>
      </c>
      <c r="BL197" s="14" t="s">
        <v>82</v>
      </c>
      <c r="BM197" s="224" t="s">
        <v>385</v>
      </c>
    </row>
    <row r="198" spans="1:63" s="12" customFormat="1" ht="22.8" customHeight="1">
      <c r="A198" s="12"/>
      <c r="B198" s="196"/>
      <c r="C198" s="197"/>
      <c r="D198" s="198" t="s">
        <v>73</v>
      </c>
      <c r="E198" s="210" t="s">
        <v>386</v>
      </c>
      <c r="F198" s="210" t="s">
        <v>387</v>
      </c>
      <c r="G198" s="197"/>
      <c r="H198" s="197"/>
      <c r="I198" s="200"/>
      <c r="J198" s="211">
        <f>BK198</f>
        <v>0</v>
      </c>
      <c r="K198" s="197"/>
      <c r="L198" s="202"/>
      <c r="M198" s="203"/>
      <c r="N198" s="204"/>
      <c r="O198" s="204"/>
      <c r="P198" s="205">
        <f>SUM(P199:P212)</f>
        <v>0</v>
      </c>
      <c r="Q198" s="204"/>
      <c r="R198" s="205">
        <f>SUM(R199:R212)</f>
        <v>1.2044</v>
      </c>
      <c r="S198" s="204"/>
      <c r="T198" s="206">
        <f>SUM(T199:T212)</f>
        <v>1.103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132</v>
      </c>
      <c r="AT198" s="208" t="s">
        <v>73</v>
      </c>
      <c r="AU198" s="208" t="s">
        <v>82</v>
      </c>
      <c r="AY198" s="207" t="s">
        <v>120</v>
      </c>
      <c r="BK198" s="209">
        <f>SUM(BK199:BK212)</f>
        <v>0</v>
      </c>
    </row>
    <row r="199" spans="1:65" s="2" customFormat="1" ht="21.75" customHeight="1">
      <c r="A199" s="35"/>
      <c r="B199" s="36"/>
      <c r="C199" s="226" t="s">
        <v>388</v>
      </c>
      <c r="D199" s="226" t="s">
        <v>148</v>
      </c>
      <c r="E199" s="227" t="s">
        <v>389</v>
      </c>
      <c r="F199" s="228" t="s">
        <v>390</v>
      </c>
      <c r="G199" s="229" t="s">
        <v>391</v>
      </c>
      <c r="H199" s="230">
        <v>1</v>
      </c>
      <c r="I199" s="231"/>
      <c r="J199" s="232">
        <f>ROUND(I199*H199,2)</f>
        <v>0</v>
      </c>
      <c r="K199" s="233"/>
      <c r="L199" s="234"/>
      <c r="M199" s="235" t="s">
        <v>1</v>
      </c>
      <c r="N199" s="236" t="s">
        <v>39</v>
      </c>
      <c r="O199" s="88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84</v>
      </c>
      <c r="AT199" s="224" t="s">
        <v>148</v>
      </c>
      <c r="AU199" s="224" t="s">
        <v>84</v>
      </c>
      <c r="AY199" s="14" t="s">
        <v>120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82</v>
      </c>
      <c r="BK199" s="225">
        <f>ROUND(I199*H199,2)</f>
        <v>0</v>
      </c>
      <c r="BL199" s="14" t="s">
        <v>82</v>
      </c>
      <c r="BM199" s="224" t="s">
        <v>392</v>
      </c>
    </row>
    <row r="200" spans="1:65" s="2" customFormat="1" ht="21.75" customHeight="1">
      <c r="A200" s="35"/>
      <c r="B200" s="36"/>
      <c r="C200" s="226" t="s">
        <v>194</v>
      </c>
      <c r="D200" s="226" t="s">
        <v>148</v>
      </c>
      <c r="E200" s="227" t="s">
        <v>393</v>
      </c>
      <c r="F200" s="228" t="s">
        <v>394</v>
      </c>
      <c r="G200" s="229" t="s">
        <v>391</v>
      </c>
      <c r="H200" s="230">
        <v>1</v>
      </c>
      <c r="I200" s="231"/>
      <c r="J200" s="232">
        <f>ROUND(I200*H200,2)</f>
        <v>0</v>
      </c>
      <c r="K200" s="233"/>
      <c r="L200" s="234"/>
      <c r="M200" s="235" t="s">
        <v>1</v>
      </c>
      <c r="N200" s="236" t="s">
        <v>39</v>
      </c>
      <c r="O200" s="88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4" t="s">
        <v>84</v>
      </c>
      <c r="AT200" s="224" t="s">
        <v>148</v>
      </c>
      <c r="AU200" s="224" t="s">
        <v>84</v>
      </c>
      <c r="AY200" s="14" t="s">
        <v>120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4" t="s">
        <v>82</v>
      </c>
      <c r="BK200" s="225">
        <f>ROUND(I200*H200,2)</f>
        <v>0</v>
      </c>
      <c r="BL200" s="14" t="s">
        <v>82</v>
      </c>
      <c r="BM200" s="224" t="s">
        <v>395</v>
      </c>
    </row>
    <row r="201" spans="1:65" s="2" customFormat="1" ht="37.8" customHeight="1">
      <c r="A201" s="35"/>
      <c r="B201" s="36"/>
      <c r="C201" s="226" t="s">
        <v>396</v>
      </c>
      <c r="D201" s="226" t="s">
        <v>148</v>
      </c>
      <c r="E201" s="227" t="s">
        <v>397</v>
      </c>
      <c r="F201" s="228" t="s">
        <v>398</v>
      </c>
      <c r="G201" s="229" t="s">
        <v>151</v>
      </c>
      <c r="H201" s="230">
        <v>480</v>
      </c>
      <c r="I201" s="231"/>
      <c r="J201" s="232">
        <f>ROUND(I201*H201,2)</f>
        <v>0</v>
      </c>
      <c r="K201" s="233"/>
      <c r="L201" s="234"/>
      <c r="M201" s="235" t="s">
        <v>1</v>
      </c>
      <c r="N201" s="236" t="s">
        <v>39</v>
      </c>
      <c r="O201" s="88"/>
      <c r="P201" s="222">
        <f>O201*H201</f>
        <v>0</v>
      </c>
      <c r="Q201" s="222">
        <v>0.00248</v>
      </c>
      <c r="R201" s="222">
        <f>Q201*H201</f>
        <v>1.1904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178</v>
      </c>
      <c r="AT201" s="224" t="s">
        <v>148</v>
      </c>
      <c r="AU201" s="224" t="s">
        <v>84</v>
      </c>
      <c r="AY201" s="14" t="s">
        <v>120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82</v>
      </c>
      <c r="BK201" s="225">
        <f>ROUND(I201*H201,2)</f>
        <v>0</v>
      </c>
      <c r="BL201" s="14" t="s">
        <v>178</v>
      </c>
      <c r="BM201" s="224" t="s">
        <v>399</v>
      </c>
    </row>
    <row r="202" spans="1:65" s="2" customFormat="1" ht="37.8" customHeight="1">
      <c r="A202" s="35"/>
      <c r="B202" s="36"/>
      <c r="C202" s="212" t="s">
        <v>400</v>
      </c>
      <c r="D202" s="212" t="s">
        <v>123</v>
      </c>
      <c r="E202" s="213" t="s">
        <v>401</v>
      </c>
      <c r="F202" s="214" t="s">
        <v>402</v>
      </c>
      <c r="G202" s="215" t="s">
        <v>151</v>
      </c>
      <c r="H202" s="216">
        <v>480</v>
      </c>
      <c r="I202" s="217"/>
      <c r="J202" s="218">
        <f>ROUND(I202*H202,2)</f>
        <v>0</v>
      </c>
      <c r="K202" s="219"/>
      <c r="L202" s="41"/>
      <c r="M202" s="220" t="s">
        <v>1</v>
      </c>
      <c r="N202" s="221" t="s">
        <v>39</v>
      </c>
      <c r="O202" s="88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194</v>
      </c>
      <c r="AT202" s="224" t="s">
        <v>123</v>
      </c>
      <c r="AU202" s="224" t="s">
        <v>84</v>
      </c>
      <c r="AY202" s="14" t="s">
        <v>120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82</v>
      </c>
      <c r="BK202" s="225">
        <f>ROUND(I202*H202,2)</f>
        <v>0</v>
      </c>
      <c r="BL202" s="14" t="s">
        <v>194</v>
      </c>
      <c r="BM202" s="224" t="s">
        <v>403</v>
      </c>
    </row>
    <row r="203" spans="1:65" s="2" customFormat="1" ht="24.15" customHeight="1">
      <c r="A203" s="35"/>
      <c r="B203" s="36"/>
      <c r="C203" s="212" t="s">
        <v>404</v>
      </c>
      <c r="D203" s="212" t="s">
        <v>123</v>
      </c>
      <c r="E203" s="213" t="s">
        <v>405</v>
      </c>
      <c r="F203" s="214" t="s">
        <v>406</v>
      </c>
      <c r="G203" s="215" t="s">
        <v>170</v>
      </c>
      <c r="H203" s="216">
        <v>72</v>
      </c>
      <c r="I203" s="217"/>
      <c r="J203" s="218">
        <f>ROUND(I203*H203,2)</f>
        <v>0</v>
      </c>
      <c r="K203" s="219"/>
      <c r="L203" s="41"/>
      <c r="M203" s="220" t="s">
        <v>1</v>
      </c>
      <c r="N203" s="221" t="s">
        <v>39</v>
      </c>
      <c r="O203" s="88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194</v>
      </c>
      <c r="AT203" s="224" t="s">
        <v>123</v>
      </c>
      <c r="AU203" s="224" t="s">
        <v>84</v>
      </c>
      <c r="AY203" s="14" t="s">
        <v>120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82</v>
      </c>
      <c r="BK203" s="225">
        <f>ROUND(I203*H203,2)</f>
        <v>0</v>
      </c>
      <c r="BL203" s="14" t="s">
        <v>194</v>
      </c>
      <c r="BM203" s="224" t="s">
        <v>407</v>
      </c>
    </row>
    <row r="204" spans="1:65" s="2" customFormat="1" ht="16.5" customHeight="1">
      <c r="A204" s="35"/>
      <c r="B204" s="36"/>
      <c r="C204" s="226" t="s">
        <v>408</v>
      </c>
      <c r="D204" s="226" t="s">
        <v>148</v>
      </c>
      <c r="E204" s="227" t="s">
        <v>409</v>
      </c>
      <c r="F204" s="228" t="s">
        <v>410</v>
      </c>
      <c r="G204" s="229" t="s">
        <v>151</v>
      </c>
      <c r="H204" s="230">
        <v>24</v>
      </c>
      <c r="I204" s="231"/>
      <c r="J204" s="232">
        <f>ROUND(I204*H204,2)</f>
        <v>0</v>
      </c>
      <c r="K204" s="233"/>
      <c r="L204" s="234"/>
      <c r="M204" s="235" t="s">
        <v>1</v>
      </c>
      <c r="N204" s="236" t="s">
        <v>39</v>
      </c>
      <c r="O204" s="88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4" t="s">
        <v>84</v>
      </c>
      <c r="AT204" s="224" t="s">
        <v>148</v>
      </c>
      <c r="AU204" s="224" t="s">
        <v>84</v>
      </c>
      <c r="AY204" s="14" t="s">
        <v>120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4" t="s">
        <v>82</v>
      </c>
      <c r="BK204" s="225">
        <f>ROUND(I204*H204,2)</f>
        <v>0</v>
      </c>
      <c r="BL204" s="14" t="s">
        <v>82</v>
      </c>
      <c r="BM204" s="224" t="s">
        <v>411</v>
      </c>
    </row>
    <row r="205" spans="1:65" s="2" customFormat="1" ht="16.5" customHeight="1">
      <c r="A205" s="35"/>
      <c r="B205" s="36"/>
      <c r="C205" s="212" t="s">
        <v>412</v>
      </c>
      <c r="D205" s="212" t="s">
        <v>123</v>
      </c>
      <c r="E205" s="213" t="s">
        <v>413</v>
      </c>
      <c r="F205" s="214" t="s">
        <v>414</v>
      </c>
      <c r="G205" s="215" t="s">
        <v>151</v>
      </c>
      <c r="H205" s="216">
        <v>24</v>
      </c>
      <c r="I205" s="217"/>
      <c r="J205" s="218">
        <f>ROUND(I205*H205,2)</f>
        <v>0</v>
      </c>
      <c r="K205" s="219"/>
      <c r="L205" s="41"/>
      <c r="M205" s="220" t="s">
        <v>1</v>
      </c>
      <c r="N205" s="221" t="s">
        <v>39</v>
      </c>
      <c r="O205" s="88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4" t="s">
        <v>82</v>
      </c>
      <c r="AT205" s="224" t="s">
        <v>123</v>
      </c>
      <c r="AU205" s="224" t="s">
        <v>84</v>
      </c>
      <c r="AY205" s="14" t="s">
        <v>120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4" t="s">
        <v>82</v>
      </c>
      <c r="BK205" s="225">
        <f>ROUND(I205*H205,2)</f>
        <v>0</v>
      </c>
      <c r="BL205" s="14" t="s">
        <v>82</v>
      </c>
      <c r="BM205" s="224" t="s">
        <v>415</v>
      </c>
    </row>
    <row r="206" spans="1:65" s="2" customFormat="1" ht="16.5" customHeight="1">
      <c r="A206" s="35"/>
      <c r="B206" s="36"/>
      <c r="C206" s="226" t="s">
        <v>416</v>
      </c>
      <c r="D206" s="226" t="s">
        <v>148</v>
      </c>
      <c r="E206" s="227" t="s">
        <v>417</v>
      </c>
      <c r="F206" s="228" t="s">
        <v>418</v>
      </c>
      <c r="G206" s="229" t="s">
        <v>170</v>
      </c>
      <c r="H206" s="230">
        <v>24</v>
      </c>
      <c r="I206" s="231"/>
      <c r="J206" s="232">
        <f>ROUND(I206*H206,2)</f>
        <v>0</v>
      </c>
      <c r="K206" s="233"/>
      <c r="L206" s="234"/>
      <c r="M206" s="235" t="s">
        <v>1</v>
      </c>
      <c r="N206" s="236" t="s">
        <v>39</v>
      </c>
      <c r="O206" s="88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84</v>
      </c>
      <c r="AT206" s="224" t="s">
        <v>148</v>
      </c>
      <c r="AU206" s="224" t="s">
        <v>84</v>
      </c>
      <c r="AY206" s="14" t="s">
        <v>120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82</v>
      </c>
      <c r="BK206" s="225">
        <f>ROUND(I206*H206,2)</f>
        <v>0</v>
      </c>
      <c r="BL206" s="14" t="s">
        <v>82</v>
      </c>
      <c r="BM206" s="224" t="s">
        <v>419</v>
      </c>
    </row>
    <row r="207" spans="1:65" s="2" customFormat="1" ht="16.5" customHeight="1">
      <c r="A207" s="35"/>
      <c r="B207" s="36"/>
      <c r="C207" s="212" t="s">
        <v>420</v>
      </c>
      <c r="D207" s="212" t="s">
        <v>123</v>
      </c>
      <c r="E207" s="213" t="s">
        <v>421</v>
      </c>
      <c r="F207" s="214" t="s">
        <v>422</v>
      </c>
      <c r="G207" s="215" t="s">
        <v>170</v>
      </c>
      <c r="H207" s="216">
        <v>24</v>
      </c>
      <c r="I207" s="217"/>
      <c r="J207" s="218">
        <f>ROUND(I207*H207,2)</f>
        <v>0</v>
      </c>
      <c r="K207" s="219"/>
      <c r="L207" s="41"/>
      <c r="M207" s="220" t="s">
        <v>1</v>
      </c>
      <c r="N207" s="221" t="s">
        <v>39</v>
      </c>
      <c r="O207" s="88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4" t="s">
        <v>82</v>
      </c>
      <c r="AT207" s="224" t="s">
        <v>123</v>
      </c>
      <c r="AU207" s="224" t="s">
        <v>84</v>
      </c>
      <c r="AY207" s="14" t="s">
        <v>120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4" t="s">
        <v>82</v>
      </c>
      <c r="BK207" s="225">
        <f>ROUND(I207*H207,2)</f>
        <v>0</v>
      </c>
      <c r="BL207" s="14" t="s">
        <v>82</v>
      </c>
      <c r="BM207" s="224" t="s">
        <v>423</v>
      </c>
    </row>
    <row r="208" spans="1:65" s="2" customFormat="1" ht="33" customHeight="1">
      <c r="A208" s="35"/>
      <c r="B208" s="36"/>
      <c r="C208" s="212" t="s">
        <v>424</v>
      </c>
      <c r="D208" s="212" t="s">
        <v>123</v>
      </c>
      <c r="E208" s="213" t="s">
        <v>425</v>
      </c>
      <c r="F208" s="214" t="s">
        <v>426</v>
      </c>
      <c r="G208" s="215" t="s">
        <v>170</v>
      </c>
      <c r="H208" s="216">
        <v>1</v>
      </c>
      <c r="I208" s="217"/>
      <c r="J208" s="218">
        <f>ROUND(I208*H208,2)</f>
        <v>0</v>
      </c>
      <c r="K208" s="219"/>
      <c r="L208" s="41"/>
      <c r="M208" s="220" t="s">
        <v>1</v>
      </c>
      <c r="N208" s="221" t="s">
        <v>39</v>
      </c>
      <c r="O208" s="88"/>
      <c r="P208" s="222">
        <f>O208*H208</f>
        <v>0</v>
      </c>
      <c r="Q208" s="222">
        <v>0</v>
      </c>
      <c r="R208" s="222">
        <f>Q208*H208</f>
        <v>0</v>
      </c>
      <c r="S208" s="222">
        <v>0.344</v>
      </c>
      <c r="T208" s="223">
        <f>S208*H208</f>
        <v>0.344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82</v>
      </c>
      <c r="AT208" s="224" t="s">
        <v>123</v>
      </c>
      <c r="AU208" s="224" t="s">
        <v>84</v>
      </c>
      <c r="AY208" s="14" t="s">
        <v>120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82</v>
      </c>
      <c r="BK208" s="225">
        <f>ROUND(I208*H208,2)</f>
        <v>0</v>
      </c>
      <c r="BL208" s="14" t="s">
        <v>82</v>
      </c>
      <c r="BM208" s="224" t="s">
        <v>427</v>
      </c>
    </row>
    <row r="209" spans="1:65" s="2" customFormat="1" ht="33" customHeight="1">
      <c r="A209" s="35"/>
      <c r="B209" s="36"/>
      <c r="C209" s="212" t="s">
        <v>428</v>
      </c>
      <c r="D209" s="212" t="s">
        <v>123</v>
      </c>
      <c r="E209" s="213" t="s">
        <v>429</v>
      </c>
      <c r="F209" s="214" t="s">
        <v>430</v>
      </c>
      <c r="G209" s="215" t="s">
        <v>170</v>
      </c>
      <c r="H209" s="216">
        <v>3</v>
      </c>
      <c r="I209" s="217"/>
      <c r="J209" s="218">
        <f>ROUND(I209*H209,2)</f>
        <v>0</v>
      </c>
      <c r="K209" s="219"/>
      <c r="L209" s="41"/>
      <c r="M209" s="220" t="s">
        <v>1</v>
      </c>
      <c r="N209" s="221" t="s">
        <v>39</v>
      </c>
      <c r="O209" s="88"/>
      <c r="P209" s="222">
        <f>O209*H209</f>
        <v>0</v>
      </c>
      <c r="Q209" s="222">
        <v>0</v>
      </c>
      <c r="R209" s="222">
        <f>Q209*H209</f>
        <v>0</v>
      </c>
      <c r="S209" s="222">
        <v>0.207</v>
      </c>
      <c r="T209" s="223">
        <f>S209*H209</f>
        <v>0.621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4" t="s">
        <v>82</v>
      </c>
      <c r="AT209" s="224" t="s">
        <v>123</v>
      </c>
      <c r="AU209" s="224" t="s">
        <v>84</v>
      </c>
      <c r="AY209" s="14" t="s">
        <v>120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4" t="s">
        <v>82</v>
      </c>
      <c r="BK209" s="225">
        <f>ROUND(I209*H209,2)</f>
        <v>0</v>
      </c>
      <c r="BL209" s="14" t="s">
        <v>82</v>
      </c>
      <c r="BM209" s="224" t="s">
        <v>431</v>
      </c>
    </row>
    <row r="210" spans="1:65" s="2" customFormat="1" ht="33" customHeight="1">
      <c r="A210" s="35"/>
      <c r="B210" s="36"/>
      <c r="C210" s="212" t="s">
        <v>432</v>
      </c>
      <c r="D210" s="212" t="s">
        <v>123</v>
      </c>
      <c r="E210" s="213" t="s">
        <v>433</v>
      </c>
      <c r="F210" s="214" t="s">
        <v>434</v>
      </c>
      <c r="G210" s="215" t="s">
        <v>170</v>
      </c>
      <c r="H210" s="216">
        <v>1</v>
      </c>
      <c r="I210" s="217"/>
      <c r="J210" s="218">
        <f>ROUND(I210*H210,2)</f>
        <v>0</v>
      </c>
      <c r="K210" s="219"/>
      <c r="L210" s="41"/>
      <c r="M210" s="220" t="s">
        <v>1</v>
      </c>
      <c r="N210" s="221" t="s">
        <v>39</v>
      </c>
      <c r="O210" s="88"/>
      <c r="P210" s="222">
        <f>O210*H210</f>
        <v>0</v>
      </c>
      <c r="Q210" s="222">
        <v>0</v>
      </c>
      <c r="R210" s="222">
        <f>Q210*H210</f>
        <v>0</v>
      </c>
      <c r="S210" s="222">
        <v>0.138</v>
      </c>
      <c r="T210" s="223">
        <f>S210*H210</f>
        <v>0.138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82</v>
      </c>
      <c r="AT210" s="224" t="s">
        <v>123</v>
      </c>
      <c r="AU210" s="224" t="s">
        <v>84</v>
      </c>
      <c r="AY210" s="14" t="s">
        <v>120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82</v>
      </c>
      <c r="BK210" s="225">
        <f>ROUND(I210*H210,2)</f>
        <v>0</v>
      </c>
      <c r="BL210" s="14" t="s">
        <v>82</v>
      </c>
      <c r="BM210" s="224" t="s">
        <v>435</v>
      </c>
    </row>
    <row r="211" spans="1:65" s="2" customFormat="1" ht="21.75" customHeight="1">
      <c r="A211" s="35"/>
      <c r="B211" s="36"/>
      <c r="C211" s="226" t="s">
        <v>436</v>
      </c>
      <c r="D211" s="226" t="s">
        <v>148</v>
      </c>
      <c r="E211" s="227" t="s">
        <v>379</v>
      </c>
      <c r="F211" s="228" t="s">
        <v>380</v>
      </c>
      <c r="G211" s="229" t="s">
        <v>245</v>
      </c>
      <c r="H211" s="230">
        <v>10</v>
      </c>
      <c r="I211" s="231"/>
      <c r="J211" s="232">
        <f>ROUND(I211*H211,2)</f>
        <v>0</v>
      </c>
      <c r="K211" s="233"/>
      <c r="L211" s="234"/>
      <c r="M211" s="235" t="s">
        <v>1</v>
      </c>
      <c r="N211" s="236" t="s">
        <v>39</v>
      </c>
      <c r="O211" s="88"/>
      <c r="P211" s="222">
        <f>O211*H211</f>
        <v>0</v>
      </c>
      <c r="Q211" s="222">
        <v>0.001</v>
      </c>
      <c r="R211" s="222">
        <f>Q211*H211</f>
        <v>0.01</v>
      </c>
      <c r="S211" s="222">
        <v>0</v>
      </c>
      <c r="T211" s="22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4" t="s">
        <v>84</v>
      </c>
      <c r="AT211" s="224" t="s">
        <v>148</v>
      </c>
      <c r="AU211" s="224" t="s">
        <v>84</v>
      </c>
      <c r="AY211" s="14" t="s">
        <v>120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4" t="s">
        <v>82</v>
      </c>
      <c r="BK211" s="225">
        <f>ROUND(I211*H211,2)</f>
        <v>0</v>
      </c>
      <c r="BL211" s="14" t="s">
        <v>82</v>
      </c>
      <c r="BM211" s="224" t="s">
        <v>437</v>
      </c>
    </row>
    <row r="212" spans="1:65" s="2" customFormat="1" ht="37.8" customHeight="1">
      <c r="A212" s="35"/>
      <c r="B212" s="36"/>
      <c r="C212" s="212" t="s">
        <v>438</v>
      </c>
      <c r="D212" s="212" t="s">
        <v>123</v>
      </c>
      <c r="E212" s="213" t="s">
        <v>383</v>
      </c>
      <c r="F212" s="214" t="s">
        <v>384</v>
      </c>
      <c r="G212" s="215" t="s">
        <v>170</v>
      </c>
      <c r="H212" s="216">
        <v>2</v>
      </c>
      <c r="I212" s="217"/>
      <c r="J212" s="218">
        <f>ROUND(I212*H212,2)</f>
        <v>0</v>
      </c>
      <c r="K212" s="219"/>
      <c r="L212" s="41"/>
      <c r="M212" s="220" t="s">
        <v>1</v>
      </c>
      <c r="N212" s="221" t="s">
        <v>39</v>
      </c>
      <c r="O212" s="88"/>
      <c r="P212" s="222">
        <f>O212*H212</f>
        <v>0</v>
      </c>
      <c r="Q212" s="222">
        <v>0.002</v>
      </c>
      <c r="R212" s="222">
        <f>Q212*H212</f>
        <v>0.004</v>
      </c>
      <c r="S212" s="222">
        <v>0</v>
      </c>
      <c r="T212" s="22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82</v>
      </c>
      <c r="AT212" s="224" t="s">
        <v>123</v>
      </c>
      <c r="AU212" s="224" t="s">
        <v>84</v>
      </c>
      <c r="AY212" s="14" t="s">
        <v>120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82</v>
      </c>
      <c r="BK212" s="225">
        <f>ROUND(I212*H212,2)</f>
        <v>0</v>
      </c>
      <c r="BL212" s="14" t="s">
        <v>82</v>
      </c>
      <c r="BM212" s="224" t="s">
        <v>439</v>
      </c>
    </row>
    <row r="213" spans="1:63" s="12" customFormat="1" ht="22.8" customHeight="1">
      <c r="A213" s="12"/>
      <c r="B213" s="196"/>
      <c r="C213" s="197"/>
      <c r="D213" s="198" t="s">
        <v>73</v>
      </c>
      <c r="E213" s="210" t="s">
        <v>440</v>
      </c>
      <c r="F213" s="210" t="s">
        <v>441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SUM(P214:P275)</f>
        <v>0</v>
      </c>
      <c r="Q213" s="204"/>
      <c r="R213" s="205">
        <f>SUM(R214:R275)</f>
        <v>0.9448200000000001</v>
      </c>
      <c r="S213" s="204"/>
      <c r="T213" s="206">
        <f>SUM(T214:T275)</f>
        <v>0.054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132</v>
      </c>
      <c r="AT213" s="208" t="s">
        <v>73</v>
      </c>
      <c r="AU213" s="208" t="s">
        <v>82</v>
      </c>
      <c r="AY213" s="207" t="s">
        <v>120</v>
      </c>
      <c r="BK213" s="209">
        <f>SUM(BK214:BK275)</f>
        <v>0</v>
      </c>
    </row>
    <row r="214" spans="1:65" s="2" customFormat="1" ht="24.15" customHeight="1">
      <c r="A214" s="35"/>
      <c r="B214" s="36"/>
      <c r="C214" s="212" t="s">
        <v>442</v>
      </c>
      <c r="D214" s="212" t="s">
        <v>123</v>
      </c>
      <c r="E214" s="213" t="s">
        <v>443</v>
      </c>
      <c r="F214" s="214" t="s">
        <v>444</v>
      </c>
      <c r="G214" s="215" t="s">
        <v>245</v>
      </c>
      <c r="H214" s="216">
        <v>50</v>
      </c>
      <c r="I214" s="217"/>
      <c r="J214" s="218">
        <f>ROUND(I214*H214,2)</f>
        <v>0</v>
      </c>
      <c r="K214" s="219"/>
      <c r="L214" s="41"/>
      <c r="M214" s="220" t="s">
        <v>1</v>
      </c>
      <c r="N214" s="221" t="s">
        <v>39</v>
      </c>
      <c r="O214" s="88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127</v>
      </c>
      <c r="AT214" s="224" t="s">
        <v>123</v>
      </c>
      <c r="AU214" s="224" t="s">
        <v>84</v>
      </c>
      <c r="AY214" s="14" t="s">
        <v>120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82</v>
      </c>
      <c r="BK214" s="225">
        <f>ROUND(I214*H214,2)</f>
        <v>0</v>
      </c>
      <c r="BL214" s="14" t="s">
        <v>127</v>
      </c>
      <c r="BM214" s="224" t="s">
        <v>445</v>
      </c>
    </row>
    <row r="215" spans="1:65" s="2" customFormat="1" ht="24.15" customHeight="1">
      <c r="A215" s="35"/>
      <c r="B215" s="36"/>
      <c r="C215" s="226" t="s">
        <v>446</v>
      </c>
      <c r="D215" s="226" t="s">
        <v>148</v>
      </c>
      <c r="E215" s="227" t="s">
        <v>447</v>
      </c>
      <c r="F215" s="228" t="s">
        <v>448</v>
      </c>
      <c r="G215" s="229" t="s">
        <v>126</v>
      </c>
      <c r="H215" s="230">
        <v>0.02</v>
      </c>
      <c r="I215" s="231"/>
      <c r="J215" s="232">
        <f>ROUND(I215*H215,2)</f>
        <v>0</v>
      </c>
      <c r="K215" s="233"/>
      <c r="L215" s="234"/>
      <c r="M215" s="235" t="s">
        <v>1</v>
      </c>
      <c r="N215" s="236" t="s">
        <v>39</v>
      </c>
      <c r="O215" s="88"/>
      <c r="P215" s="222">
        <f>O215*H215</f>
        <v>0</v>
      </c>
      <c r="Q215" s="222">
        <v>1</v>
      </c>
      <c r="R215" s="222">
        <f>Q215*H215</f>
        <v>0.02</v>
      </c>
      <c r="S215" s="222">
        <v>0</v>
      </c>
      <c r="T215" s="22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4" t="s">
        <v>178</v>
      </c>
      <c r="AT215" s="224" t="s">
        <v>148</v>
      </c>
      <c r="AU215" s="224" t="s">
        <v>84</v>
      </c>
      <c r="AY215" s="14" t="s">
        <v>120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4" t="s">
        <v>82</v>
      </c>
      <c r="BK215" s="225">
        <f>ROUND(I215*H215,2)</f>
        <v>0</v>
      </c>
      <c r="BL215" s="14" t="s">
        <v>178</v>
      </c>
      <c r="BM215" s="224" t="s">
        <v>449</v>
      </c>
    </row>
    <row r="216" spans="1:65" s="2" customFormat="1" ht="24.15" customHeight="1">
      <c r="A216" s="35"/>
      <c r="B216" s="36"/>
      <c r="C216" s="226" t="s">
        <v>450</v>
      </c>
      <c r="D216" s="226" t="s">
        <v>148</v>
      </c>
      <c r="E216" s="227" t="s">
        <v>451</v>
      </c>
      <c r="F216" s="228" t="s">
        <v>452</v>
      </c>
      <c r="G216" s="229" t="s">
        <v>126</v>
      </c>
      <c r="H216" s="230">
        <v>0.03</v>
      </c>
      <c r="I216" s="231"/>
      <c r="J216" s="232">
        <f>ROUND(I216*H216,2)</f>
        <v>0</v>
      </c>
      <c r="K216" s="233"/>
      <c r="L216" s="234"/>
      <c r="M216" s="235" t="s">
        <v>1</v>
      </c>
      <c r="N216" s="236" t="s">
        <v>39</v>
      </c>
      <c r="O216" s="88"/>
      <c r="P216" s="222">
        <f>O216*H216</f>
        <v>0</v>
      </c>
      <c r="Q216" s="222">
        <v>1</v>
      </c>
      <c r="R216" s="222">
        <f>Q216*H216</f>
        <v>0.03</v>
      </c>
      <c r="S216" s="222">
        <v>0</v>
      </c>
      <c r="T216" s="22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4" t="s">
        <v>178</v>
      </c>
      <c r="AT216" s="224" t="s">
        <v>148</v>
      </c>
      <c r="AU216" s="224" t="s">
        <v>84</v>
      </c>
      <c r="AY216" s="14" t="s">
        <v>120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4" t="s">
        <v>82</v>
      </c>
      <c r="BK216" s="225">
        <f>ROUND(I216*H216,2)</f>
        <v>0</v>
      </c>
      <c r="BL216" s="14" t="s">
        <v>178</v>
      </c>
      <c r="BM216" s="224" t="s">
        <v>453</v>
      </c>
    </row>
    <row r="217" spans="1:65" s="2" customFormat="1" ht="16.5" customHeight="1">
      <c r="A217" s="35"/>
      <c r="B217" s="36"/>
      <c r="C217" s="212" t="s">
        <v>454</v>
      </c>
      <c r="D217" s="212" t="s">
        <v>123</v>
      </c>
      <c r="E217" s="213" t="s">
        <v>455</v>
      </c>
      <c r="F217" s="214" t="s">
        <v>456</v>
      </c>
      <c r="G217" s="215" t="s">
        <v>457</v>
      </c>
      <c r="H217" s="216">
        <v>8</v>
      </c>
      <c r="I217" s="217"/>
      <c r="J217" s="218">
        <f>ROUND(I217*H217,2)</f>
        <v>0</v>
      </c>
      <c r="K217" s="219"/>
      <c r="L217" s="41"/>
      <c r="M217" s="220" t="s">
        <v>1</v>
      </c>
      <c r="N217" s="221" t="s">
        <v>39</v>
      </c>
      <c r="O217" s="88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4" t="s">
        <v>127</v>
      </c>
      <c r="AT217" s="224" t="s">
        <v>123</v>
      </c>
      <c r="AU217" s="224" t="s">
        <v>84</v>
      </c>
      <c r="AY217" s="14" t="s">
        <v>120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4" t="s">
        <v>82</v>
      </c>
      <c r="BK217" s="225">
        <f>ROUND(I217*H217,2)</f>
        <v>0</v>
      </c>
      <c r="BL217" s="14" t="s">
        <v>127</v>
      </c>
      <c r="BM217" s="224" t="s">
        <v>458</v>
      </c>
    </row>
    <row r="218" spans="1:65" s="2" customFormat="1" ht="24.15" customHeight="1">
      <c r="A218" s="35"/>
      <c r="B218" s="36"/>
      <c r="C218" s="226" t="s">
        <v>459</v>
      </c>
      <c r="D218" s="226" t="s">
        <v>148</v>
      </c>
      <c r="E218" s="227" t="s">
        <v>460</v>
      </c>
      <c r="F218" s="228" t="s">
        <v>461</v>
      </c>
      <c r="G218" s="229" t="s">
        <v>462</v>
      </c>
      <c r="H218" s="230">
        <v>1</v>
      </c>
      <c r="I218" s="231"/>
      <c r="J218" s="232">
        <f>ROUND(I218*H218,2)</f>
        <v>0</v>
      </c>
      <c r="K218" s="233"/>
      <c r="L218" s="234"/>
      <c r="M218" s="235" t="s">
        <v>1</v>
      </c>
      <c r="N218" s="236" t="s">
        <v>39</v>
      </c>
      <c r="O218" s="88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4" t="s">
        <v>193</v>
      </c>
      <c r="AT218" s="224" t="s">
        <v>148</v>
      </c>
      <c r="AU218" s="224" t="s">
        <v>84</v>
      </c>
      <c r="AY218" s="14" t="s">
        <v>120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4" t="s">
        <v>82</v>
      </c>
      <c r="BK218" s="225">
        <f>ROUND(I218*H218,2)</f>
        <v>0</v>
      </c>
      <c r="BL218" s="14" t="s">
        <v>194</v>
      </c>
      <c r="BM218" s="224" t="s">
        <v>463</v>
      </c>
    </row>
    <row r="219" spans="1:65" s="2" customFormat="1" ht="16.5" customHeight="1">
      <c r="A219" s="35"/>
      <c r="B219" s="36"/>
      <c r="C219" s="212" t="s">
        <v>464</v>
      </c>
      <c r="D219" s="212" t="s">
        <v>123</v>
      </c>
      <c r="E219" s="213" t="s">
        <v>465</v>
      </c>
      <c r="F219" s="214" t="s">
        <v>466</v>
      </c>
      <c r="G219" s="215" t="s">
        <v>170</v>
      </c>
      <c r="H219" s="216">
        <v>2</v>
      </c>
      <c r="I219" s="217"/>
      <c r="J219" s="218">
        <f>ROUND(I219*H219,2)</f>
        <v>0</v>
      </c>
      <c r="K219" s="219"/>
      <c r="L219" s="41"/>
      <c r="M219" s="220" t="s">
        <v>1</v>
      </c>
      <c r="N219" s="221" t="s">
        <v>39</v>
      </c>
      <c r="O219" s="88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4" t="s">
        <v>194</v>
      </c>
      <c r="AT219" s="224" t="s">
        <v>123</v>
      </c>
      <c r="AU219" s="224" t="s">
        <v>84</v>
      </c>
      <c r="AY219" s="14" t="s">
        <v>120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4" t="s">
        <v>82</v>
      </c>
      <c r="BK219" s="225">
        <f>ROUND(I219*H219,2)</f>
        <v>0</v>
      </c>
      <c r="BL219" s="14" t="s">
        <v>194</v>
      </c>
      <c r="BM219" s="224" t="s">
        <v>467</v>
      </c>
    </row>
    <row r="220" spans="1:65" s="2" customFormat="1" ht="16.5" customHeight="1">
      <c r="A220" s="35"/>
      <c r="B220" s="36"/>
      <c r="C220" s="226" t="s">
        <v>468</v>
      </c>
      <c r="D220" s="226" t="s">
        <v>148</v>
      </c>
      <c r="E220" s="227" t="s">
        <v>469</v>
      </c>
      <c r="F220" s="228" t="s">
        <v>470</v>
      </c>
      <c r="G220" s="229" t="s">
        <v>170</v>
      </c>
      <c r="H220" s="230">
        <v>9</v>
      </c>
      <c r="I220" s="231"/>
      <c r="J220" s="232">
        <f>ROUND(I220*H220,2)</f>
        <v>0</v>
      </c>
      <c r="K220" s="233"/>
      <c r="L220" s="234"/>
      <c r="M220" s="235" t="s">
        <v>1</v>
      </c>
      <c r="N220" s="236" t="s">
        <v>39</v>
      </c>
      <c r="O220" s="88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4" t="s">
        <v>193</v>
      </c>
      <c r="AT220" s="224" t="s">
        <v>148</v>
      </c>
      <c r="AU220" s="224" t="s">
        <v>84</v>
      </c>
      <c r="AY220" s="14" t="s">
        <v>120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4" t="s">
        <v>82</v>
      </c>
      <c r="BK220" s="225">
        <f>ROUND(I220*H220,2)</f>
        <v>0</v>
      </c>
      <c r="BL220" s="14" t="s">
        <v>194</v>
      </c>
      <c r="BM220" s="224" t="s">
        <v>471</v>
      </c>
    </row>
    <row r="221" spans="1:65" s="2" customFormat="1" ht="16.5" customHeight="1">
      <c r="A221" s="35"/>
      <c r="B221" s="36"/>
      <c r="C221" s="226" t="s">
        <v>472</v>
      </c>
      <c r="D221" s="226" t="s">
        <v>148</v>
      </c>
      <c r="E221" s="227" t="s">
        <v>473</v>
      </c>
      <c r="F221" s="228" t="s">
        <v>474</v>
      </c>
      <c r="G221" s="229" t="s">
        <v>170</v>
      </c>
      <c r="H221" s="230">
        <v>6</v>
      </c>
      <c r="I221" s="231"/>
      <c r="J221" s="232">
        <f>ROUND(I221*H221,2)</f>
        <v>0</v>
      </c>
      <c r="K221" s="233"/>
      <c r="L221" s="234"/>
      <c r="M221" s="235" t="s">
        <v>1</v>
      </c>
      <c r="N221" s="236" t="s">
        <v>39</v>
      </c>
      <c r="O221" s="88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4" t="s">
        <v>84</v>
      </c>
      <c r="AT221" s="224" t="s">
        <v>148</v>
      </c>
      <c r="AU221" s="224" t="s">
        <v>84</v>
      </c>
      <c r="AY221" s="14" t="s">
        <v>120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4" t="s">
        <v>82</v>
      </c>
      <c r="BK221" s="225">
        <f>ROUND(I221*H221,2)</f>
        <v>0</v>
      </c>
      <c r="BL221" s="14" t="s">
        <v>82</v>
      </c>
      <c r="BM221" s="224" t="s">
        <v>475</v>
      </c>
    </row>
    <row r="222" spans="1:65" s="2" customFormat="1" ht="16.5" customHeight="1">
      <c r="A222" s="35"/>
      <c r="B222" s="36"/>
      <c r="C222" s="212" t="s">
        <v>476</v>
      </c>
      <c r="D222" s="212" t="s">
        <v>123</v>
      </c>
      <c r="E222" s="213" t="s">
        <v>469</v>
      </c>
      <c r="F222" s="214" t="s">
        <v>477</v>
      </c>
      <c r="G222" s="215" t="s">
        <v>170</v>
      </c>
      <c r="H222" s="216">
        <v>9</v>
      </c>
      <c r="I222" s="217"/>
      <c r="J222" s="218">
        <f>ROUND(I222*H222,2)</f>
        <v>0</v>
      </c>
      <c r="K222" s="219"/>
      <c r="L222" s="41"/>
      <c r="M222" s="220" t="s">
        <v>1</v>
      </c>
      <c r="N222" s="221" t="s">
        <v>39</v>
      </c>
      <c r="O222" s="88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4" t="s">
        <v>194</v>
      </c>
      <c r="AT222" s="224" t="s">
        <v>123</v>
      </c>
      <c r="AU222" s="224" t="s">
        <v>84</v>
      </c>
      <c r="AY222" s="14" t="s">
        <v>120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4" t="s">
        <v>82</v>
      </c>
      <c r="BK222" s="225">
        <f>ROUND(I222*H222,2)</f>
        <v>0</v>
      </c>
      <c r="BL222" s="14" t="s">
        <v>194</v>
      </c>
      <c r="BM222" s="224" t="s">
        <v>478</v>
      </c>
    </row>
    <row r="223" spans="1:65" s="2" customFormat="1" ht="21.75" customHeight="1">
      <c r="A223" s="35"/>
      <c r="B223" s="36"/>
      <c r="C223" s="226" t="s">
        <v>479</v>
      </c>
      <c r="D223" s="226" t="s">
        <v>148</v>
      </c>
      <c r="E223" s="227" t="s">
        <v>480</v>
      </c>
      <c r="F223" s="228" t="s">
        <v>481</v>
      </c>
      <c r="G223" s="229" t="s">
        <v>170</v>
      </c>
      <c r="H223" s="230">
        <v>9</v>
      </c>
      <c r="I223" s="231"/>
      <c r="J223" s="232">
        <f>ROUND(I223*H223,2)</f>
        <v>0</v>
      </c>
      <c r="K223" s="233"/>
      <c r="L223" s="234"/>
      <c r="M223" s="235" t="s">
        <v>1</v>
      </c>
      <c r="N223" s="236" t="s">
        <v>39</v>
      </c>
      <c r="O223" s="88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4" t="s">
        <v>84</v>
      </c>
      <c r="AT223" s="224" t="s">
        <v>148</v>
      </c>
      <c r="AU223" s="224" t="s">
        <v>84</v>
      </c>
      <c r="AY223" s="14" t="s">
        <v>120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4" t="s">
        <v>82</v>
      </c>
      <c r="BK223" s="225">
        <f>ROUND(I223*H223,2)</f>
        <v>0</v>
      </c>
      <c r="BL223" s="14" t="s">
        <v>82</v>
      </c>
      <c r="BM223" s="224" t="s">
        <v>482</v>
      </c>
    </row>
    <row r="224" spans="1:65" s="2" customFormat="1" ht="24.15" customHeight="1">
      <c r="A224" s="35"/>
      <c r="B224" s="36"/>
      <c r="C224" s="212" t="s">
        <v>483</v>
      </c>
      <c r="D224" s="212" t="s">
        <v>123</v>
      </c>
      <c r="E224" s="213" t="s">
        <v>484</v>
      </c>
      <c r="F224" s="214" t="s">
        <v>485</v>
      </c>
      <c r="G224" s="215" t="s">
        <v>306</v>
      </c>
      <c r="H224" s="216">
        <v>3</v>
      </c>
      <c r="I224" s="217"/>
      <c r="J224" s="218">
        <f>ROUND(I224*H224,2)</f>
        <v>0</v>
      </c>
      <c r="K224" s="219"/>
      <c r="L224" s="41"/>
      <c r="M224" s="220" t="s">
        <v>1</v>
      </c>
      <c r="N224" s="221" t="s">
        <v>39</v>
      </c>
      <c r="O224" s="88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4" t="s">
        <v>82</v>
      </c>
      <c r="AT224" s="224" t="s">
        <v>123</v>
      </c>
      <c r="AU224" s="224" t="s">
        <v>84</v>
      </c>
      <c r="AY224" s="14" t="s">
        <v>120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4" t="s">
        <v>82</v>
      </c>
      <c r="BK224" s="225">
        <f>ROUND(I224*H224,2)</f>
        <v>0</v>
      </c>
      <c r="BL224" s="14" t="s">
        <v>82</v>
      </c>
      <c r="BM224" s="224" t="s">
        <v>486</v>
      </c>
    </row>
    <row r="225" spans="1:65" s="2" customFormat="1" ht="21.75" customHeight="1">
      <c r="A225" s="35"/>
      <c r="B225" s="36"/>
      <c r="C225" s="226" t="s">
        <v>487</v>
      </c>
      <c r="D225" s="226" t="s">
        <v>148</v>
      </c>
      <c r="E225" s="227" t="s">
        <v>488</v>
      </c>
      <c r="F225" s="228" t="s">
        <v>489</v>
      </c>
      <c r="G225" s="229" t="s">
        <v>151</v>
      </c>
      <c r="H225" s="230">
        <v>198</v>
      </c>
      <c r="I225" s="231"/>
      <c r="J225" s="232">
        <f>ROUND(I225*H225,2)</f>
        <v>0</v>
      </c>
      <c r="K225" s="233"/>
      <c r="L225" s="234"/>
      <c r="M225" s="235" t="s">
        <v>1</v>
      </c>
      <c r="N225" s="236" t="s">
        <v>39</v>
      </c>
      <c r="O225" s="88"/>
      <c r="P225" s="222">
        <f>O225*H225</f>
        <v>0</v>
      </c>
      <c r="Q225" s="222">
        <v>0.00115</v>
      </c>
      <c r="R225" s="222">
        <f>Q225*H225</f>
        <v>0.22769999999999999</v>
      </c>
      <c r="S225" s="222">
        <v>0</v>
      </c>
      <c r="T225" s="22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4" t="s">
        <v>193</v>
      </c>
      <c r="AT225" s="224" t="s">
        <v>148</v>
      </c>
      <c r="AU225" s="224" t="s">
        <v>84</v>
      </c>
      <c r="AY225" s="14" t="s">
        <v>120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4" t="s">
        <v>82</v>
      </c>
      <c r="BK225" s="225">
        <f>ROUND(I225*H225,2)</f>
        <v>0</v>
      </c>
      <c r="BL225" s="14" t="s">
        <v>194</v>
      </c>
      <c r="BM225" s="224" t="s">
        <v>490</v>
      </c>
    </row>
    <row r="226" spans="1:65" s="2" customFormat="1" ht="33" customHeight="1">
      <c r="A226" s="35"/>
      <c r="B226" s="36"/>
      <c r="C226" s="212" t="s">
        <v>491</v>
      </c>
      <c r="D226" s="212" t="s">
        <v>123</v>
      </c>
      <c r="E226" s="213" t="s">
        <v>492</v>
      </c>
      <c r="F226" s="214" t="s">
        <v>493</v>
      </c>
      <c r="G226" s="215" t="s">
        <v>151</v>
      </c>
      <c r="H226" s="216">
        <v>216</v>
      </c>
      <c r="I226" s="217"/>
      <c r="J226" s="218">
        <f>ROUND(I226*H226,2)</f>
        <v>0</v>
      </c>
      <c r="K226" s="219"/>
      <c r="L226" s="41"/>
      <c r="M226" s="220" t="s">
        <v>1</v>
      </c>
      <c r="N226" s="221" t="s">
        <v>39</v>
      </c>
      <c r="O226" s="88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4" t="s">
        <v>194</v>
      </c>
      <c r="AT226" s="224" t="s">
        <v>123</v>
      </c>
      <c r="AU226" s="224" t="s">
        <v>84</v>
      </c>
      <c r="AY226" s="14" t="s">
        <v>120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4" t="s">
        <v>82</v>
      </c>
      <c r="BK226" s="225">
        <f>ROUND(I226*H226,2)</f>
        <v>0</v>
      </c>
      <c r="BL226" s="14" t="s">
        <v>194</v>
      </c>
      <c r="BM226" s="224" t="s">
        <v>494</v>
      </c>
    </row>
    <row r="227" spans="1:65" s="2" customFormat="1" ht="21.75" customHeight="1">
      <c r="A227" s="35"/>
      <c r="B227" s="36"/>
      <c r="C227" s="226" t="s">
        <v>495</v>
      </c>
      <c r="D227" s="226" t="s">
        <v>148</v>
      </c>
      <c r="E227" s="227" t="s">
        <v>496</v>
      </c>
      <c r="F227" s="228" t="s">
        <v>497</v>
      </c>
      <c r="G227" s="229" t="s">
        <v>170</v>
      </c>
      <c r="H227" s="230">
        <v>12</v>
      </c>
      <c r="I227" s="231"/>
      <c r="J227" s="232">
        <f>ROUND(I227*H227,2)</f>
        <v>0</v>
      </c>
      <c r="K227" s="233"/>
      <c r="L227" s="234"/>
      <c r="M227" s="235" t="s">
        <v>1</v>
      </c>
      <c r="N227" s="236" t="s">
        <v>39</v>
      </c>
      <c r="O227" s="88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4" t="s">
        <v>193</v>
      </c>
      <c r="AT227" s="224" t="s">
        <v>148</v>
      </c>
      <c r="AU227" s="224" t="s">
        <v>84</v>
      </c>
      <c r="AY227" s="14" t="s">
        <v>120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4" t="s">
        <v>82</v>
      </c>
      <c r="BK227" s="225">
        <f>ROUND(I227*H227,2)</f>
        <v>0</v>
      </c>
      <c r="BL227" s="14" t="s">
        <v>194</v>
      </c>
      <c r="BM227" s="224" t="s">
        <v>498</v>
      </c>
    </row>
    <row r="228" spans="1:65" s="2" customFormat="1" ht="24.15" customHeight="1">
      <c r="A228" s="35"/>
      <c r="B228" s="36"/>
      <c r="C228" s="212" t="s">
        <v>499</v>
      </c>
      <c r="D228" s="212" t="s">
        <v>123</v>
      </c>
      <c r="E228" s="213" t="s">
        <v>500</v>
      </c>
      <c r="F228" s="214" t="s">
        <v>501</v>
      </c>
      <c r="G228" s="215" t="s">
        <v>170</v>
      </c>
      <c r="H228" s="216">
        <v>12</v>
      </c>
      <c r="I228" s="217"/>
      <c r="J228" s="218">
        <f>ROUND(I228*H228,2)</f>
        <v>0</v>
      </c>
      <c r="K228" s="219"/>
      <c r="L228" s="41"/>
      <c r="M228" s="220" t="s">
        <v>1</v>
      </c>
      <c r="N228" s="221" t="s">
        <v>39</v>
      </c>
      <c r="O228" s="88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4" t="s">
        <v>194</v>
      </c>
      <c r="AT228" s="224" t="s">
        <v>123</v>
      </c>
      <c r="AU228" s="224" t="s">
        <v>84</v>
      </c>
      <c r="AY228" s="14" t="s">
        <v>120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4" t="s">
        <v>82</v>
      </c>
      <c r="BK228" s="225">
        <f>ROUND(I228*H228,2)</f>
        <v>0</v>
      </c>
      <c r="BL228" s="14" t="s">
        <v>194</v>
      </c>
      <c r="BM228" s="224" t="s">
        <v>502</v>
      </c>
    </row>
    <row r="229" spans="1:65" s="2" customFormat="1" ht="24.15" customHeight="1">
      <c r="A229" s="35"/>
      <c r="B229" s="36"/>
      <c r="C229" s="212" t="s">
        <v>503</v>
      </c>
      <c r="D229" s="212" t="s">
        <v>123</v>
      </c>
      <c r="E229" s="213" t="s">
        <v>504</v>
      </c>
      <c r="F229" s="214" t="s">
        <v>505</v>
      </c>
      <c r="G229" s="215" t="s">
        <v>170</v>
      </c>
      <c r="H229" s="216">
        <v>21</v>
      </c>
      <c r="I229" s="217"/>
      <c r="J229" s="218">
        <f>ROUND(I229*H229,2)</f>
        <v>0</v>
      </c>
      <c r="K229" s="219"/>
      <c r="L229" s="41"/>
      <c r="M229" s="220" t="s">
        <v>1</v>
      </c>
      <c r="N229" s="221" t="s">
        <v>39</v>
      </c>
      <c r="O229" s="88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4" t="s">
        <v>194</v>
      </c>
      <c r="AT229" s="224" t="s">
        <v>123</v>
      </c>
      <c r="AU229" s="224" t="s">
        <v>84</v>
      </c>
      <c r="AY229" s="14" t="s">
        <v>120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4" t="s">
        <v>82</v>
      </c>
      <c r="BK229" s="225">
        <f>ROUND(I229*H229,2)</f>
        <v>0</v>
      </c>
      <c r="BL229" s="14" t="s">
        <v>194</v>
      </c>
      <c r="BM229" s="224" t="s">
        <v>506</v>
      </c>
    </row>
    <row r="230" spans="1:65" s="2" customFormat="1" ht="21.75" customHeight="1">
      <c r="A230" s="35"/>
      <c r="B230" s="36"/>
      <c r="C230" s="212" t="s">
        <v>507</v>
      </c>
      <c r="D230" s="212" t="s">
        <v>123</v>
      </c>
      <c r="E230" s="213" t="s">
        <v>508</v>
      </c>
      <c r="F230" s="214" t="s">
        <v>509</v>
      </c>
      <c r="G230" s="215" t="s">
        <v>170</v>
      </c>
      <c r="H230" s="216">
        <v>4</v>
      </c>
      <c r="I230" s="217"/>
      <c r="J230" s="218">
        <f>ROUND(I230*H230,2)</f>
        <v>0</v>
      </c>
      <c r="K230" s="219"/>
      <c r="L230" s="41"/>
      <c r="M230" s="220" t="s">
        <v>1</v>
      </c>
      <c r="N230" s="221" t="s">
        <v>39</v>
      </c>
      <c r="O230" s="88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4" t="s">
        <v>194</v>
      </c>
      <c r="AT230" s="224" t="s">
        <v>123</v>
      </c>
      <c r="AU230" s="224" t="s">
        <v>84</v>
      </c>
      <c r="AY230" s="14" t="s">
        <v>120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4" t="s">
        <v>82</v>
      </c>
      <c r="BK230" s="225">
        <f>ROUND(I230*H230,2)</f>
        <v>0</v>
      </c>
      <c r="BL230" s="14" t="s">
        <v>194</v>
      </c>
      <c r="BM230" s="224" t="s">
        <v>510</v>
      </c>
    </row>
    <row r="231" spans="1:65" s="2" customFormat="1" ht="33" customHeight="1">
      <c r="A231" s="35"/>
      <c r="B231" s="36"/>
      <c r="C231" s="212" t="s">
        <v>511</v>
      </c>
      <c r="D231" s="212" t="s">
        <v>123</v>
      </c>
      <c r="E231" s="213" t="s">
        <v>512</v>
      </c>
      <c r="F231" s="214" t="s">
        <v>513</v>
      </c>
      <c r="G231" s="215" t="s">
        <v>170</v>
      </c>
      <c r="H231" s="216">
        <v>1</v>
      </c>
      <c r="I231" s="217"/>
      <c r="J231" s="218">
        <f>ROUND(I231*H231,2)</f>
        <v>0</v>
      </c>
      <c r="K231" s="219"/>
      <c r="L231" s="41"/>
      <c r="M231" s="220" t="s">
        <v>1</v>
      </c>
      <c r="N231" s="221" t="s">
        <v>39</v>
      </c>
      <c r="O231" s="88"/>
      <c r="P231" s="222">
        <f>O231*H231</f>
        <v>0</v>
      </c>
      <c r="Q231" s="222">
        <v>0</v>
      </c>
      <c r="R231" s="222">
        <f>Q231*H231</f>
        <v>0</v>
      </c>
      <c r="S231" s="222">
        <v>0.054</v>
      </c>
      <c r="T231" s="223">
        <f>S231*H231</f>
        <v>0.054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4" t="s">
        <v>82</v>
      </c>
      <c r="AT231" s="224" t="s">
        <v>123</v>
      </c>
      <c r="AU231" s="224" t="s">
        <v>84</v>
      </c>
      <c r="AY231" s="14" t="s">
        <v>120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4" t="s">
        <v>82</v>
      </c>
      <c r="BK231" s="225">
        <f>ROUND(I231*H231,2)</f>
        <v>0</v>
      </c>
      <c r="BL231" s="14" t="s">
        <v>82</v>
      </c>
      <c r="BM231" s="224" t="s">
        <v>514</v>
      </c>
    </row>
    <row r="232" spans="1:65" s="2" customFormat="1" ht="33" customHeight="1">
      <c r="A232" s="35"/>
      <c r="B232" s="36"/>
      <c r="C232" s="212" t="s">
        <v>515</v>
      </c>
      <c r="D232" s="212" t="s">
        <v>123</v>
      </c>
      <c r="E232" s="213" t="s">
        <v>516</v>
      </c>
      <c r="F232" s="214" t="s">
        <v>517</v>
      </c>
      <c r="G232" s="215" t="s">
        <v>170</v>
      </c>
      <c r="H232" s="216">
        <v>1</v>
      </c>
      <c r="I232" s="217"/>
      <c r="J232" s="218">
        <f>ROUND(I232*H232,2)</f>
        <v>0</v>
      </c>
      <c r="K232" s="219"/>
      <c r="L232" s="41"/>
      <c r="M232" s="220" t="s">
        <v>1</v>
      </c>
      <c r="N232" s="221" t="s">
        <v>39</v>
      </c>
      <c r="O232" s="88"/>
      <c r="P232" s="222">
        <f>O232*H232</f>
        <v>0</v>
      </c>
      <c r="Q232" s="222">
        <v>0.04843</v>
      </c>
      <c r="R232" s="222">
        <f>Q232*H232</f>
        <v>0.04843</v>
      </c>
      <c r="S232" s="222">
        <v>0</v>
      </c>
      <c r="T232" s="22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4" t="s">
        <v>82</v>
      </c>
      <c r="AT232" s="224" t="s">
        <v>123</v>
      </c>
      <c r="AU232" s="224" t="s">
        <v>84</v>
      </c>
      <c r="AY232" s="14" t="s">
        <v>120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4" t="s">
        <v>82</v>
      </c>
      <c r="BK232" s="225">
        <f>ROUND(I232*H232,2)</f>
        <v>0</v>
      </c>
      <c r="BL232" s="14" t="s">
        <v>82</v>
      </c>
      <c r="BM232" s="224" t="s">
        <v>518</v>
      </c>
    </row>
    <row r="233" spans="1:65" s="2" customFormat="1" ht="16.5" customHeight="1">
      <c r="A233" s="35"/>
      <c r="B233" s="36"/>
      <c r="C233" s="226" t="s">
        <v>519</v>
      </c>
      <c r="D233" s="226" t="s">
        <v>148</v>
      </c>
      <c r="E233" s="227" t="s">
        <v>520</v>
      </c>
      <c r="F233" s="228" t="s">
        <v>521</v>
      </c>
      <c r="G233" s="229" t="s">
        <v>170</v>
      </c>
      <c r="H233" s="230">
        <v>18</v>
      </c>
      <c r="I233" s="231"/>
      <c r="J233" s="232">
        <f>ROUND(I233*H233,2)</f>
        <v>0</v>
      </c>
      <c r="K233" s="233"/>
      <c r="L233" s="234"/>
      <c r="M233" s="235" t="s">
        <v>1</v>
      </c>
      <c r="N233" s="236" t="s">
        <v>39</v>
      </c>
      <c r="O233" s="88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4" t="s">
        <v>84</v>
      </c>
      <c r="AT233" s="224" t="s">
        <v>148</v>
      </c>
      <c r="AU233" s="224" t="s">
        <v>84</v>
      </c>
      <c r="AY233" s="14" t="s">
        <v>120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4" t="s">
        <v>82</v>
      </c>
      <c r="BK233" s="225">
        <f>ROUND(I233*H233,2)</f>
        <v>0</v>
      </c>
      <c r="BL233" s="14" t="s">
        <v>82</v>
      </c>
      <c r="BM233" s="224" t="s">
        <v>522</v>
      </c>
    </row>
    <row r="234" spans="1:65" s="2" customFormat="1" ht="24.15" customHeight="1">
      <c r="A234" s="35"/>
      <c r="B234" s="36"/>
      <c r="C234" s="212" t="s">
        <v>523</v>
      </c>
      <c r="D234" s="212" t="s">
        <v>123</v>
      </c>
      <c r="E234" s="213" t="s">
        <v>524</v>
      </c>
      <c r="F234" s="214" t="s">
        <v>525</v>
      </c>
      <c r="G234" s="215" t="s">
        <v>170</v>
      </c>
      <c r="H234" s="216">
        <v>18</v>
      </c>
      <c r="I234" s="217"/>
      <c r="J234" s="218">
        <f>ROUND(I234*H234,2)</f>
        <v>0</v>
      </c>
      <c r="K234" s="219"/>
      <c r="L234" s="41"/>
      <c r="M234" s="220" t="s">
        <v>1</v>
      </c>
      <c r="N234" s="221" t="s">
        <v>39</v>
      </c>
      <c r="O234" s="88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4" t="s">
        <v>82</v>
      </c>
      <c r="AT234" s="224" t="s">
        <v>123</v>
      </c>
      <c r="AU234" s="224" t="s">
        <v>84</v>
      </c>
      <c r="AY234" s="14" t="s">
        <v>120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4" t="s">
        <v>82</v>
      </c>
      <c r="BK234" s="225">
        <f>ROUND(I234*H234,2)</f>
        <v>0</v>
      </c>
      <c r="BL234" s="14" t="s">
        <v>82</v>
      </c>
      <c r="BM234" s="224" t="s">
        <v>526</v>
      </c>
    </row>
    <row r="235" spans="1:65" s="2" customFormat="1" ht="24.15" customHeight="1">
      <c r="A235" s="35"/>
      <c r="B235" s="36"/>
      <c r="C235" s="226" t="s">
        <v>527</v>
      </c>
      <c r="D235" s="226" t="s">
        <v>148</v>
      </c>
      <c r="E235" s="227" t="s">
        <v>528</v>
      </c>
      <c r="F235" s="228" t="s">
        <v>529</v>
      </c>
      <c r="G235" s="229" t="s">
        <v>170</v>
      </c>
      <c r="H235" s="230">
        <v>1</v>
      </c>
      <c r="I235" s="231"/>
      <c r="J235" s="232">
        <f>ROUND(I235*H235,2)</f>
        <v>0</v>
      </c>
      <c r="K235" s="233"/>
      <c r="L235" s="234"/>
      <c r="M235" s="235" t="s">
        <v>1</v>
      </c>
      <c r="N235" s="236" t="s">
        <v>39</v>
      </c>
      <c r="O235" s="88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4" t="s">
        <v>193</v>
      </c>
      <c r="AT235" s="224" t="s">
        <v>148</v>
      </c>
      <c r="AU235" s="224" t="s">
        <v>84</v>
      </c>
      <c r="AY235" s="14" t="s">
        <v>120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4" t="s">
        <v>82</v>
      </c>
      <c r="BK235" s="225">
        <f>ROUND(I235*H235,2)</f>
        <v>0</v>
      </c>
      <c r="BL235" s="14" t="s">
        <v>194</v>
      </c>
      <c r="BM235" s="224" t="s">
        <v>530</v>
      </c>
    </row>
    <row r="236" spans="1:65" s="2" customFormat="1" ht="24.15" customHeight="1">
      <c r="A236" s="35"/>
      <c r="B236" s="36"/>
      <c r="C236" s="212" t="s">
        <v>531</v>
      </c>
      <c r="D236" s="212" t="s">
        <v>123</v>
      </c>
      <c r="E236" s="213" t="s">
        <v>532</v>
      </c>
      <c r="F236" s="214" t="s">
        <v>533</v>
      </c>
      <c r="G236" s="215" t="s">
        <v>170</v>
      </c>
      <c r="H236" s="216">
        <v>1</v>
      </c>
      <c r="I236" s="217"/>
      <c r="J236" s="218">
        <f>ROUND(I236*H236,2)</f>
        <v>0</v>
      </c>
      <c r="K236" s="219"/>
      <c r="L236" s="41"/>
      <c r="M236" s="220" t="s">
        <v>1</v>
      </c>
      <c r="N236" s="221" t="s">
        <v>39</v>
      </c>
      <c r="O236" s="88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4" t="s">
        <v>82</v>
      </c>
      <c r="AT236" s="224" t="s">
        <v>123</v>
      </c>
      <c r="AU236" s="224" t="s">
        <v>84</v>
      </c>
      <c r="AY236" s="14" t="s">
        <v>120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4" t="s">
        <v>82</v>
      </c>
      <c r="BK236" s="225">
        <f>ROUND(I236*H236,2)</f>
        <v>0</v>
      </c>
      <c r="BL236" s="14" t="s">
        <v>82</v>
      </c>
      <c r="BM236" s="224" t="s">
        <v>534</v>
      </c>
    </row>
    <row r="237" spans="1:65" s="2" customFormat="1" ht="24.15" customHeight="1">
      <c r="A237" s="35"/>
      <c r="B237" s="36"/>
      <c r="C237" s="212" t="s">
        <v>535</v>
      </c>
      <c r="D237" s="212" t="s">
        <v>123</v>
      </c>
      <c r="E237" s="213" t="s">
        <v>536</v>
      </c>
      <c r="F237" s="214" t="s">
        <v>537</v>
      </c>
      <c r="G237" s="215" t="s">
        <v>170</v>
      </c>
      <c r="H237" s="216">
        <v>1</v>
      </c>
      <c r="I237" s="217"/>
      <c r="J237" s="218">
        <f>ROUND(I237*H237,2)</f>
        <v>0</v>
      </c>
      <c r="K237" s="219"/>
      <c r="L237" s="41"/>
      <c r="M237" s="220" t="s">
        <v>1</v>
      </c>
      <c r="N237" s="221" t="s">
        <v>39</v>
      </c>
      <c r="O237" s="88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4" t="s">
        <v>82</v>
      </c>
      <c r="AT237" s="224" t="s">
        <v>123</v>
      </c>
      <c r="AU237" s="224" t="s">
        <v>84</v>
      </c>
      <c r="AY237" s="14" t="s">
        <v>120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4" t="s">
        <v>82</v>
      </c>
      <c r="BK237" s="225">
        <f>ROUND(I237*H237,2)</f>
        <v>0</v>
      </c>
      <c r="BL237" s="14" t="s">
        <v>82</v>
      </c>
      <c r="BM237" s="224" t="s">
        <v>538</v>
      </c>
    </row>
    <row r="238" spans="1:65" s="2" customFormat="1" ht="16.5" customHeight="1">
      <c r="A238" s="35"/>
      <c r="B238" s="36"/>
      <c r="C238" s="226" t="s">
        <v>539</v>
      </c>
      <c r="D238" s="226" t="s">
        <v>148</v>
      </c>
      <c r="E238" s="227" t="s">
        <v>540</v>
      </c>
      <c r="F238" s="228" t="s">
        <v>541</v>
      </c>
      <c r="G238" s="229" t="s">
        <v>151</v>
      </c>
      <c r="H238" s="230">
        <v>5</v>
      </c>
      <c r="I238" s="231"/>
      <c r="J238" s="232">
        <f>ROUND(I238*H238,2)</f>
        <v>0</v>
      </c>
      <c r="K238" s="233"/>
      <c r="L238" s="234"/>
      <c r="M238" s="235" t="s">
        <v>1</v>
      </c>
      <c r="N238" s="236" t="s">
        <v>39</v>
      </c>
      <c r="O238" s="88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4" t="s">
        <v>193</v>
      </c>
      <c r="AT238" s="224" t="s">
        <v>148</v>
      </c>
      <c r="AU238" s="224" t="s">
        <v>84</v>
      </c>
      <c r="AY238" s="14" t="s">
        <v>120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4" t="s">
        <v>82</v>
      </c>
      <c r="BK238" s="225">
        <f>ROUND(I238*H238,2)</f>
        <v>0</v>
      </c>
      <c r="BL238" s="14" t="s">
        <v>194</v>
      </c>
      <c r="BM238" s="224" t="s">
        <v>542</v>
      </c>
    </row>
    <row r="239" spans="1:65" s="2" customFormat="1" ht="16.5" customHeight="1">
      <c r="A239" s="35"/>
      <c r="B239" s="36"/>
      <c r="C239" s="212" t="s">
        <v>543</v>
      </c>
      <c r="D239" s="212" t="s">
        <v>123</v>
      </c>
      <c r="E239" s="213" t="s">
        <v>540</v>
      </c>
      <c r="F239" s="214" t="s">
        <v>544</v>
      </c>
      <c r="G239" s="215" t="s">
        <v>151</v>
      </c>
      <c r="H239" s="216">
        <v>5</v>
      </c>
      <c r="I239" s="217"/>
      <c r="J239" s="218">
        <f>ROUND(I239*H239,2)</f>
        <v>0</v>
      </c>
      <c r="K239" s="219"/>
      <c r="L239" s="41"/>
      <c r="M239" s="220" t="s">
        <v>1</v>
      </c>
      <c r="N239" s="221" t="s">
        <v>39</v>
      </c>
      <c r="O239" s="88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4" t="s">
        <v>194</v>
      </c>
      <c r="AT239" s="224" t="s">
        <v>123</v>
      </c>
      <c r="AU239" s="224" t="s">
        <v>84</v>
      </c>
      <c r="AY239" s="14" t="s">
        <v>120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4" t="s">
        <v>82</v>
      </c>
      <c r="BK239" s="225">
        <f>ROUND(I239*H239,2)</f>
        <v>0</v>
      </c>
      <c r="BL239" s="14" t="s">
        <v>194</v>
      </c>
      <c r="BM239" s="224" t="s">
        <v>545</v>
      </c>
    </row>
    <row r="240" spans="1:65" s="2" customFormat="1" ht="37.8" customHeight="1">
      <c r="A240" s="35"/>
      <c r="B240" s="36"/>
      <c r="C240" s="226" t="s">
        <v>546</v>
      </c>
      <c r="D240" s="226" t="s">
        <v>148</v>
      </c>
      <c r="E240" s="227" t="s">
        <v>397</v>
      </c>
      <c r="F240" s="228" t="s">
        <v>398</v>
      </c>
      <c r="G240" s="229" t="s">
        <v>151</v>
      </c>
      <c r="H240" s="230">
        <v>184</v>
      </c>
      <c r="I240" s="231"/>
      <c r="J240" s="232">
        <f>ROUND(I240*H240,2)</f>
        <v>0</v>
      </c>
      <c r="K240" s="233"/>
      <c r="L240" s="234"/>
      <c r="M240" s="235" t="s">
        <v>1</v>
      </c>
      <c r="N240" s="236" t="s">
        <v>39</v>
      </c>
      <c r="O240" s="88"/>
      <c r="P240" s="222">
        <f>O240*H240</f>
        <v>0</v>
      </c>
      <c r="Q240" s="222">
        <v>0.00248</v>
      </c>
      <c r="R240" s="222">
        <f>Q240*H240</f>
        <v>0.45632</v>
      </c>
      <c r="S240" s="222">
        <v>0</v>
      </c>
      <c r="T240" s="22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4" t="s">
        <v>178</v>
      </c>
      <c r="AT240" s="224" t="s">
        <v>148</v>
      </c>
      <c r="AU240" s="224" t="s">
        <v>84</v>
      </c>
      <c r="AY240" s="14" t="s">
        <v>120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4" t="s">
        <v>82</v>
      </c>
      <c r="BK240" s="225">
        <f>ROUND(I240*H240,2)</f>
        <v>0</v>
      </c>
      <c r="BL240" s="14" t="s">
        <v>178</v>
      </c>
      <c r="BM240" s="224" t="s">
        <v>547</v>
      </c>
    </row>
    <row r="241" spans="1:65" s="2" customFormat="1" ht="37.8" customHeight="1">
      <c r="A241" s="35"/>
      <c r="B241" s="36"/>
      <c r="C241" s="212" t="s">
        <v>548</v>
      </c>
      <c r="D241" s="212" t="s">
        <v>123</v>
      </c>
      <c r="E241" s="213" t="s">
        <v>401</v>
      </c>
      <c r="F241" s="214" t="s">
        <v>402</v>
      </c>
      <c r="G241" s="215" t="s">
        <v>151</v>
      </c>
      <c r="H241" s="216">
        <v>184</v>
      </c>
      <c r="I241" s="217"/>
      <c r="J241" s="218">
        <f>ROUND(I241*H241,2)</f>
        <v>0</v>
      </c>
      <c r="K241" s="219"/>
      <c r="L241" s="41"/>
      <c r="M241" s="220" t="s">
        <v>1</v>
      </c>
      <c r="N241" s="221" t="s">
        <v>39</v>
      </c>
      <c r="O241" s="88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4" t="s">
        <v>194</v>
      </c>
      <c r="AT241" s="224" t="s">
        <v>123</v>
      </c>
      <c r="AU241" s="224" t="s">
        <v>84</v>
      </c>
      <c r="AY241" s="14" t="s">
        <v>120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4" t="s">
        <v>82</v>
      </c>
      <c r="BK241" s="225">
        <f>ROUND(I241*H241,2)</f>
        <v>0</v>
      </c>
      <c r="BL241" s="14" t="s">
        <v>194</v>
      </c>
      <c r="BM241" s="224" t="s">
        <v>549</v>
      </c>
    </row>
    <row r="242" spans="1:65" s="2" customFormat="1" ht="24.15" customHeight="1">
      <c r="A242" s="35"/>
      <c r="B242" s="36"/>
      <c r="C242" s="212" t="s">
        <v>550</v>
      </c>
      <c r="D242" s="212" t="s">
        <v>123</v>
      </c>
      <c r="E242" s="213" t="s">
        <v>405</v>
      </c>
      <c r="F242" s="214" t="s">
        <v>406</v>
      </c>
      <c r="G242" s="215" t="s">
        <v>170</v>
      </c>
      <c r="H242" s="216">
        <v>16</v>
      </c>
      <c r="I242" s="217"/>
      <c r="J242" s="218">
        <f>ROUND(I242*H242,2)</f>
        <v>0</v>
      </c>
      <c r="K242" s="219"/>
      <c r="L242" s="41"/>
      <c r="M242" s="220" t="s">
        <v>1</v>
      </c>
      <c r="N242" s="221" t="s">
        <v>39</v>
      </c>
      <c r="O242" s="88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4" t="s">
        <v>194</v>
      </c>
      <c r="AT242" s="224" t="s">
        <v>123</v>
      </c>
      <c r="AU242" s="224" t="s">
        <v>84</v>
      </c>
      <c r="AY242" s="14" t="s">
        <v>120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4" t="s">
        <v>82</v>
      </c>
      <c r="BK242" s="225">
        <f>ROUND(I242*H242,2)</f>
        <v>0</v>
      </c>
      <c r="BL242" s="14" t="s">
        <v>194</v>
      </c>
      <c r="BM242" s="224" t="s">
        <v>551</v>
      </c>
    </row>
    <row r="243" spans="1:65" s="2" customFormat="1" ht="16.5" customHeight="1">
      <c r="A243" s="35"/>
      <c r="B243" s="36"/>
      <c r="C243" s="226" t="s">
        <v>552</v>
      </c>
      <c r="D243" s="226" t="s">
        <v>148</v>
      </c>
      <c r="E243" s="227" t="s">
        <v>553</v>
      </c>
      <c r="F243" s="228" t="s">
        <v>554</v>
      </c>
      <c r="G243" s="229" t="s">
        <v>170</v>
      </c>
      <c r="H243" s="230">
        <v>16</v>
      </c>
      <c r="I243" s="231"/>
      <c r="J243" s="232">
        <f>ROUND(I243*H243,2)</f>
        <v>0</v>
      </c>
      <c r="K243" s="233"/>
      <c r="L243" s="234"/>
      <c r="M243" s="235" t="s">
        <v>1</v>
      </c>
      <c r="N243" s="236" t="s">
        <v>39</v>
      </c>
      <c r="O243" s="88"/>
      <c r="P243" s="222">
        <f>O243*H243</f>
        <v>0</v>
      </c>
      <c r="Q243" s="222">
        <v>7E-05</v>
      </c>
      <c r="R243" s="222">
        <f>Q243*H243</f>
        <v>0.00112</v>
      </c>
      <c r="S243" s="222">
        <v>0</v>
      </c>
      <c r="T243" s="22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4" t="s">
        <v>84</v>
      </c>
      <c r="AT243" s="224" t="s">
        <v>148</v>
      </c>
      <c r="AU243" s="224" t="s">
        <v>84</v>
      </c>
      <c r="AY243" s="14" t="s">
        <v>120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4" t="s">
        <v>82</v>
      </c>
      <c r="BK243" s="225">
        <f>ROUND(I243*H243,2)</f>
        <v>0</v>
      </c>
      <c r="BL243" s="14" t="s">
        <v>82</v>
      </c>
      <c r="BM243" s="224" t="s">
        <v>555</v>
      </c>
    </row>
    <row r="244" spans="1:65" s="2" customFormat="1" ht="24.15" customHeight="1">
      <c r="A244" s="35"/>
      <c r="B244" s="36"/>
      <c r="C244" s="212" t="s">
        <v>556</v>
      </c>
      <c r="D244" s="212" t="s">
        <v>123</v>
      </c>
      <c r="E244" s="213" t="s">
        <v>557</v>
      </c>
      <c r="F244" s="214" t="s">
        <v>558</v>
      </c>
      <c r="G244" s="215" t="s">
        <v>170</v>
      </c>
      <c r="H244" s="216">
        <v>16</v>
      </c>
      <c r="I244" s="217"/>
      <c r="J244" s="218">
        <f>ROUND(I244*H244,2)</f>
        <v>0</v>
      </c>
      <c r="K244" s="219"/>
      <c r="L244" s="41"/>
      <c r="M244" s="220" t="s">
        <v>1</v>
      </c>
      <c r="N244" s="221" t="s">
        <v>39</v>
      </c>
      <c r="O244" s="88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4" t="s">
        <v>82</v>
      </c>
      <c r="AT244" s="224" t="s">
        <v>123</v>
      </c>
      <c r="AU244" s="224" t="s">
        <v>84</v>
      </c>
      <c r="AY244" s="14" t="s">
        <v>120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4" t="s">
        <v>82</v>
      </c>
      <c r="BK244" s="225">
        <f>ROUND(I244*H244,2)</f>
        <v>0</v>
      </c>
      <c r="BL244" s="14" t="s">
        <v>82</v>
      </c>
      <c r="BM244" s="224" t="s">
        <v>559</v>
      </c>
    </row>
    <row r="245" spans="1:65" s="2" customFormat="1" ht="21.75" customHeight="1">
      <c r="A245" s="35"/>
      <c r="B245" s="36"/>
      <c r="C245" s="226" t="s">
        <v>560</v>
      </c>
      <c r="D245" s="226" t="s">
        <v>148</v>
      </c>
      <c r="E245" s="227" t="s">
        <v>561</v>
      </c>
      <c r="F245" s="228" t="s">
        <v>562</v>
      </c>
      <c r="G245" s="229" t="s">
        <v>170</v>
      </c>
      <c r="H245" s="230">
        <v>3</v>
      </c>
      <c r="I245" s="231"/>
      <c r="J245" s="232">
        <f>ROUND(I245*H245,2)</f>
        <v>0</v>
      </c>
      <c r="K245" s="233"/>
      <c r="L245" s="234"/>
      <c r="M245" s="235" t="s">
        <v>1</v>
      </c>
      <c r="N245" s="236" t="s">
        <v>39</v>
      </c>
      <c r="O245" s="88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4" t="s">
        <v>84</v>
      </c>
      <c r="AT245" s="224" t="s">
        <v>148</v>
      </c>
      <c r="AU245" s="224" t="s">
        <v>84</v>
      </c>
      <c r="AY245" s="14" t="s">
        <v>120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4" t="s">
        <v>82</v>
      </c>
      <c r="BK245" s="225">
        <f>ROUND(I245*H245,2)</f>
        <v>0</v>
      </c>
      <c r="BL245" s="14" t="s">
        <v>82</v>
      </c>
      <c r="BM245" s="224" t="s">
        <v>563</v>
      </c>
    </row>
    <row r="246" spans="1:65" s="2" customFormat="1" ht="16.5" customHeight="1">
      <c r="A246" s="35"/>
      <c r="B246" s="36"/>
      <c r="C246" s="212" t="s">
        <v>564</v>
      </c>
      <c r="D246" s="212" t="s">
        <v>123</v>
      </c>
      <c r="E246" s="213" t="s">
        <v>565</v>
      </c>
      <c r="F246" s="214" t="s">
        <v>566</v>
      </c>
      <c r="G246" s="215" t="s">
        <v>170</v>
      </c>
      <c r="H246" s="216">
        <v>3</v>
      </c>
      <c r="I246" s="217"/>
      <c r="J246" s="218">
        <f>ROUND(I246*H246,2)</f>
        <v>0</v>
      </c>
      <c r="K246" s="219"/>
      <c r="L246" s="41"/>
      <c r="M246" s="220" t="s">
        <v>1</v>
      </c>
      <c r="N246" s="221" t="s">
        <v>39</v>
      </c>
      <c r="O246" s="88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4" t="s">
        <v>82</v>
      </c>
      <c r="AT246" s="224" t="s">
        <v>123</v>
      </c>
      <c r="AU246" s="224" t="s">
        <v>84</v>
      </c>
      <c r="AY246" s="14" t="s">
        <v>120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4" t="s">
        <v>82</v>
      </c>
      <c r="BK246" s="225">
        <f>ROUND(I246*H246,2)</f>
        <v>0</v>
      </c>
      <c r="BL246" s="14" t="s">
        <v>82</v>
      </c>
      <c r="BM246" s="224" t="s">
        <v>567</v>
      </c>
    </row>
    <row r="247" spans="1:65" s="2" customFormat="1" ht="16.5" customHeight="1">
      <c r="A247" s="35"/>
      <c r="B247" s="36"/>
      <c r="C247" s="226" t="s">
        <v>568</v>
      </c>
      <c r="D247" s="226" t="s">
        <v>148</v>
      </c>
      <c r="E247" s="227" t="s">
        <v>569</v>
      </c>
      <c r="F247" s="228" t="s">
        <v>570</v>
      </c>
      <c r="G247" s="229" t="s">
        <v>462</v>
      </c>
      <c r="H247" s="230">
        <v>1</v>
      </c>
      <c r="I247" s="231"/>
      <c r="J247" s="232">
        <f>ROUND(I247*H247,2)</f>
        <v>0</v>
      </c>
      <c r="K247" s="233"/>
      <c r="L247" s="234"/>
      <c r="M247" s="235" t="s">
        <v>1</v>
      </c>
      <c r="N247" s="236" t="s">
        <v>39</v>
      </c>
      <c r="O247" s="88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4" t="s">
        <v>84</v>
      </c>
      <c r="AT247" s="224" t="s">
        <v>148</v>
      </c>
      <c r="AU247" s="224" t="s">
        <v>84</v>
      </c>
      <c r="AY247" s="14" t="s">
        <v>120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4" t="s">
        <v>82</v>
      </c>
      <c r="BK247" s="225">
        <f>ROUND(I247*H247,2)</f>
        <v>0</v>
      </c>
      <c r="BL247" s="14" t="s">
        <v>82</v>
      </c>
      <c r="BM247" s="224" t="s">
        <v>571</v>
      </c>
    </row>
    <row r="248" spans="1:65" s="2" customFormat="1" ht="21.75" customHeight="1">
      <c r="A248" s="35"/>
      <c r="B248" s="36"/>
      <c r="C248" s="212" t="s">
        <v>572</v>
      </c>
      <c r="D248" s="212" t="s">
        <v>123</v>
      </c>
      <c r="E248" s="213" t="s">
        <v>573</v>
      </c>
      <c r="F248" s="214" t="s">
        <v>574</v>
      </c>
      <c r="G248" s="215" t="s">
        <v>170</v>
      </c>
      <c r="H248" s="216">
        <v>5</v>
      </c>
      <c r="I248" s="217"/>
      <c r="J248" s="218">
        <f>ROUND(I248*H248,2)</f>
        <v>0</v>
      </c>
      <c r="K248" s="219"/>
      <c r="L248" s="41"/>
      <c r="M248" s="220" t="s">
        <v>1</v>
      </c>
      <c r="N248" s="221" t="s">
        <v>39</v>
      </c>
      <c r="O248" s="88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4" t="s">
        <v>194</v>
      </c>
      <c r="AT248" s="224" t="s">
        <v>123</v>
      </c>
      <c r="AU248" s="224" t="s">
        <v>84</v>
      </c>
      <c r="AY248" s="14" t="s">
        <v>120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4" t="s">
        <v>82</v>
      </c>
      <c r="BK248" s="225">
        <f>ROUND(I248*H248,2)</f>
        <v>0</v>
      </c>
      <c r="BL248" s="14" t="s">
        <v>194</v>
      </c>
      <c r="BM248" s="224" t="s">
        <v>575</v>
      </c>
    </row>
    <row r="249" spans="1:65" s="2" customFormat="1" ht="16.5" customHeight="1">
      <c r="A249" s="35"/>
      <c r="B249" s="36"/>
      <c r="C249" s="226" t="s">
        <v>576</v>
      </c>
      <c r="D249" s="226" t="s">
        <v>148</v>
      </c>
      <c r="E249" s="227" t="s">
        <v>351</v>
      </c>
      <c r="F249" s="228" t="s">
        <v>352</v>
      </c>
      <c r="G249" s="229" t="s">
        <v>245</v>
      </c>
      <c r="H249" s="230">
        <v>75</v>
      </c>
      <c r="I249" s="231"/>
      <c r="J249" s="232">
        <f>ROUND(I249*H249,2)</f>
        <v>0</v>
      </c>
      <c r="K249" s="233"/>
      <c r="L249" s="234"/>
      <c r="M249" s="235" t="s">
        <v>1</v>
      </c>
      <c r="N249" s="236" t="s">
        <v>39</v>
      </c>
      <c r="O249" s="88"/>
      <c r="P249" s="222">
        <f>O249*H249</f>
        <v>0</v>
      </c>
      <c r="Q249" s="222">
        <v>0.001</v>
      </c>
      <c r="R249" s="222">
        <f>Q249*H249</f>
        <v>0.075</v>
      </c>
      <c r="S249" s="222">
        <v>0</v>
      </c>
      <c r="T249" s="22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4" t="s">
        <v>193</v>
      </c>
      <c r="AT249" s="224" t="s">
        <v>148</v>
      </c>
      <c r="AU249" s="224" t="s">
        <v>84</v>
      </c>
      <c r="AY249" s="14" t="s">
        <v>120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4" t="s">
        <v>82</v>
      </c>
      <c r="BK249" s="225">
        <f>ROUND(I249*H249,2)</f>
        <v>0</v>
      </c>
      <c r="BL249" s="14" t="s">
        <v>194</v>
      </c>
      <c r="BM249" s="224" t="s">
        <v>577</v>
      </c>
    </row>
    <row r="250" spans="1:65" s="2" customFormat="1" ht="33" customHeight="1">
      <c r="A250" s="35"/>
      <c r="B250" s="36"/>
      <c r="C250" s="212" t="s">
        <v>578</v>
      </c>
      <c r="D250" s="212" t="s">
        <v>123</v>
      </c>
      <c r="E250" s="213" t="s">
        <v>355</v>
      </c>
      <c r="F250" s="214" t="s">
        <v>356</v>
      </c>
      <c r="G250" s="215" t="s">
        <v>151</v>
      </c>
      <c r="H250" s="216">
        <v>75</v>
      </c>
      <c r="I250" s="217"/>
      <c r="J250" s="218">
        <f>ROUND(I250*H250,2)</f>
        <v>0</v>
      </c>
      <c r="K250" s="219"/>
      <c r="L250" s="41"/>
      <c r="M250" s="220" t="s">
        <v>1</v>
      </c>
      <c r="N250" s="221" t="s">
        <v>39</v>
      </c>
      <c r="O250" s="88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4" t="s">
        <v>194</v>
      </c>
      <c r="AT250" s="224" t="s">
        <v>123</v>
      </c>
      <c r="AU250" s="224" t="s">
        <v>84</v>
      </c>
      <c r="AY250" s="14" t="s">
        <v>120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4" t="s">
        <v>82</v>
      </c>
      <c r="BK250" s="225">
        <f>ROUND(I250*H250,2)</f>
        <v>0</v>
      </c>
      <c r="BL250" s="14" t="s">
        <v>194</v>
      </c>
      <c r="BM250" s="224" t="s">
        <v>579</v>
      </c>
    </row>
    <row r="251" spans="1:65" s="2" customFormat="1" ht="21.75" customHeight="1">
      <c r="A251" s="35"/>
      <c r="B251" s="36"/>
      <c r="C251" s="226" t="s">
        <v>580</v>
      </c>
      <c r="D251" s="226" t="s">
        <v>148</v>
      </c>
      <c r="E251" s="227" t="s">
        <v>581</v>
      </c>
      <c r="F251" s="228" t="s">
        <v>582</v>
      </c>
      <c r="G251" s="229" t="s">
        <v>170</v>
      </c>
      <c r="H251" s="230">
        <v>75</v>
      </c>
      <c r="I251" s="231"/>
      <c r="J251" s="232">
        <f>ROUND(I251*H251,2)</f>
        <v>0</v>
      </c>
      <c r="K251" s="233"/>
      <c r="L251" s="234"/>
      <c r="M251" s="235" t="s">
        <v>1</v>
      </c>
      <c r="N251" s="236" t="s">
        <v>39</v>
      </c>
      <c r="O251" s="88"/>
      <c r="P251" s="222">
        <f>O251*H251</f>
        <v>0</v>
      </c>
      <c r="Q251" s="222">
        <v>7E-05</v>
      </c>
      <c r="R251" s="222">
        <f>Q251*H251</f>
        <v>0.0052499999999999995</v>
      </c>
      <c r="S251" s="222">
        <v>0</v>
      </c>
      <c r="T251" s="22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4" t="s">
        <v>193</v>
      </c>
      <c r="AT251" s="224" t="s">
        <v>148</v>
      </c>
      <c r="AU251" s="224" t="s">
        <v>84</v>
      </c>
      <c r="AY251" s="14" t="s">
        <v>120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4" t="s">
        <v>82</v>
      </c>
      <c r="BK251" s="225">
        <f>ROUND(I251*H251,2)</f>
        <v>0</v>
      </c>
      <c r="BL251" s="14" t="s">
        <v>194</v>
      </c>
      <c r="BM251" s="224" t="s">
        <v>583</v>
      </c>
    </row>
    <row r="252" spans="1:65" s="2" customFormat="1" ht="24.15" customHeight="1">
      <c r="A252" s="35"/>
      <c r="B252" s="36"/>
      <c r="C252" s="226" t="s">
        <v>584</v>
      </c>
      <c r="D252" s="226" t="s">
        <v>148</v>
      </c>
      <c r="E252" s="227" t="s">
        <v>585</v>
      </c>
      <c r="F252" s="228" t="s">
        <v>586</v>
      </c>
      <c r="G252" s="229" t="s">
        <v>170</v>
      </c>
      <c r="H252" s="230">
        <v>36</v>
      </c>
      <c r="I252" s="231"/>
      <c r="J252" s="232">
        <f>ROUND(I252*H252,2)</f>
        <v>0</v>
      </c>
      <c r="K252" s="233"/>
      <c r="L252" s="234"/>
      <c r="M252" s="235" t="s">
        <v>1</v>
      </c>
      <c r="N252" s="236" t="s">
        <v>39</v>
      </c>
      <c r="O252" s="88"/>
      <c r="P252" s="222">
        <f>O252*H252</f>
        <v>0</v>
      </c>
      <c r="Q252" s="222">
        <v>0.00026</v>
      </c>
      <c r="R252" s="222">
        <f>Q252*H252</f>
        <v>0.009359999999999999</v>
      </c>
      <c r="S252" s="222">
        <v>0</v>
      </c>
      <c r="T252" s="22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4" t="s">
        <v>193</v>
      </c>
      <c r="AT252" s="224" t="s">
        <v>148</v>
      </c>
      <c r="AU252" s="224" t="s">
        <v>84</v>
      </c>
      <c r="AY252" s="14" t="s">
        <v>120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4" t="s">
        <v>82</v>
      </c>
      <c r="BK252" s="225">
        <f>ROUND(I252*H252,2)</f>
        <v>0</v>
      </c>
      <c r="BL252" s="14" t="s">
        <v>194</v>
      </c>
      <c r="BM252" s="224" t="s">
        <v>587</v>
      </c>
    </row>
    <row r="253" spans="1:65" s="2" customFormat="1" ht="24.15" customHeight="1">
      <c r="A253" s="35"/>
      <c r="B253" s="36"/>
      <c r="C253" s="226" t="s">
        <v>588</v>
      </c>
      <c r="D253" s="226" t="s">
        <v>148</v>
      </c>
      <c r="E253" s="227" t="s">
        <v>589</v>
      </c>
      <c r="F253" s="228" t="s">
        <v>590</v>
      </c>
      <c r="G253" s="229" t="s">
        <v>151</v>
      </c>
      <c r="H253" s="230">
        <v>10</v>
      </c>
      <c r="I253" s="231"/>
      <c r="J253" s="232">
        <f>ROUND(I253*H253,2)</f>
        <v>0</v>
      </c>
      <c r="K253" s="233"/>
      <c r="L253" s="234"/>
      <c r="M253" s="235" t="s">
        <v>1</v>
      </c>
      <c r="N253" s="236" t="s">
        <v>39</v>
      </c>
      <c r="O253" s="88"/>
      <c r="P253" s="222">
        <f>O253*H253</f>
        <v>0</v>
      </c>
      <c r="Q253" s="222">
        <v>0.0008</v>
      </c>
      <c r="R253" s="222">
        <f>Q253*H253</f>
        <v>0.008</v>
      </c>
      <c r="S253" s="222">
        <v>0</v>
      </c>
      <c r="T253" s="22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4" t="s">
        <v>193</v>
      </c>
      <c r="AT253" s="224" t="s">
        <v>148</v>
      </c>
      <c r="AU253" s="224" t="s">
        <v>84</v>
      </c>
      <c r="AY253" s="14" t="s">
        <v>120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4" t="s">
        <v>82</v>
      </c>
      <c r="BK253" s="225">
        <f>ROUND(I253*H253,2)</f>
        <v>0</v>
      </c>
      <c r="BL253" s="14" t="s">
        <v>194</v>
      </c>
      <c r="BM253" s="224" t="s">
        <v>591</v>
      </c>
    </row>
    <row r="254" spans="1:65" s="2" customFormat="1" ht="37.8" customHeight="1">
      <c r="A254" s="35"/>
      <c r="B254" s="36"/>
      <c r="C254" s="212" t="s">
        <v>592</v>
      </c>
      <c r="D254" s="212" t="s">
        <v>123</v>
      </c>
      <c r="E254" s="213" t="s">
        <v>593</v>
      </c>
      <c r="F254" s="214" t="s">
        <v>594</v>
      </c>
      <c r="G254" s="215" t="s">
        <v>151</v>
      </c>
      <c r="H254" s="216">
        <v>10</v>
      </c>
      <c r="I254" s="217"/>
      <c r="J254" s="218">
        <f>ROUND(I254*H254,2)</f>
        <v>0</v>
      </c>
      <c r="K254" s="219"/>
      <c r="L254" s="41"/>
      <c r="M254" s="220" t="s">
        <v>1</v>
      </c>
      <c r="N254" s="221" t="s">
        <v>39</v>
      </c>
      <c r="O254" s="88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4" t="s">
        <v>194</v>
      </c>
      <c r="AT254" s="224" t="s">
        <v>123</v>
      </c>
      <c r="AU254" s="224" t="s">
        <v>84</v>
      </c>
      <c r="AY254" s="14" t="s">
        <v>120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4" t="s">
        <v>82</v>
      </c>
      <c r="BK254" s="225">
        <f>ROUND(I254*H254,2)</f>
        <v>0</v>
      </c>
      <c r="BL254" s="14" t="s">
        <v>194</v>
      </c>
      <c r="BM254" s="224" t="s">
        <v>595</v>
      </c>
    </row>
    <row r="255" spans="1:65" s="2" customFormat="1" ht="16.5" customHeight="1">
      <c r="A255" s="35"/>
      <c r="B255" s="36"/>
      <c r="C255" s="226" t="s">
        <v>596</v>
      </c>
      <c r="D255" s="226" t="s">
        <v>148</v>
      </c>
      <c r="E255" s="227" t="s">
        <v>597</v>
      </c>
      <c r="F255" s="228" t="s">
        <v>598</v>
      </c>
      <c r="G255" s="229" t="s">
        <v>170</v>
      </c>
      <c r="H255" s="230">
        <v>6</v>
      </c>
      <c r="I255" s="231"/>
      <c r="J255" s="232">
        <f>ROUND(I255*H255,2)</f>
        <v>0</v>
      </c>
      <c r="K255" s="233"/>
      <c r="L255" s="234"/>
      <c r="M255" s="235" t="s">
        <v>1</v>
      </c>
      <c r="N255" s="236" t="s">
        <v>39</v>
      </c>
      <c r="O255" s="88"/>
      <c r="P255" s="222">
        <f>O255*H255</f>
        <v>0</v>
      </c>
      <c r="Q255" s="222">
        <v>2E-05</v>
      </c>
      <c r="R255" s="222">
        <f>Q255*H255</f>
        <v>0.00012000000000000002</v>
      </c>
      <c r="S255" s="222">
        <v>0</v>
      </c>
      <c r="T255" s="22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4" t="s">
        <v>84</v>
      </c>
      <c r="AT255" s="224" t="s">
        <v>148</v>
      </c>
      <c r="AU255" s="224" t="s">
        <v>84</v>
      </c>
      <c r="AY255" s="14" t="s">
        <v>120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4" t="s">
        <v>82</v>
      </c>
      <c r="BK255" s="225">
        <f>ROUND(I255*H255,2)</f>
        <v>0</v>
      </c>
      <c r="BL255" s="14" t="s">
        <v>82</v>
      </c>
      <c r="BM255" s="224" t="s">
        <v>599</v>
      </c>
    </row>
    <row r="256" spans="1:65" s="2" customFormat="1" ht="24.15" customHeight="1">
      <c r="A256" s="35"/>
      <c r="B256" s="36"/>
      <c r="C256" s="212" t="s">
        <v>600</v>
      </c>
      <c r="D256" s="212" t="s">
        <v>123</v>
      </c>
      <c r="E256" s="213" t="s">
        <v>601</v>
      </c>
      <c r="F256" s="214" t="s">
        <v>602</v>
      </c>
      <c r="G256" s="215" t="s">
        <v>170</v>
      </c>
      <c r="H256" s="216">
        <v>6</v>
      </c>
      <c r="I256" s="217"/>
      <c r="J256" s="218">
        <f>ROUND(I256*H256,2)</f>
        <v>0</v>
      </c>
      <c r="K256" s="219"/>
      <c r="L256" s="41"/>
      <c r="M256" s="220" t="s">
        <v>1</v>
      </c>
      <c r="N256" s="221" t="s">
        <v>39</v>
      </c>
      <c r="O256" s="88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4" t="s">
        <v>194</v>
      </c>
      <c r="AT256" s="224" t="s">
        <v>123</v>
      </c>
      <c r="AU256" s="224" t="s">
        <v>84</v>
      </c>
      <c r="AY256" s="14" t="s">
        <v>120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4" t="s">
        <v>82</v>
      </c>
      <c r="BK256" s="225">
        <f>ROUND(I256*H256,2)</f>
        <v>0</v>
      </c>
      <c r="BL256" s="14" t="s">
        <v>194</v>
      </c>
      <c r="BM256" s="224" t="s">
        <v>603</v>
      </c>
    </row>
    <row r="257" spans="1:65" s="2" customFormat="1" ht="24.15" customHeight="1">
      <c r="A257" s="35"/>
      <c r="B257" s="36"/>
      <c r="C257" s="226" t="s">
        <v>604</v>
      </c>
      <c r="D257" s="226" t="s">
        <v>148</v>
      </c>
      <c r="E257" s="227" t="s">
        <v>359</v>
      </c>
      <c r="F257" s="228" t="s">
        <v>360</v>
      </c>
      <c r="G257" s="229" t="s">
        <v>151</v>
      </c>
      <c r="H257" s="230">
        <v>40</v>
      </c>
      <c r="I257" s="231"/>
      <c r="J257" s="232">
        <f>ROUND(I257*H257,2)</f>
        <v>0</v>
      </c>
      <c r="K257" s="233"/>
      <c r="L257" s="234"/>
      <c r="M257" s="235" t="s">
        <v>1</v>
      </c>
      <c r="N257" s="236" t="s">
        <v>39</v>
      </c>
      <c r="O257" s="88"/>
      <c r="P257" s="222">
        <f>O257*H257</f>
        <v>0</v>
      </c>
      <c r="Q257" s="222">
        <v>0.0002</v>
      </c>
      <c r="R257" s="222">
        <f>Q257*H257</f>
        <v>0.008</v>
      </c>
      <c r="S257" s="222">
        <v>0</v>
      </c>
      <c r="T257" s="22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4" t="s">
        <v>193</v>
      </c>
      <c r="AT257" s="224" t="s">
        <v>148</v>
      </c>
      <c r="AU257" s="224" t="s">
        <v>84</v>
      </c>
      <c r="AY257" s="14" t="s">
        <v>120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4" t="s">
        <v>82</v>
      </c>
      <c r="BK257" s="225">
        <f>ROUND(I257*H257,2)</f>
        <v>0</v>
      </c>
      <c r="BL257" s="14" t="s">
        <v>194</v>
      </c>
      <c r="BM257" s="224" t="s">
        <v>605</v>
      </c>
    </row>
    <row r="258" spans="1:65" s="2" customFormat="1" ht="37.8" customHeight="1">
      <c r="A258" s="35"/>
      <c r="B258" s="36"/>
      <c r="C258" s="212" t="s">
        <v>606</v>
      </c>
      <c r="D258" s="212" t="s">
        <v>123</v>
      </c>
      <c r="E258" s="213" t="s">
        <v>363</v>
      </c>
      <c r="F258" s="214" t="s">
        <v>364</v>
      </c>
      <c r="G258" s="215" t="s">
        <v>151</v>
      </c>
      <c r="H258" s="216">
        <v>40</v>
      </c>
      <c r="I258" s="217"/>
      <c r="J258" s="218">
        <f>ROUND(I258*H258,2)</f>
        <v>0</v>
      </c>
      <c r="K258" s="219"/>
      <c r="L258" s="41"/>
      <c r="M258" s="220" t="s">
        <v>1</v>
      </c>
      <c r="N258" s="221" t="s">
        <v>39</v>
      </c>
      <c r="O258" s="88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4" t="s">
        <v>194</v>
      </c>
      <c r="AT258" s="224" t="s">
        <v>123</v>
      </c>
      <c r="AU258" s="224" t="s">
        <v>84</v>
      </c>
      <c r="AY258" s="14" t="s">
        <v>120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4" t="s">
        <v>82</v>
      </c>
      <c r="BK258" s="225">
        <f>ROUND(I258*H258,2)</f>
        <v>0</v>
      </c>
      <c r="BL258" s="14" t="s">
        <v>194</v>
      </c>
      <c r="BM258" s="224" t="s">
        <v>607</v>
      </c>
    </row>
    <row r="259" spans="1:65" s="2" customFormat="1" ht="16.5" customHeight="1">
      <c r="A259" s="35"/>
      <c r="B259" s="36"/>
      <c r="C259" s="226" t="s">
        <v>608</v>
      </c>
      <c r="D259" s="226" t="s">
        <v>148</v>
      </c>
      <c r="E259" s="227" t="s">
        <v>367</v>
      </c>
      <c r="F259" s="228" t="s">
        <v>368</v>
      </c>
      <c r="G259" s="229" t="s">
        <v>170</v>
      </c>
      <c r="H259" s="230">
        <v>22</v>
      </c>
      <c r="I259" s="231"/>
      <c r="J259" s="232">
        <f>ROUND(I259*H259,2)</f>
        <v>0</v>
      </c>
      <c r="K259" s="233"/>
      <c r="L259" s="234"/>
      <c r="M259" s="235" t="s">
        <v>1</v>
      </c>
      <c r="N259" s="236" t="s">
        <v>39</v>
      </c>
      <c r="O259" s="88"/>
      <c r="P259" s="222">
        <f>O259*H259</f>
        <v>0</v>
      </c>
      <c r="Q259" s="222">
        <v>1E-05</v>
      </c>
      <c r="R259" s="222">
        <f>Q259*H259</f>
        <v>0.00022</v>
      </c>
      <c r="S259" s="222">
        <v>0</v>
      </c>
      <c r="T259" s="22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4" t="s">
        <v>193</v>
      </c>
      <c r="AT259" s="224" t="s">
        <v>148</v>
      </c>
      <c r="AU259" s="224" t="s">
        <v>84</v>
      </c>
      <c r="AY259" s="14" t="s">
        <v>120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4" t="s">
        <v>82</v>
      </c>
      <c r="BK259" s="225">
        <f>ROUND(I259*H259,2)</f>
        <v>0</v>
      </c>
      <c r="BL259" s="14" t="s">
        <v>194</v>
      </c>
      <c r="BM259" s="224" t="s">
        <v>609</v>
      </c>
    </row>
    <row r="260" spans="1:65" s="2" customFormat="1" ht="24.15" customHeight="1">
      <c r="A260" s="35"/>
      <c r="B260" s="36"/>
      <c r="C260" s="212" t="s">
        <v>610</v>
      </c>
      <c r="D260" s="212" t="s">
        <v>123</v>
      </c>
      <c r="E260" s="213" t="s">
        <v>371</v>
      </c>
      <c r="F260" s="214" t="s">
        <v>372</v>
      </c>
      <c r="G260" s="215" t="s">
        <v>170</v>
      </c>
      <c r="H260" s="216">
        <v>22</v>
      </c>
      <c r="I260" s="217"/>
      <c r="J260" s="218">
        <f>ROUND(I260*H260,2)</f>
        <v>0</v>
      </c>
      <c r="K260" s="219"/>
      <c r="L260" s="41"/>
      <c r="M260" s="220" t="s">
        <v>1</v>
      </c>
      <c r="N260" s="221" t="s">
        <v>39</v>
      </c>
      <c r="O260" s="88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4" t="s">
        <v>194</v>
      </c>
      <c r="AT260" s="224" t="s">
        <v>123</v>
      </c>
      <c r="AU260" s="224" t="s">
        <v>84</v>
      </c>
      <c r="AY260" s="14" t="s">
        <v>120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4" t="s">
        <v>82</v>
      </c>
      <c r="BK260" s="225">
        <f>ROUND(I260*H260,2)</f>
        <v>0</v>
      </c>
      <c r="BL260" s="14" t="s">
        <v>194</v>
      </c>
      <c r="BM260" s="224" t="s">
        <v>611</v>
      </c>
    </row>
    <row r="261" spans="1:65" s="2" customFormat="1" ht="21.75" customHeight="1">
      <c r="A261" s="35"/>
      <c r="B261" s="36"/>
      <c r="C261" s="226" t="s">
        <v>612</v>
      </c>
      <c r="D261" s="226" t="s">
        <v>148</v>
      </c>
      <c r="E261" s="227" t="s">
        <v>613</v>
      </c>
      <c r="F261" s="228" t="s">
        <v>614</v>
      </c>
      <c r="G261" s="229" t="s">
        <v>250</v>
      </c>
      <c r="H261" s="230">
        <v>7</v>
      </c>
      <c r="I261" s="231"/>
      <c r="J261" s="232">
        <f>ROUND(I261*H261,2)</f>
        <v>0</v>
      </c>
      <c r="K261" s="233"/>
      <c r="L261" s="234"/>
      <c r="M261" s="235" t="s">
        <v>1</v>
      </c>
      <c r="N261" s="236" t="s">
        <v>39</v>
      </c>
      <c r="O261" s="88"/>
      <c r="P261" s="222">
        <f>O261*H261</f>
        <v>0</v>
      </c>
      <c r="Q261" s="222">
        <v>0.0079</v>
      </c>
      <c r="R261" s="222">
        <f>Q261*H261</f>
        <v>0.0553</v>
      </c>
      <c r="S261" s="222">
        <v>0</v>
      </c>
      <c r="T261" s="22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4" t="s">
        <v>193</v>
      </c>
      <c r="AT261" s="224" t="s">
        <v>148</v>
      </c>
      <c r="AU261" s="224" t="s">
        <v>84</v>
      </c>
      <c r="AY261" s="14" t="s">
        <v>120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4" t="s">
        <v>82</v>
      </c>
      <c r="BK261" s="225">
        <f>ROUND(I261*H261,2)</f>
        <v>0</v>
      </c>
      <c r="BL261" s="14" t="s">
        <v>194</v>
      </c>
      <c r="BM261" s="224" t="s">
        <v>615</v>
      </c>
    </row>
    <row r="262" spans="1:65" s="2" customFormat="1" ht="16.5" customHeight="1">
      <c r="A262" s="35"/>
      <c r="B262" s="36"/>
      <c r="C262" s="226" t="s">
        <v>616</v>
      </c>
      <c r="D262" s="226" t="s">
        <v>148</v>
      </c>
      <c r="E262" s="227" t="s">
        <v>617</v>
      </c>
      <c r="F262" s="228" t="s">
        <v>618</v>
      </c>
      <c r="G262" s="229" t="s">
        <v>170</v>
      </c>
      <c r="H262" s="230">
        <v>30</v>
      </c>
      <c r="I262" s="231"/>
      <c r="J262" s="232">
        <f>ROUND(I262*H262,2)</f>
        <v>0</v>
      </c>
      <c r="K262" s="233"/>
      <c r="L262" s="234"/>
      <c r="M262" s="235" t="s">
        <v>1</v>
      </c>
      <c r="N262" s="236" t="s">
        <v>39</v>
      </c>
      <c r="O262" s="88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4" t="s">
        <v>178</v>
      </c>
      <c r="AT262" s="224" t="s">
        <v>148</v>
      </c>
      <c r="AU262" s="224" t="s">
        <v>84</v>
      </c>
      <c r="AY262" s="14" t="s">
        <v>120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4" t="s">
        <v>82</v>
      </c>
      <c r="BK262" s="225">
        <f>ROUND(I262*H262,2)</f>
        <v>0</v>
      </c>
      <c r="BL262" s="14" t="s">
        <v>178</v>
      </c>
      <c r="BM262" s="224" t="s">
        <v>619</v>
      </c>
    </row>
    <row r="263" spans="1:65" s="2" customFormat="1" ht="16.5" customHeight="1">
      <c r="A263" s="35"/>
      <c r="B263" s="36"/>
      <c r="C263" s="212" t="s">
        <v>620</v>
      </c>
      <c r="D263" s="212" t="s">
        <v>123</v>
      </c>
      <c r="E263" s="213" t="s">
        <v>621</v>
      </c>
      <c r="F263" s="214" t="s">
        <v>622</v>
      </c>
      <c r="G263" s="215" t="s">
        <v>170</v>
      </c>
      <c r="H263" s="216">
        <v>30</v>
      </c>
      <c r="I263" s="217"/>
      <c r="J263" s="218">
        <f>ROUND(I263*H263,2)</f>
        <v>0</v>
      </c>
      <c r="K263" s="219"/>
      <c r="L263" s="41"/>
      <c r="M263" s="220" t="s">
        <v>1</v>
      </c>
      <c r="N263" s="221" t="s">
        <v>39</v>
      </c>
      <c r="O263" s="88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4" t="s">
        <v>194</v>
      </c>
      <c r="AT263" s="224" t="s">
        <v>123</v>
      </c>
      <c r="AU263" s="224" t="s">
        <v>84</v>
      </c>
      <c r="AY263" s="14" t="s">
        <v>120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4" t="s">
        <v>82</v>
      </c>
      <c r="BK263" s="225">
        <f>ROUND(I263*H263,2)</f>
        <v>0</v>
      </c>
      <c r="BL263" s="14" t="s">
        <v>194</v>
      </c>
      <c r="BM263" s="224" t="s">
        <v>623</v>
      </c>
    </row>
    <row r="264" spans="1:65" s="2" customFormat="1" ht="16.5" customHeight="1">
      <c r="A264" s="35"/>
      <c r="B264" s="36"/>
      <c r="C264" s="226" t="s">
        <v>624</v>
      </c>
      <c r="D264" s="226" t="s">
        <v>148</v>
      </c>
      <c r="E264" s="227" t="s">
        <v>625</v>
      </c>
      <c r="F264" s="228" t="s">
        <v>626</v>
      </c>
      <c r="G264" s="229" t="s">
        <v>170</v>
      </c>
      <c r="H264" s="230">
        <v>100</v>
      </c>
      <c r="I264" s="231"/>
      <c r="J264" s="232">
        <f>ROUND(I264*H264,2)</f>
        <v>0</v>
      </c>
      <c r="K264" s="233"/>
      <c r="L264" s="234"/>
      <c r="M264" s="235" t="s">
        <v>1</v>
      </c>
      <c r="N264" s="236" t="s">
        <v>39</v>
      </c>
      <c r="O264" s="88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4" t="s">
        <v>193</v>
      </c>
      <c r="AT264" s="224" t="s">
        <v>148</v>
      </c>
      <c r="AU264" s="224" t="s">
        <v>84</v>
      </c>
      <c r="AY264" s="14" t="s">
        <v>120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4" t="s">
        <v>82</v>
      </c>
      <c r="BK264" s="225">
        <f>ROUND(I264*H264,2)</f>
        <v>0</v>
      </c>
      <c r="BL264" s="14" t="s">
        <v>194</v>
      </c>
      <c r="BM264" s="224" t="s">
        <v>627</v>
      </c>
    </row>
    <row r="265" spans="1:65" s="2" customFormat="1" ht="16.5" customHeight="1">
      <c r="A265" s="35"/>
      <c r="B265" s="36"/>
      <c r="C265" s="212" t="s">
        <v>178</v>
      </c>
      <c r="D265" s="212" t="s">
        <v>123</v>
      </c>
      <c r="E265" s="213" t="s">
        <v>628</v>
      </c>
      <c r="F265" s="214" t="s">
        <v>629</v>
      </c>
      <c r="G265" s="215" t="s">
        <v>170</v>
      </c>
      <c r="H265" s="216">
        <v>100</v>
      </c>
      <c r="I265" s="217"/>
      <c r="J265" s="218">
        <f>ROUND(I265*H265,2)</f>
        <v>0</v>
      </c>
      <c r="K265" s="219"/>
      <c r="L265" s="41"/>
      <c r="M265" s="220" t="s">
        <v>1</v>
      </c>
      <c r="N265" s="221" t="s">
        <v>39</v>
      </c>
      <c r="O265" s="88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4" t="s">
        <v>194</v>
      </c>
      <c r="AT265" s="224" t="s">
        <v>123</v>
      </c>
      <c r="AU265" s="224" t="s">
        <v>84</v>
      </c>
      <c r="AY265" s="14" t="s">
        <v>120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4" t="s">
        <v>82</v>
      </c>
      <c r="BK265" s="225">
        <f>ROUND(I265*H265,2)</f>
        <v>0</v>
      </c>
      <c r="BL265" s="14" t="s">
        <v>194</v>
      </c>
      <c r="BM265" s="224" t="s">
        <v>630</v>
      </c>
    </row>
    <row r="266" spans="1:65" s="2" customFormat="1" ht="16.5" customHeight="1">
      <c r="A266" s="35"/>
      <c r="B266" s="36"/>
      <c r="C266" s="226" t="s">
        <v>631</v>
      </c>
      <c r="D266" s="226" t="s">
        <v>148</v>
      </c>
      <c r="E266" s="227" t="s">
        <v>632</v>
      </c>
      <c r="F266" s="228" t="s">
        <v>633</v>
      </c>
      <c r="G266" s="229" t="s">
        <v>170</v>
      </c>
      <c r="H266" s="230">
        <v>3</v>
      </c>
      <c r="I266" s="231"/>
      <c r="J266" s="232">
        <f>ROUND(I266*H266,2)</f>
        <v>0</v>
      </c>
      <c r="K266" s="233"/>
      <c r="L266" s="234"/>
      <c r="M266" s="235" t="s">
        <v>1</v>
      </c>
      <c r="N266" s="236" t="s">
        <v>39</v>
      </c>
      <c r="O266" s="88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4" t="s">
        <v>193</v>
      </c>
      <c r="AT266" s="224" t="s">
        <v>148</v>
      </c>
      <c r="AU266" s="224" t="s">
        <v>84</v>
      </c>
      <c r="AY266" s="14" t="s">
        <v>120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4" t="s">
        <v>82</v>
      </c>
      <c r="BK266" s="225">
        <f>ROUND(I266*H266,2)</f>
        <v>0</v>
      </c>
      <c r="BL266" s="14" t="s">
        <v>194</v>
      </c>
      <c r="BM266" s="224" t="s">
        <v>634</v>
      </c>
    </row>
    <row r="267" spans="1:65" s="2" customFormat="1" ht="21.75" customHeight="1">
      <c r="A267" s="35"/>
      <c r="B267" s="36"/>
      <c r="C267" s="226" t="s">
        <v>635</v>
      </c>
      <c r="D267" s="226" t="s">
        <v>148</v>
      </c>
      <c r="E267" s="227" t="s">
        <v>636</v>
      </c>
      <c r="F267" s="228" t="s">
        <v>637</v>
      </c>
      <c r="G267" s="229" t="s">
        <v>170</v>
      </c>
      <c r="H267" s="230">
        <v>2</v>
      </c>
      <c r="I267" s="231"/>
      <c r="J267" s="232">
        <f>ROUND(I267*H267,2)</f>
        <v>0</v>
      </c>
      <c r="K267" s="233"/>
      <c r="L267" s="234"/>
      <c r="M267" s="235" t="s">
        <v>1</v>
      </c>
      <c r="N267" s="236" t="s">
        <v>39</v>
      </c>
      <c r="O267" s="88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4" t="s">
        <v>193</v>
      </c>
      <c r="AT267" s="224" t="s">
        <v>148</v>
      </c>
      <c r="AU267" s="224" t="s">
        <v>84</v>
      </c>
      <c r="AY267" s="14" t="s">
        <v>120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4" t="s">
        <v>82</v>
      </c>
      <c r="BK267" s="225">
        <f>ROUND(I267*H267,2)</f>
        <v>0</v>
      </c>
      <c r="BL267" s="14" t="s">
        <v>194</v>
      </c>
      <c r="BM267" s="224" t="s">
        <v>638</v>
      </c>
    </row>
    <row r="268" spans="1:65" s="2" customFormat="1" ht="24.15" customHeight="1">
      <c r="A268" s="35"/>
      <c r="B268" s="36"/>
      <c r="C268" s="226" t="s">
        <v>639</v>
      </c>
      <c r="D268" s="226" t="s">
        <v>148</v>
      </c>
      <c r="E268" s="227" t="s">
        <v>640</v>
      </c>
      <c r="F268" s="228" t="s">
        <v>641</v>
      </c>
      <c r="G268" s="229" t="s">
        <v>170</v>
      </c>
      <c r="H268" s="230">
        <v>13</v>
      </c>
      <c r="I268" s="231"/>
      <c r="J268" s="232">
        <f>ROUND(I268*H268,2)</f>
        <v>0</v>
      </c>
      <c r="K268" s="233"/>
      <c r="L268" s="234"/>
      <c r="M268" s="235" t="s">
        <v>1</v>
      </c>
      <c r="N268" s="236" t="s">
        <v>39</v>
      </c>
      <c r="O268" s="88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4" t="s">
        <v>84</v>
      </c>
      <c r="AT268" s="224" t="s">
        <v>148</v>
      </c>
      <c r="AU268" s="224" t="s">
        <v>84</v>
      </c>
      <c r="AY268" s="14" t="s">
        <v>120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4" t="s">
        <v>82</v>
      </c>
      <c r="BK268" s="225">
        <f>ROUND(I268*H268,2)</f>
        <v>0</v>
      </c>
      <c r="BL268" s="14" t="s">
        <v>82</v>
      </c>
      <c r="BM268" s="224" t="s">
        <v>642</v>
      </c>
    </row>
    <row r="269" spans="1:65" s="2" customFormat="1" ht="21.75" customHeight="1">
      <c r="A269" s="35"/>
      <c r="B269" s="36"/>
      <c r="C269" s="212" t="s">
        <v>643</v>
      </c>
      <c r="D269" s="212" t="s">
        <v>123</v>
      </c>
      <c r="E269" s="213" t="s">
        <v>644</v>
      </c>
      <c r="F269" s="214" t="s">
        <v>645</v>
      </c>
      <c r="G269" s="215" t="s">
        <v>170</v>
      </c>
      <c r="H269" s="216">
        <v>3</v>
      </c>
      <c r="I269" s="217"/>
      <c r="J269" s="218">
        <f>ROUND(I269*H269,2)</f>
        <v>0</v>
      </c>
      <c r="K269" s="219"/>
      <c r="L269" s="41"/>
      <c r="M269" s="220" t="s">
        <v>1</v>
      </c>
      <c r="N269" s="221" t="s">
        <v>39</v>
      </c>
      <c r="O269" s="88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4" t="s">
        <v>194</v>
      </c>
      <c r="AT269" s="224" t="s">
        <v>123</v>
      </c>
      <c r="AU269" s="224" t="s">
        <v>84</v>
      </c>
      <c r="AY269" s="14" t="s">
        <v>120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4" t="s">
        <v>82</v>
      </c>
      <c r="BK269" s="225">
        <f>ROUND(I269*H269,2)</f>
        <v>0</v>
      </c>
      <c r="BL269" s="14" t="s">
        <v>194</v>
      </c>
      <c r="BM269" s="224" t="s">
        <v>646</v>
      </c>
    </row>
    <row r="270" spans="1:65" s="2" customFormat="1" ht="16.5" customHeight="1">
      <c r="A270" s="35"/>
      <c r="B270" s="36"/>
      <c r="C270" s="226" t="s">
        <v>647</v>
      </c>
      <c r="D270" s="226" t="s">
        <v>148</v>
      </c>
      <c r="E270" s="227" t="s">
        <v>648</v>
      </c>
      <c r="F270" s="228" t="s">
        <v>649</v>
      </c>
      <c r="G270" s="229" t="s">
        <v>170</v>
      </c>
      <c r="H270" s="230">
        <v>2</v>
      </c>
      <c r="I270" s="231"/>
      <c r="J270" s="232">
        <f>ROUND(I270*H270,2)</f>
        <v>0</v>
      </c>
      <c r="K270" s="233"/>
      <c r="L270" s="234"/>
      <c r="M270" s="235" t="s">
        <v>1</v>
      </c>
      <c r="N270" s="236" t="s">
        <v>39</v>
      </c>
      <c r="O270" s="88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4" t="s">
        <v>84</v>
      </c>
      <c r="AT270" s="224" t="s">
        <v>148</v>
      </c>
      <c r="AU270" s="224" t="s">
        <v>84</v>
      </c>
      <c r="AY270" s="14" t="s">
        <v>120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4" t="s">
        <v>82</v>
      </c>
      <c r="BK270" s="225">
        <f>ROUND(I270*H270,2)</f>
        <v>0</v>
      </c>
      <c r="BL270" s="14" t="s">
        <v>82</v>
      </c>
      <c r="BM270" s="224" t="s">
        <v>650</v>
      </c>
    </row>
    <row r="271" spans="1:65" s="2" customFormat="1" ht="16.5" customHeight="1">
      <c r="A271" s="35"/>
      <c r="B271" s="36"/>
      <c r="C271" s="212" t="s">
        <v>651</v>
      </c>
      <c r="D271" s="212" t="s">
        <v>123</v>
      </c>
      <c r="E271" s="213" t="s">
        <v>652</v>
      </c>
      <c r="F271" s="214" t="s">
        <v>653</v>
      </c>
      <c r="G271" s="215" t="s">
        <v>170</v>
      </c>
      <c r="H271" s="216">
        <v>2</v>
      </c>
      <c r="I271" s="217"/>
      <c r="J271" s="218">
        <f>ROUND(I271*H271,2)</f>
        <v>0</v>
      </c>
      <c r="K271" s="219"/>
      <c r="L271" s="41"/>
      <c r="M271" s="220" t="s">
        <v>1</v>
      </c>
      <c r="N271" s="221" t="s">
        <v>39</v>
      </c>
      <c r="O271" s="88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4" t="s">
        <v>82</v>
      </c>
      <c r="AT271" s="224" t="s">
        <v>123</v>
      </c>
      <c r="AU271" s="224" t="s">
        <v>84</v>
      </c>
      <c r="AY271" s="14" t="s">
        <v>120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4" t="s">
        <v>82</v>
      </c>
      <c r="BK271" s="225">
        <f>ROUND(I271*H271,2)</f>
        <v>0</v>
      </c>
      <c r="BL271" s="14" t="s">
        <v>82</v>
      </c>
      <c r="BM271" s="224" t="s">
        <v>654</v>
      </c>
    </row>
    <row r="272" spans="1:65" s="2" customFormat="1" ht="21.75" customHeight="1">
      <c r="A272" s="35"/>
      <c r="B272" s="36"/>
      <c r="C272" s="226" t="s">
        <v>655</v>
      </c>
      <c r="D272" s="226" t="s">
        <v>148</v>
      </c>
      <c r="E272" s="227" t="s">
        <v>656</v>
      </c>
      <c r="F272" s="228" t="s">
        <v>657</v>
      </c>
      <c r="G272" s="229" t="s">
        <v>306</v>
      </c>
      <c r="H272" s="230">
        <v>1</v>
      </c>
      <c r="I272" s="231"/>
      <c r="J272" s="232">
        <f>ROUND(I272*H272,2)</f>
        <v>0</v>
      </c>
      <c r="K272" s="233"/>
      <c r="L272" s="234"/>
      <c r="M272" s="235" t="s">
        <v>1</v>
      </c>
      <c r="N272" s="236" t="s">
        <v>39</v>
      </c>
      <c r="O272" s="88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4" t="s">
        <v>84</v>
      </c>
      <c r="AT272" s="224" t="s">
        <v>148</v>
      </c>
      <c r="AU272" s="224" t="s">
        <v>84</v>
      </c>
      <c r="AY272" s="14" t="s">
        <v>120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4" t="s">
        <v>82</v>
      </c>
      <c r="BK272" s="225">
        <f>ROUND(I272*H272,2)</f>
        <v>0</v>
      </c>
      <c r="BL272" s="14" t="s">
        <v>82</v>
      </c>
      <c r="BM272" s="224" t="s">
        <v>658</v>
      </c>
    </row>
    <row r="273" spans="1:65" s="2" customFormat="1" ht="24.15" customHeight="1">
      <c r="A273" s="35"/>
      <c r="B273" s="36"/>
      <c r="C273" s="212" t="s">
        <v>659</v>
      </c>
      <c r="D273" s="212" t="s">
        <v>123</v>
      </c>
      <c r="E273" s="213" t="s">
        <v>660</v>
      </c>
      <c r="F273" s="214" t="s">
        <v>661</v>
      </c>
      <c r="G273" s="215" t="s">
        <v>170</v>
      </c>
      <c r="H273" s="216">
        <v>1</v>
      </c>
      <c r="I273" s="217"/>
      <c r="J273" s="218">
        <f>ROUND(I273*H273,2)</f>
        <v>0</v>
      </c>
      <c r="K273" s="219"/>
      <c r="L273" s="41"/>
      <c r="M273" s="220" t="s">
        <v>1</v>
      </c>
      <c r="N273" s="221" t="s">
        <v>39</v>
      </c>
      <c r="O273" s="88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4" t="s">
        <v>82</v>
      </c>
      <c r="AT273" s="224" t="s">
        <v>123</v>
      </c>
      <c r="AU273" s="224" t="s">
        <v>84</v>
      </c>
      <c r="AY273" s="14" t="s">
        <v>120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4" t="s">
        <v>82</v>
      </c>
      <c r="BK273" s="225">
        <f>ROUND(I273*H273,2)</f>
        <v>0</v>
      </c>
      <c r="BL273" s="14" t="s">
        <v>82</v>
      </c>
      <c r="BM273" s="224" t="s">
        <v>662</v>
      </c>
    </row>
    <row r="274" spans="1:65" s="2" customFormat="1" ht="24.15" customHeight="1">
      <c r="A274" s="35"/>
      <c r="B274" s="36"/>
      <c r="C274" s="212" t="s">
        <v>663</v>
      </c>
      <c r="D274" s="212" t="s">
        <v>123</v>
      </c>
      <c r="E274" s="213" t="s">
        <v>664</v>
      </c>
      <c r="F274" s="214" t="s">
        <v>665</v>
      </c>
      <c r="G274" s="215" t="s">
        <v>306</v>
      </c>
      <c r="H274" s="216">
        <v>1</v>
      </c>
      <c r="I274" s="217"/>
      <c r="J274" s="218">
        <f>ROUND(I274*H274,2)</f>
        <v>0</v>
      </c>
      <c r="K274" s="219"/>
      <c r="L274" s="41"/>
      <c r="M274" s="220" t="s">
        <v>1</v>
      </c>
      <c r="N274" s="221" t="s">
        <v>39</v>
      </c>
      <c r="O274" s="88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4" t="s">
        <v>82</v>
      </c>
      <c r="AT274" s="224" t="s">
        <v>123</v>
      </c>
      <c r="AU274" s="224" t="s">
        <v>84</v>
      </c>
      <c r="AY274" s="14" t="s">
        <v>120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4" t="s">
        <v>82</v>
      </c>
      <c r="BK274" s="225">
        <f>ROUND(I274*H274,2)</f>
        <v>0</v>
      </c>
      <c r="BL274" s="14" t="s">
        <v>82</v>
      </c>
      <c r="BM274" s="224" t="s">
        <v>666</v>
      </c>
    </row>
    <row r="275" spans="1:65" s="2" customFormat="1" ht="16.5" customHeight="1">
      <c r="A275" s="35"/>
      <c r="B275" s="36"/>
      <c r="C275" s="212" t="s">
        <v>667</v>
      </c>
      <c r="D275" s="212" t="s">
        <v>123</v>
      </c>
      <c r="E275" s="213" t="s">
        <v>668</v>
      </c>
      <c r="F275" s="214" t="s">
        <v>669</v>
      </c>
      <c r="G275" s="215" t="s">
        <v>170</v>
      </c>
      <c r="H275" s="216">
        <v>1</v>
      </c>
      <c r="I275" s="217"/>
      <c r="J275" s="218">
        <f>ROUND(I275*H275,2)</f>
        <v>0</v>
      </c>
      <c r="K275" s="219"/>
      <c r="L275" s="41"/>
      <c r="M275" s="220" t="s">
        <v>1</v>
      </c>
      <c r="N275" s="221" t="s">
        <v>39</v>
      </c>
      <c r="O275" s="88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4" t="s">
        <v>82</v>
      </c>
      <c r="AT275" s="224" t="s">
        <v>123</v>
      </c>
      <c r="AU275" s="224" t="s">
        <v>84</v>
      </c>
      <c r="AY275" s="14" t="s">
        <v>120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4" t="s">
        <v>82</v>
      </c>
      <c r="BK275" s="225">
        <f>ROUND(I275*H275,2)</f>
        <v>0</v>
      </c>
      <c r="BL275" s="14" t="s">
        <v>82</v>
      </c>
      <c r="BM275" s="224" t="s">
        <v>670</v>
      </c>
    </row>
    <row r="276" spans="1:63" s="12" customFormat="1" ht="22.8" customHeight="1">
      <c r="A276" s="12"/>
      <c r="B276" s="196"/>
      <c r="C276" s="197"/>
      <c r="D276" s="198" t="s">
        <v>73</v>
      </c>
      <c r="E276" s="210" t="s">
        <v>671</v>
      </c>
      <c r="F276" s="210" t="s">
        <v>672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SUM(P277:P284)</f>
        <v>0</v>
      </c>
      <c r="Q276" s="204"/>
      <c r="R276" s="205">
        <f>SUM(R277:R284)</f>
        <v>0.1314</v>
      </c>
      <c r="S276" s="204"/>
      <c r="T276" s="206">
        <f>SUM(T277:T284)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132</v>
      </c>
      <c r="AT276" s="208" t="s">
        <v>73</v>
      </c>
      <c r="AU276" s="208" t="s">
        <v>82</v>
      </c>
      <c r="AY276" s="207" t="s">
        <v>120</v>
      </c>
      <c r="BK276" s="209">
        <f>SUM(BK277:BK284)</f>
        <v>0</v>
      </c>
    </row>
    <row r="277" spans="1:65" s="2" customFormat="1" ht="24.15" customHeight="1">
      <c r="A277" s="35"/>
      <c r="B277" s="36"/>
      <c r="C277" s="226" t="s">
        <v>673</v>
      </c>
      <c r="D277" s="226" t="s">
        <v>148</v>
      </c>
      <c r="E277" s="227" t="s">
        <v>674</v>
      </c>
      <c r="F277" s="228" t="s">
        <v>675</v>
      </c>
      <c r="G277" s="229" t="s">
        <v>170</v>
      </c>
      <c r="H277" s="230">
        <v>6</v>
      </c>
      <c r="I277" s="231"/>
      <c r="J277" s="232">
        <f>ROUND(I277*H277,2)</f>
        <v>0</v>
      </c>
      <c r="K277" s="233"/>
      <c r="L277" s="234"/>
      <c r="M277" s="235" t="s">
        <v>1</v>
      </c>
      <c r="N277" s="236" t="s">
        <v>39</v>
      </c>
      <c r="O277" s="88"/>
      <c r="P277" s="222">
        <f>O277*H277</f>
        <v>0</v>
      </c>
      <c r="Q277" s="222">
        <v>0.0081</v>
      </c>
      <c r="R277" s="222">
        <f>Q277*H277</f>
        <v>0.0486</v>
      </c>
      <c r="S277" s="222">
        <v>0</v>
      </c>
      <c r="T277" s="22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4" t="s">
        <v>84</v>
      </c>
      <c r="AT277" s="224" t="s">
        <v>148</v>
      </c>
      <c r="AU277" s="224" t="s">
        <v>84</v>
      </c>
      <c r="AY277" s="14" t="s">
        <v>120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4" t="s">
        <v>82</v>
      </c>
      <c r="BK277" s="225">
        <f>ROUND(I277*H277,2)</f>
        <v>0</v>
      </c>
      <c r="BL277" s="14" t="s">
        <v>82</v>
      </c>
      <c r="BM277" s="224" t="s">
        <v>676</v>
      </c>
    </row>
    <row r="278" spans="1:65" s="2" customFormat="1" ht="24.15" customHeight="1">
      <c r="A278" s="35"/>
      <c r="B278" s="36"/>
      <c r="C278" s="212" t="s">
        <v>677</v>
      </c>
      <c r="D278" s="212" t="s">
        <v>123</v>
      </c>
      <c r="E278" s="213" t="s">
        <v>678</v>
      </c>
      <c r="F278" s="214" t="s">
        <v>679</v>
      </c>
      <c r="G278" s="215" t="s">
        <v>170</v>
      </c>
      <c r="H278" s="216">
        <v>6</v>
      </c>
      <c r="I278" s="217"/>
      <c r="J278" s="218">
        <f>ROUND(I278*H278,2)</f>
        <v>0</v>
      </c>
      <c r="K278" s="219"/>
      <c r="L278" s="41"/>
      <c r="M278" s="220" t="s">
        <v>1</v>
      </c>
      <c r="N278" s="221" t="s">
        <v>39</v>
      </c>
      <c r="O278" s="88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4" t="s">
        <v>82</v>
      </c>
      <c r="AT278" s="224" t="s">
        <v>123</v>
      </c>
      <c r="AU278" s="224" t="s">
        <v>84</v>
      </c>
      <c r="AY278" s="14" t="s">
        <v>120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4" t="s">
        <v>82</v>
      </c>
      <c r="BK278" s="225">
        <f>ROUND(I278*H278,2)</f>
        <v>0</v>
      </c>
      <c r="BL278" s="14" t="s">
        <v>82</v>
      </c>
      <c r="BM278" s="224" t="s">
        <v>680</v>
      </c>
    </row>
    <row r="279" spans="1:65" s="2" customFormat="1" ht="21.75" customHeight="1">
      <c r="A279" s="35"/>
      <c r="B279" s="36"/>
      <c r="C279" s="226" t="s">
        <v>681</v>
      </c>
      <c r="D279" s="226" t="s">
        <v>148</v>
      </c>
      <c r="E279" s="227" t="s">
        <v>488</v>
      </c>
      <c r="F279" s="228" t="s">
        <v>489</v>
      </c>
      <c r="G279" s="229" t="s">
        <v>151</v>
      </c>
      <c r="H279" s="230">
        <v>72</v>
      </c>
      <c r="I279" s="231"/>
      <c r="J279" s="232">
        <f>ROUND(I279*H279,2)</f>
        <v>0</v>
      </c>
      <c r="K279" s="233"/>
      <c r="L279" s="234"/>
      <c r="M279" s="235" t="s">
        <v>1</v>
      </c>
      <c r="N279" s="236" t="s">
        <v>39</v>
      </c>
      <c r="O279" s="88"/>
      <c r="P279" s="222">
        <f>O279*H279</f>
        <v>0</v>
      </c>
      <c r="Q279" s="222">
        <v>0.00115</v>
      </c>
      <c r="R279" s="222">
        <f>Q279*H279</f>
        <v>0.0828</v>
      </c>
      <c r="S279" s="222">
        <v>0</v>
      </c>
      <c r="T279" s="22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4" t="s">
        <v>193</v>
      </c>
      <c r="AT279" s="224" t="s">
        <v>148</v>
      </c>
      <c r="AU279" s="224" t="s">
        <v>84</v>
      </c>
      <c r="AY279" s="14" t="s">
        <v>120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4" t="s">
        <v>82</v>
      </c>
      <c r="BK279" s="225">
        <f>ROUND(I279*H279,2)</f>
        <v>0</v>
      </c>
      <c r="BL279" s="14" t="s">
        <v>194</v>
      </c>
      <c r="BM279" s="224" t="s">
        <v>682</v>
      </c>
    </row>
    <row r="280" spans="1:65" s="2" customFormat="1" ht="33" customHeight="1">
      <c r="A280" s="35"/>
      <c r="B280" s="36"/>
      <c r="C280" s="212" t="s">
        <v>683</v>
      </c>
      <c r="D280" s="212" t="s">
        <v>123</v>
      </c>
      <c r="E280" s="213" t="s">
        <v>492</v>
      </c>
      <c r="F280" s="214" t="s">
        <v>493</v>
      </c>
      <c r="G280" s="215" t="s">
        <v>151</v>
      </c>
      <c r="H280" s="216">
        <v>72</v>
      </c>
      <c r="I280" s="217"/>
      <c r="J280" s="218">
        <f>ROUND(I280*H280,2)</f>
        <v>0</v>
      </c>
      <c r="K280" s="219"/>
      <c r="L280" s="41"/>
      <c r="M280" s="220" t="s">
        <v>1</v>
      </c>
      <c r="N280" s="221" t="s">
        <v>39</v>
      </c>
      <c r="O280" s="88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4" t="s">
        <v>194</v>
      </c>
      <c r="AT280" s="224" t="s">
        <v>123</v>
      </c>
      <c r="AU280" s="224" t="s">
        <v>84</v>
      </c>
      <c r="AY280" s="14" t="s">
        <v>120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4" t="s">
        <v>82</v>
      </c>
      <c r="BK280" s="225">
        <f>ROUND(I280*H280,2)</f>
        <v>0</v>
      </c>
      <c r="BL280" s="14" t="s">
        <v>194</v>
      </c>
      <c r="BM280" s="224" t="s">
        <v>684</v>
      </c>
    </row>
    <row r="281" spans="1:65" s="2" customFormat="1" ht="24.15" customHeight="1">
      <c r="A281" s="35"/>
      <c r="B281" s="36"/>
      <c r="C281" s="226" t="s">
        <v>685</v>
      </c>
      <c r="D281" s="226" t="s">
        <v>148</v>
      </c>
      <c r="E281" s="227" t="s">
        <v>686</v>
      </c>
      <c r="F281" s="228" t="s">
        <v>687</v>
      </c>
      <c r="G281" s="229" t="s">
        <v>306</v>
      </c>
      <c r="H281" s="230">
        <v>2</v>
      </c>
      <c r="I281" s="231"/>
      <c r="J281" s="232">
        <f>ROUND(I281*H281,2)</f>
        <v>0</v>
      </c>
      <c r="K281" s="233"/>
      <c r="L281" s="234"/>
      <c r="M281" s="235" t="s">
        <v>1</v>
      </c>
      <c r="N281" s="236" t="s">
        <v>39</v>
      </c>
      <c r="O281" s="88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4" t="s">
        <v>84</v>
      </c>
      <c r="AT281" s="224" t="s">
        <v>148</v>
      </c>
      <c r="AU281" s="224" t="s">
        <v>84</v>
      </c>
      <c r="AY281" s="14" t="s">
        <v>120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4" t="s">
        <v>82</v>
      </c>
      <c r="BK281" s="225">
        <f>ROUND(I281*H281,2)</f>
        <v>0</v>
      </c>
      <c r="BL281" s="14" t="s">
        <v>82</v>
      </c>
      <c r="BM281" s="224" t="s">
        <v>688</v>
      </c>
    </row>
    <row r="282" spans="1:65" s="2" customFormat="1" ht="24.15" customHeight="1">
      <c r="A282" s="35"/>
      <c r="B282" s="36"/>
      <c r="C282" s="212" t="s">
        <v>689</v>
      </c>
      <c r="D282" s="212" t="s">
        <v>123</v>
      </c>
      <c r="E282" s="213" t="s">
        <v>484</v>
      </c>
      <c r="F282" s="214" t="s">
        <v>485</v>
      </c>
      <c r="G282" s="215" t="s">
        <v>306</v>
      </c>
      <c r="H282" s="216">
        <v>2</v>
      </c>
      <c r="I282" s="217"/>
      <c r="J282" s="218">
        <f>ROUND(I282*H282,2)</f>
        <v>0</v>
      </c>
      <c r="K282" s="219"/>
      <c r="L282" s="41"/>
      <c r="M282" s="220" t="s">
        <v>1</v>
      </c>
      <c r="N282" s="221" t="s">
        <v>39</v>
      </c>
      <c r="O282" s="88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4" t="s">
        <v>82</v>
      </c>
      <c r="AT282" s="224" t="s">
        <v>123</v>
      </c>
      <c r="AU282" s="224" t="s">
        <v>84</v>
      </c>
      <c r="AY282" s="14" t="s">
        <v>120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4" t="s">
        <v>82</v>
      </c>
      <c r="BK282" s="225">
        <f>ROUND(I282*H282,2)</f>
        <v>0</v>
      </c>
      <c r="BL282" s="14" t="s">
        <v>82</v>
      </c>
      <c r="BM282" s="224" t="s">
        <v>690</v>
      </c>
    </row>
    <row r="283" spans="1:65" s="2" customFormat="1" ht="24.15" customHeight="1">
      <c r="A283" s="35"/>
      <c r="B283" s="36"/>
      <c r="C283" s="212" t="s">
        <v>691</v>
      </c>
      <c r="D283" s="212" t="s">
        <v>123</v>
      </c>
      <c r="E283" s="213" t="s">
        <v>504</v>
      </c>
      <c r="F283" s="214" t="s">
        <v>505</v>
      </c>
      <c r="G283" s="215" t="s">
        <v>170</v>
      </c>
      <c r="H283" s="216">
        <v>6</v>
      </c>
      <c r="I283" s="217"/>
      <c r="J283" s="218">
        <f>ROUND(I283*H283,2)</f>
        <v>0</v>
      </c>
      <c r="K283" s="219"/>
      <c r="L283" s="41"/>
      <c r="M283" s="220" t="s">
        <v>1</v>
      </c>
      <c r="N283" s="221" t="s">
        <v>39</v>
      </c>
      <c r="O283" s="88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4" t="s">
        <v>194</v>
      </c>
      <c r="AT283" s="224" t="s">
        <v>123</v>
      </c>
      <c r="AU283" s="224" t="s">
        <v>84</v>
      </c>
      <c r="AY283" s="14" t="s">
        <v>120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4" t="s">
        <v>82</v>
      </c>
      <c r="BK283" s="225">
        <f>ROUND(I283*H283,2)</f>
        <v>0</v>
      </c>
      <c r="BL283" s="14" t="s">
        <v>194</v>
      </c>
      <c r="BM283" s="224" t="s">
        <v>692</v>
      </c>
    </row>
    <row r="284" spans="1:65" s="2" customFormat="1" ht="21.75" customHeight="1">
      <c r="A284" s="35"/>
      <c r="B284" s="36"/>
      <c r="C284" s="212" t="s">
        <v>693</v>
      </c>
      <c r="D284" s="212" t="s">
        <v>123</v>
      </c>
      <c r="E284" s="213" t="s">
        <v>508</v>
      </c>
      <c r="F284" s="214" t="s">
        <v>509</v>
      </c>
      <c r="G284" s="215" t="s">
        <v>170</v>
      </c>
      <c r="H284" s="216">
        <v>2</v>
      </c>
      <c r="I284" s="217"/>
      <c r="J284" s="218">
        <f>ROUND(I284*H284,2)</f>
        <v>0</v>
      </c>
      <c r="K284" s="219"/>
      <c r="L284" s="41"/>
      <c r="M284" s="220" t="s">
        <v>1</v>
      </c>
      <c r="N284" s="221" t="s">
        <v>39</v>
      </c>
      <c r="O284" s="88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4" t="s">
        <v>194</v>
      </c>
      <c r="AT284" s="224" t="s">
        <v>123</v>
      </c>
      <c r="AU284" s="224" t="s">
        <v>84</v>
      </c>
      <c r="AY284" s="14" t="s">
        <v>120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4" t="s">
        <v>82</v>
      </c>
      <c r="BK284" s="225">
        <f>ROUND(I284*H284,2)</f>
        <v>0</v>
      </c>
      <c r="BL284" s="14" t="s">
        <v>194</v>
      </c>
      <c r="BM284" s="224" t="s">
        <v>694</v>
      </c>
    </row>
    <row r="285" spans="1:63" s="12" customFormat="1" ht="22.8" customHeight="1">
      <c r="A285" s="12"/>
      <c r="B285" s="196"/>
      <c r="C285" s="197"/>
      <c r="D285" s="198" t="s">
        <v>73</v>
      </c>
      <c r="E285" s="210" t="s">
        <v>695</v>
      </c>
      <c r="F285" s="210" t="s">
        <v>696</v>
      </c>
      <c r="G285" s="197"/>
      <c r="H285" s="197"/>
      <c r="I285" s="200"/>
      <c r="J285" s="211">
        <f>BK285</f>
        <v>0</v>
      </c>
      <c r="K285" s="197"/>
      <c r="L285" s="202"/>
      <c r="M285" s="203"/>
      <c r="N285" s="204"/>
      <c r="O285" s="204"/>
      <c r="P285" s="205">
        <f>SUM(P286:P300)</f>
        <v>0</v>
      </c>
      <c r="Q285" s="204"/>
      <c r="R285" s="205">
        <f>SUM(R286:R300)</f>
        <v>12.69474</v>
      </c>
      <c r="S285" s="204"/>
      <c r="T285" s="206">
        <f>SUM(T286:T300)</f>
        <v>4.43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7" t="s">
        <v>132</v>
      </c>
      <c r="AT285" s="208" t="s">
        <v>73</v>
      </c>
      <c r="AU285" s="208" t="s">
        <v>82</v>
      </c>
      <c r="AY285" s="207" t="s">
        <v>120</v>
      </c>
      <c r="BK285" s="209">
        <f>SUM(BK286:BK300)</f>
        <v>0</v>
      </c>
    </row>
    <row r="286" spans="1:65" s="2" customFormat="1" ht="24.15" customHeight="1">
      <c r="A286" s="35"/>
      <c r="B286" s="36"/>
      <c r="C286" s="212" t="s">
        <v>697</v>
      </c>
      <c r="D286" s="212" t="s">
        <v>123</v>
      </c>
      <c r="E286" s="213" t="s">
        <v>698</v>
      </c>
      <c r="F286" s="214" t="s">
        <v>699</v>
      </c>
      <c r="G286" s="215" t="s">
        <v>170</v>
      </c>
      <c r="H286" s="216">
        <v>7</v>
      </c>
      <c r="I286" s="217"/>
      <c r="J286" s="218">
        <f>ROUND(I286*H286,2)</f>
        <v>0</v>
      </c>
      <c r="K286" s="219"/>
      <c r="L286" s="41"/>
      <c r="M286" s="220" t="s">
        <v>1</v>
      </c>
      <c r="N286" s="221" t="s">
        <v>39</v>
      </c>
      <c r="O286" s="88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4" t="s">
        <v>194</v>
      </c>
      <c r="AT286" s="224" t="s">
        <v>123</v>
      </c>
      <c r="AU286" s="224" t="s">
        <v>84</v>
      </c>
      <c r="AY286" s="14" t="s">
        <v>120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4" t="s">
        <v>82</v>
      </c>
      <c r="BK286" s="225">
        <f>ROUND(I286*H286,2)</f>
        <v>0</v>
      </c>
      <c r="BL286" s="14" t="s">
        <v>194</v>
      </c>
      <c r="BM286" s="224" t="s">
        <v>700</v>
      </c>
    </row>
    <row r="287" spans="1:65" s="2" customFormat="1" ht="24.15" customHeight="1">
      <c r="A287" s="35"/>
      <c r="B287" s="36"/>
      <c r="C287" s="212" t="s">
        <v>701</v>
      </c>
      <c r="D287" s="212" t="s">
        <v>123</v>
      </c>
      <c r="E287" s="213" t="s">
        <v>702</v>
      </c>
      <c r="F287" s="214" t="s">
        <v>703</v>
      </c>
      <c r="G287" s="215" t="s">
        <v>704</v>
      </c>
      <c r="H287" s="216">
        <v>12</v>
      </c>
      <c r="I287" s="217"/>
      <c r="J287" s="218">
        <f>ROUND(I287*H287,2)</f>
        <v>0</v>
      </c>
      <c r="K287" s="219"/>
      <c r="L287" s="41"/>
      <c r="M287" s="220" t="s">
        <v>1</v>
      </c>
      <c r="N287" s="221" t="s">
        <v>39</v>
      </c>
      <c r="O287" s="88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4" t="s">
        <v>82</v>
      </c>
      <c r="AT287" s="224" t="s">
        <v>123</v>
      </c>
      <c r="AU287" s="224" t="s">
        <v>84</v>
      </c>
      <c r="AY287" s="14" t="s">
        <v>120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4" t="s">
        <v>82</v>
      </c>
      <c r="BK287" s="225">
        <f>ROUND(I287*H287,2)</f>
        <v>0</v>
      </c>
      <c r="BL287" s="14" t="s">
        <v>82</v>
      </c>
      <c r="BM287" s="224" t="s">
        <v>705</v>
      </c>
    </row>
    <row r="288" spans="1:65" s="2" customFormat="1" ht="24.15" customHeight="1">
      <c r="A288" s="35"/>
      <c r="B288" s="36"/>
      <c r="C288" s="212" t="s">
        <v>706</v>
      </c>
      <c r="D288" s="212" t="s">
        <v>123</v>
      </c>
      <c r="E288" s="213" t="s">
        <v>707</v>
      </c>
      <c r="F288" s="214" t="s">
        <v>708</v>
      </c>
      <c r="G288" s="215" t="s">
        <v>704</v>
      </c>
      <c r="H288" s="216">
        <v>12</v>
      </c>
      <c r="I288" s="217"/>
      <c r="J288" s="218">
        <f>ROUND(I288*H288,2)</f>
        <v>0</v>
      </c>
      <c r="K288" s="219"/>
      <c r="L288" s="41"/>
      <c r="M288" s="220" t="s">
        <v>1</v>
      </c>
      <c r="N288" s="221" t="s">
        <v>39</v>
      </c>
      <c r="O288" s="88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4" t="s">
        <v>82</v>
      </c>
      <c r="AT288" s="224" t="s">
        <v>123</v>
      </c>
      <c r="AU288" s="224" t="s">
        <v>84</v>
      </c>
      <c r="AY288" s="14" t="s">
        <v>120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4" t="s">
        <v>82</v>
      </c>
      <c r="BK288" s="225">
        <f>ROUND(I288*H288,2)</f>
        <v>0</v>
      </c>
      <c r="BL288" s="14" t="s">
        <v>82</v>
      </c>
      <c r="BM288" s="224" t="s">
        <v>709</v>
      </c>
    </row>
    <row r="289" spans="1:65" s="2" customFormat="1" ht="33" customHeight="1">
      <c r="A289" s="35"/>
      <c r="B289" s="36"/>
      <c r="C289" s="212" t="s">
        <v>710</v>
      </c>
      <c r="D289" s="212" t="s">
        <v>123</v>
      </c>
      <c r="E289" s="213" t="s">
        <v>711</v>
      </c>
      <c r="F289" s="214" t="s">
        <v>712</v>
      </c>
      <c r="G289" s="215" t="s">
        <v>250</v>
      </c>
      <c r="H289" s="216">
        <v>10</v>
      </c>
      <c r="I289" s="217"/>
      <c r="J289" s="218">
        <f>ROUND(I289*H289,2)</f>
        <v>0</v>
      </c>
      <c r="K289" s="219"/>
      <c r="L289" s="41"/>
      <c r="M289" s="220" t="s">
        <v>1</v>
      </c>
      <c r="N289" s="221" t="s">
        <v>39</v>
      </c>
      <c r="O289" s="88"/>
      <c r="P289" s="222">
        <f>O289*H289</f>
        <v>0</v>
      </c>
      <c r="Q289" s="222">
        <v>0</v>
      </c>
      <c r="R289" s="222">
        <f>Q289*H289</f>
        <v>0</v>
      </c>
      <c r="S289" s="222">
        <v>0.333</v>
      </c>
      <c r="T289" s="223">
        <f>S289*H289</f>
        <v>3.33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4" t="s">
        <v>82</v>
      </c>
      <c r="AT289" s="224" t="s">
        <v>123</v>
      </c>
      <c r="AU289" s="224" t="s">
        <v>84</v>
      </c>
      <c r="AY289" s="14" t="s">
        <v>120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4" t="s">
        <v>82</v>
      </c>
      <c r="BK289" s="225">
        <f>ROUND(I289*H289,2)</f>
        <v>0</v>
      </c>
      <c r="BL289" s="14" t="s">
        <v>82</v>
      </c>
      <c r="BM289" s="224" t="s">
        <v>713</v>
      </c>
    </row>
    <row r="290" spans="1:65" s="2" customFormat="1" ht="33" customHeight="1">
      <c r="A290" s="35"/>
      <c r="B290" s="36"/>
      <c r="C290" s="212" t="s">
        <v>714</v>
      </c>
      <c r="D290" s="212" t="s">
        <v>123</v>
      </c>
      <c r="E290" s="213" t="s">
        <v>715</v>
      </c>
      <c r="F290" s="214" t="s">
        <v>716</v>
      </c>
      <c r="G290" s="215" t="s">
        <v>250</v>
      </c>
      <c r="H290" s="216">
        <v>10</v>
      </c>
      <c r="I290" s="217"/>
      <c r="J290" s="218">
        <f>ROUND(I290*H290,2)</f>
        <v>0</v>
      </c>
      <c r="K290" s="219"/>
      <c r="L290" s="41"/>
      <c r="M290" s="220" t="s">
        <v>1</v>
      </c>
      <c r="N290" s="221" t="s">
        <v>39</v>
      </c>
      <c r="O290" s="88"/>
      <c r="P290" s="222">
        <f>O290*H290</f>
        <v>0</v>
      </c>
      <c r="Q290" s="222">
        <v>0.50601</v>
      </c>
      <c r="R290" s="222">
        <f>Q290*H290</f>
        <v>5.060099999999999</v>
      </c>
      <c r="S290" s="222">
        <v>0</v>
      </c>
      <c r="T290" s="22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4" t="s">
        <v>194</v>
      </c>
      <c r="AT290" s="224" t="s">
        <v>123</v>
      </c>
      <c r="AU290" s="224" t="s">
        <v>84</v>
      </c>
      <c r="AY290" s="14" t="s">
        <v>120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4" t="s">
        <v>82</v>
      </c>
      <c r="BK290" s="225">
        <f>ROUND(I290*H290,2)</f>
        <v>0</v>
      </c>
      <c r="BL290" s="14" t="s">
        <v>194</v>
      </c>
      <c r="BM290" s="224" t="s">
        <v>717</v>
      </c>
    </row>
    <row r="291" spans="1:65" s="2" customFormat="1" ht="21.75" customHeight="1">
      <c r="A291" s="35"/>
      <c r="B291" s="36"/>
      <c r="C291" s="226" t="s">
        <v>718</v>
      </c>
      <c r="D291" s="226" t="s">
        <v>148</v>
      </c>
      <c r="E291" s="227" t="s">
        <v>719</v>
      </c>
      <c r="F291" s="228" t="s">
        <v>720</v>
      </c>
      <c r="G291" s="229" t="s">
        <v>250</v>
      </c>
      <c r="H291" s="230">
        <v>2</v>
      </c>
      <c r="I291" s="231"/>
      <c r="J291" s="232">
        <f>ROUND(I291*H291,2)</f>
        <v>0</v>
      </c>
      <c r="K291" s="233"/>
      <c r="L291" s="234"/>
      <c r="M291" s="235" t="s">
        <v>1</v>
      </c>
      <c r="N291" s="236" t="s">
        <v>39</v>
      </c>
      <c r="O291" s="88"/>
      <c r="P291" s="222">
        <f>O291*H291</f>
        <v>0</v>
      </c>
      <c r="Q291" s="222">
        <v>0.161</v>
      </c>
      <c r="R291" s="222">
        <f>Q291*H291</f>
        <v>0.322</v>
      </c>
      <c r="S291" s="222">
        <v>0</v>
      </c>
      <c r="T291" s="22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4" t="s">
        <v>84</v>
      </c>
      <c r="AT291" s="224" t="s">
        <v>148</v>
      </c>
      <c r="AU291" s="224" t="s">
        <v>84</v>
      </c>
      <c r="AY291" s="14" t="s">
        <v>120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4" t="s">
        <v>82</v>
      </c>
      <c r="BK291" s="225">
        <f>ROUND(I291*H291,2)</f>
        <v>0</v>
      </c>
      <c r="BL291" s="14" t="s">
        <v>82</v>
      </c>
      <c r="BM291" s="224" t="s">
        <v>721</v>
      </c>
    </row>
    <row r="292" spans="1:65" s="2" customFormat="1" ht="37.8" customHeight="1">
      <c r="A292" s="35"/>
      <c r="B292" s="36"/>
      <c r="C292" s="212" t="s">
        <v>722</v>
      </c>
      <c r="D292" s="212" t="s">
        <v>123</v>
      </c>
      <c r="E292" s="213" t="s">
        <v>723</v>
      </c>
      <c r="F292" s="214" t="s">
        <v>724</v>
      </c>
      <c r="G292" s="215" t="s">
        <v>250</v>
      </c>
      <c r="H292" s="216">
        <v>10</v>
      </c>
      <c r="I292" s="217"/>
      <c r="J292" s="218">
        <f>ROUND(I292*H292,2)</f>
        <v>0</v>
      </c>
      <c r="K292" s="219"/>
      <c r="L292" s="41"/>
      <c r="M292" s="220" t="s">
        <v>1</v>
      </c>
      <c r="N292" s="221" t="s">
        <v>39</v>
      </c>
      <c r="O292" s="88"/>
      <c r="P292" s="222">
        <f>O292*H292</f>
        <v>0</v>
      </c>
      <c r="Q292" s="222">
        <v>0.101</v>
      </c>
      <c r="R292" s="222">
        <f>Q292*H292</f>
        <v>1.01</v>
      </c>
      <c r="S292" s="222">
        <v>0</v>
      </c>
      <c r="T292" s="22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4" t="s">
        <v>82</v>
      </c>
      <c r="AT292" s="224" t="s">
        <v>123</v>
      </c>
      <c r="AU292" s="224" t="s">
        <v>84</v>
      </c>
      <c r="AY292" s="14" t="s">
        <v>120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4" t="s">
        <v>82</v>
      </c>
      <c r="BK292" s="225">
        <f>ROUND(I292*H292,2)</f>
        <v>0</v>
      </c>
      <c r="BL292" s="14" t="s">
        <v>82</v>
      </c>
      <c r="BM292" s="224" t="s">
        <v>725</v>
      </c>
    </row>
    <row r="293" spans="1:65" s="2" customFormat="1" ht="24.15" customHeight="1">
      <c r="A293" s="35"/>
      <c r="B293" s="36"/>
      <c r="C293" s="212" t="s">
        <v>726</v>
      </c>
      <c r="D293" s="212" t="s">
        <v>123</v>
      </c>
      <c r="E293" s="213" t="s">
        <v>727</v>
      </c>
      <c r="F293" s="214" t="s">
        <v>728</v>
      </c>
      <c r="G293" s="215" t="s">
        <v>704</v>
      </c>
      <c r="H293" s="216">
        <v>0.5</v>
      </c>
      <c r="I293" s="217"/>
      <c r="J293" s="218">
        <f>ROUND(I293*H293,2)</f>
        <v>0</v>
      </c>
      <c r="K293" s="219"/>
      <c r="L293" s="41"/>
      <c r="M293" s="220" t="s">
        <v>1</v>
      </c>
      <c r="N293" s="221" t="s">
        <v>39</v>
      </c>
      <c r="O293" s="88"/>
      <c r="P293" s="222">
        <f>O293*H293</f>
        <v>0</v>
      </c>
      <c r="Q293" s="222">
        <v>0</v>
      </c>
      <c r="R293" s="222">
        <f>Q293*H293</f>
        <v>0</v>
      </c>
      <c r="S293" s="222">
        <v>2.2</v>
      </c>
      <c r="T293" s="223">
        <f>S293*H293</f>
        <v>1.1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24" t="s">
        <v>194</v>
      </c>
      <c r="AT293" s="224" t="s">
        <v>123</v>
      </c>
      <c r="AU293" s="224" t="s">
        <v>84</v>
      </c>
      <c r="AY293" s="14" t="s">
        <v>120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4" t="s">
        <v>82</v>
      </c>
      <c r="BK293" s="225">
        <f>ROUND(I293*H293,2)</f>
        <v>0</v>
      </c>
      <c r="BL293" s="14" t="s">
        <v>194</v>
      </c>
      <c r="BM293" s="224" t="s">
        <v>729</v>
      </c>
    </row>
    <row r="294" spans="1:65" s="2" customFormat="1" ht="33" customHeight="1">
      <c r="A294" s="35"/>
      <c r="B294" s="36"/>
      <c r="C294" s="212" t="s">
        <v>730</v>
      </c>
      <c r="D294" s="212" t="s">
        <v>123</v>
      </c>
      <c r="E294" s="213" t="s">
        <v>731</v>
      </c>
      <c r="F294" s="214" t="s">
        <v>732</v>
      </c>
      <c r="G294" s="215" t="s">
        <v>151</v>
      </c>
      <c r="H294" s="216">
        <v>12</v>
      </c>
      <c r="I294" s="217"/>
      <c r="J294" s="218">
        <f>ROUND(I294*H294,2)</f>
        <v>0</v>
      </c>
      <c r="K294" s="219"/>
      <c r="L294" s="41"/>
      <c r="M294" s="220" t="s">
        <v>1</v>
      </c>
      <c r="N294" s="221" t="s">
        <v>39</v>
      </c>
      <c r="O294" s="88"/>
      <c r="P294" s="222">
        <f>O294*H294</f>
        <v>0</v>
      </c>
      <c r="Q294" s="222">
        <v>0.27015</v>
      </c>
      <c r="R294" s="222">
        <f>Q294*H294</f>
        <v>3.2418</v>
      </c>
      <c r="S294" s="222">
        <v>0</v>
      </c>
      <c r="T294" s="22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4" t="s">
        <v>194</v>
      </c>
      <c r="AT294" s="224" t="s">
        <v>123</v>
      </c>
      <c r="AU294" s="224" t="s">
        <v>84</v>
      </c>
      <c r="AY294" s="14" t="s">
        <v>120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4" t="s">
        <v>82</v>
      </c>
      <c r="BK294" s="225">
        <f>ROUND(I294*H294,2)</f>
        <v>0</v>
      </c>
      <c r="BL294" s="14" t="s">
        <v>194</v>
      </c>
      <c r="BM294" s="224" t="s">
        <v>733</v>
      </c>
    </row>
    <row r="295" spans="1:65" s="2" customFormat="1" ht="21.75" customHeight="1">
      <c r="A295" s="35"/>
      <c r="B295" s="36"/>
      <c r="C295" s="212" t="s">
        <v>734</v>
      </c>
      <c r="D295" s="212" t="s">
        <v>123</v>
      </c>
      <c r="E295" s="213" t="s">
        <v>735</v>
      </c>
      <c r="F295" s="214" t="s">
        <v>736</v>
      </c>
      <c r="G295" s="215" t="s">
        <v>170</v>
      </c>
      <c r="H295" s="216">
        <v>5</v>
      </c>
      <c r="I295" s="217"/>
      <c r="J295" s="218">
        <f>ROUND(I295*H295,2)</f>
        <v>0</v>
      </c>
      <c r="K295" s="219"/>
      <c r="L295" s="41"/>
      <c r="M295" s="220" t="s">
        <v>1</v>
      </c>
      <c r="N295" s="221" t="s">
        <v>39</v>
      </c>
      <c r="O295" s="88"/>
      <c r="P295" s="222">
        <f>O295*H295</f>
        <v>0</v>
      </c>
      <c r="Q295" s="222">
        <v>0.0076</v>
      </c>
      <c r="R295" s="222">
        <f>Q295*H295</f>
        <v>0.038</v>
      </c>
      <c r="S295" s="222">
        <v>0</v>
      </c>
      <c r="T295" s="223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4" t="s">
        <v>194</v>
      </c>
      <c r="AT295" s="224" t="s">
        <v>123</v>
      </c>
      <c r="AU295" s="224" t="s">
        <v>84</v>
      </c>
      <c r="AY295" s="14" t="s">
        <v>120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4" t="s">
        <v>82</v>
      </c>
      <c r="BK295" s="225">
        <f>ROUND(I295*H295,2)</f>
        <v>0</v>
      </c>
      <c r="BL295" s="14" t="s">
        <v>194</v>
      </c>
      <c r="BM295" s="224" t="s">
        <v>737</v>
      </c>
    </row>
    <row r="296" spans="1:65" s="2" customFormat="1" ht="24.15" customHeight="1">
      <c r="A296" s="35"/>
      <c r="B296" s="36"/>
      <c r="C296" s="212" t="s">
        <v>738</v>
      </c>
      <c r="D296" s="212" t="s">
        <v>123</v>
      </c>
      <c r="E296" s="213" t="s">
        <v>739</v>
      </c>
      <c r="F296" s="214" t="s">
        <v>740</v>
      </c>
      <c r="G296" s="215" t="s">
        <v>151</v>
      </c>
      <c r="H296" s="216">
        <v>4</v>
      </c>
      <c r="I296" s="217"/>
      <c r="J296" s="218">
        <f>ROUND(I296*H296,2)</f>
        <v>0</v>
      </c>
      <c r="K296" s="219"/>
      <c r="L296" s="41"/>
      <c r="M296" s="220" t="s">
        <v>1</v>
      </c>
      <c r="N296" s="221" t="s">
        <v>39</v>
      </c>
      <c r="O296" s="88"/>
      <c r="P296" s="222">
        <f>O296*H296</f>
        <v>0</v>
      </c>
      <c r="Q296" s="222">
        <v>0.0019</v>
      </c>
      <c r="R296" s="222">
        <f>Q296*H296</f>
        <v>0.0076</v>
      </c>
      <c r="S296" s="222">
        <v>0</v>
      </c>
      <c r="T296" s="22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4" t="s">
        <v>194</v>
      </c>
      <c r="AT296" s="224" t="s">
        <v>123</v>
      </c>
      <c r="AU296" s="224" t="s">
        <v>84</v>
      </c>
      <c r="AY296" s="14" t="s">
        <v>120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4" t="s">
        <v>82</v>
      </c>
      <c r="BK296" s="225">
        <f>ROUND(I296*H296,2)</f>
        <v>0</v>
      </c>
      <c r="BL296" s="14" t="s">
        <v>194</v>
      </c>
      <c r="BM296" s="224" t="s">
        <v>741</v>
      </c>
    </row>
    <row r="297" spans="1:65" s="2" customFormat="1" ht="16.5" customHeight="1">
      <c r="A297" s="35"/>
      <c r="B297" s="36"/>
      <c r="C297" s="212" t="s">
        <v>742</v>
      </c>
      <c r="D297" s="212" t="s">
        <v>123</v>
      </c>
      <c r="E297" s="213" t="s">
        <v>743</v>
      </c>
      <c r="F297" s="214" t="s">
        <v>744</v>
      </c>
      <c r="G297" s="215" t="s">
        <v>151</v>
      </c>
      <c r="H297" s="216">
        <v>12</v>
      </c>
      <c r="I297" s="217"/>
      <c r="J297" s="218">
        <f>ROUND(I297*H297,2)</f>
        <v>0</v>
      </c>
      <c r="K297" s="219"/>
      <c r="L297" s="41"/>
      <c r="M297" s="220" t="s">
        <v>1</v>
      </c>
      <c r="N297" s="221" t="s">
        <v>39</v>
      </c>
      <c r="O297" s="88"/>
      <c r="P297" s="222">
        <f>O297*H297</f>
        <v>0</v>
      </c>
      <c r="Q297" s="222">
        <v>0.00012</v>
      </c>
      <c r="R297" s="222">
        <f>Q297*H297</f>
        <v>0.00144</v>
      </c>
      <c r="S297" s="222">
        <v>0</v>
      </c>
      <c r="T297" s="22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4" t="s">
        <v>194</v>
      </c>
      <c r="AT297" s="224" t="s">
        <v>123</v>
      </c>
      <c r="AU297" s="224" t="s">
        <v>84</v>
      </c>
      <c r="AY297" s="14" t="s">
        <v>120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4" t="s">
        <v>82</v>
      </c>
      <c r="BK297" s="225">
        <f>ROUND(I297*H297,2)</f>
        <v>0</v>
      </c>
      <c r="BL297" s="14" t="s">
        <v>194</v>
      </c>
      <c r="BM297" s="224" t="s">
        <v>745</v>
      </c>
    </row>
    <row r="298" spans="1:65" s="2" customFormat="1" ht="16.5" customHeight="1">
      <c r="A298" s="35"/>
      <c r="B298" s="36"/>
      <c r="C298" s="226" t="s">
        <v>746</v>
      </c>
      <c r="D298" s="226" t="s">
        <v>148</v>
      </c>
      <c r="E298" s="227" t="s">
        <v>747</v>
      </c>
      <c r="F298" s="228" t="s">
        <v>748</v>
      </c>
      <c r="G298" s="229" t="s">
        <v>126</v>
      </c>
      <c r="H298" s="230">
        <v>3</v>
      </c>
      <c r="I298" s="231"/>
      <c r="J298" s="232">
        <f>ROUND(I298*H298,2)</f>
        <v>0</v>
      </c>
      <c r="K298" s="233"/>
      <c r="L298" s="234"/>
      <c r="M298" s="235" t="s">
        <v>1</v>
      </c>
      <c r="N298" s="236" t="s">
        <v>39</v>
      </c>
      <c r="O298" s="88"/>
      <c r="P298" s="222">
        <f>O298*H298</f>
        <v>0</v>
      </c>
      <c r="Q298" s="222">
        <v>1</v>
      </c>
      <c r="R298" s="222">
        <f>Q298*H298</f>
        <v>3</v>
      </c>
      <c r="S298" s="222">
        <v>0</v>
      </c>
      <c r="T298" s="22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4" t="s">
        <v>178</v>
      </c>
      <c r="AT298" s="224" t="s">
        <v>148</v>
      </c>
      <c r="AU298" s="224" t="s">
        <v>84</v>
      </c>
      <c r="AY298" s="14" t="s">
        <v>120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4" t="s">
        <v>82</v>
      </c>
      <c r="BK298" s="225">
        <f>ROUND(I298*H298,2)</f>
        <v>0</v>
      </c>
      <c r="BL298" s="14" t="s">
        <v>178</v>
      </c>
      <c r="BM298" s="224" t="s">
        <v>749</v>
      </c>
    </row>
    <row r="299" spans="1:65" s="2" customFormat="1" ht="21.75" customHeight="1">
      <c r="A299" s="35"/>
      <c r="B299" s="36"/>
      <c r="C299" s="212" t="s">
        <v>750</v>
      </c>
      <c r="D299" s="212" t="s">
        <v>123</v>
      </c>
      <c r="E299" s="213" t="s">
        <v>751</v>
      </c>
      <c r="F299" s="214" t="s">
        <v>752</v>
      </c>
      <c r="G299" s="215" t="s">
        <v>704</v>
      </c>
      <c r="H299" s="216">
        <v>12</v>
      </c>
      <c r="I299" s="217"/>
      <c r="J299" s="218">
        <f>ROUND(I299*H299,2)</f>
        <v>0</v>
      </c>
      <c r="K299" s="219"/>
      <c r="L299" s="41"/>
      <c r="M299" s="220" t="s">
        <v>1</v>
      </c>
      <c r="N299" s="221" t="s">
        <v>39</v>
      </c>
      <c r="O299" s="88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4" t="s">
        <v>194</v>
      </c>
      <c r="AT299" s="224" t="s">
        <v>123</v>
      </c>
      <c r="AU299" s="224" t="s">
        <v>84</v>
      </c>
      <c r="AY299" s="14" t="s">
        <v>120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4" t="s">
        <v>82</v>
      </c>
      <c r="BK299" s="225">
        <f>ROUND(I299*H299,2)</f>
        <v>0</v>
      </c>
      <c r="BL299" s="14" t="s">
        <v>194</v>
      </c>
      <c r="BM299" s="224" t="s">
        <v>753</v>
      </c>
    </row>
    <row r="300" spans="1:65" s="2" customFormat="1" ht="33" customHeight="1">
      <c r="A300" s="35"/>
      <c r="B300" s="36"/>
      <c r="C300" s="226" t="s">
        <v>754</v>
      </c>
      <c r="D300" s="226" t="s">
        <v>148</v>
      </c>
      <c r="E300" s="227" t="s">
        <v>755</v>
      </c>
      <c r="F300" s="228" t="s">
        <v>756</v>
      </c>
      <c r="G300" s="229" t="s">
        <v>151</v>
      </c>
      <c r="H300" s="230">
        <v>15</v>
      </c>
      <c r="I300" s="231"/>
      <c r="J300" s="232">
        <f>ROUND(I300*H300,2)</f>
        <v>0</v>
      </c>
      <c r="K300" s="233"/>
      <c r="L300" s="234"/>
      <c r="M300" s="235" t="s">
        <v>1</v>
      </c>
      <c r="N300" s="236" t="s">
        <v>39</v>
      </c>
      <c r="O300" s="88"/>
      <c r="P300" s="222">
        <f>O300*H300</f>
        <v>0</v>
      </c>
      <c r="Q300" s="222">
        <v>0.00092</v>
      </c>
      <c r="R300" s="222">
        <f>Q300*H300</f>
        <v>0.0138</v>
      </c>
      <c r="S300" s="222">
        <v>0</v>
      </c>
      <c r="T300" s="22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4" t="s">
        <v>84</v>
      </c>
      <c r="AT300" s="224" t="s">
        <v>148</v>
      </c>
      <c r="AU300" s="224" t="s">
        <v>84</v>
      </c>
      <c r="AY300" s="14" t="s">
        <v>120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4" t="s">
        <v>82</v>
      </c>
      <c r="BK300" s="225">
        <f>ROUND(I300*H300,2)</f>
        <v>0</v>
      </c>
      <c r="BL300" s="14" t="s">
        <v>82</v>
      </c>
      <c r="BM300" s="224" t="s">
        <v>757</v>
      </c>
    </row>
    <row r="301" spans="1:63" s="12" customFormat="1" ht="22.8" customHeight="1">
      <c r="A301" s="12"/>
      <c r="B301" s="196"/>
      <c r="C301" s="197"/>
      <c r="D301" s="198" t="s">
        <v>73</v>
      </c>
      <c r="E301" s="210" t="s">
        <v>758</v>
      </c>
      <c r="F301" s="210" t="s">
        <v>759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SUM(P302:P304)</f>
        <v>0</v>
      </c>
      <c r="Q301" s="204"/>
      <c r="R301" s="205">
        <f>SUM(R302:R304)</f>
        <v>0</v>
      </c>
      <c r="S301" s="204"/>
      <c r="T301" s="206">
        <f>SUM(T302:T304)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132</v>
      </c>
      <c r="AT301" s="208" t="s">
        <v>73</v>
      </c>
      <c r="AU301" s="208" t="s">
        <v>82</v>
      </c>
      <c r="AY301" s="207" t="s">
        <v>120</v>
      </c>
      <c r="BK301" s="209">
        <f>SUM(BK302:BK304)</f>
        <v>0</v>
      </c>
    </row>
    <row r="302" spans="1:65" s="2" customFormat="1" ht="16.5" customHeight="1">
      <c r="A302" s="35"/>
      <c r="B302" s="36"/>
      <c r="C302" s="212" t="s">
        <v>760</v>
      </c>
      <c r="D302" s="212" t="s">
        <v>123</v>
      </c>
      <c r="E302" s="213" t="s">
        <v>761</v>
      </c>
      <c r="F302" s="214" t="s">
        <v>762</v>
      </c>
      <c r="G302" s="215" t="s">
        <v>457</v>
      </c>
      <c r="H302" s="216">
        <v>80</v>
      </c>
      <c r="I302" s="217"/>
      <c r="J302" s="218">
        <f>ROUND(I302*H302,2)</f>
        <v>0</v>
      </c>
      <c r="K302" s="219"/>
      <c r="L302" s="41"/>
      <c r="M302" s="220" t="s">
        <v>1</v>
      </c>
      <c r="N302" s="221" t="s">
        <v>39</v>
      </c>
      <c r="O302" s="88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4" t="s">
        <v>82</v>
      </c>
      <c r="AT302" s="224" t="s">
        <v>123</v>
      </c>
      <c r="AU302" s="224" t="s">
        <v>84</v>
      </c>
      <c r="AY302" s="14" t="s">
        <v>120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4" t="s">
        <v>82</v>
      </c>
      <c r="BK302" s="225">
        <f>ROUND(I302*H302,2)</f>
        <v>0</v>
      </c>
      <c r="BL302" s="14" t="s">
        <v>82</v>
      </c>
      <c r="BM302" s="224" t="s">
        <v>763</v>
      </c>
    </row>
    <row r="303" spans="1:65" s="2" customFormat="1" ht="33" customHeight="1">
      <c r="A303" s="35"/>
      <c r="B303" s="36"/>
      <c r="C303" s="212" t="s">
        <v>764</v>
      </c>
      <c r="D303" s="212" t="s">
        <v>123</v>
      </c>
      <c r="E303" s="213" t="s">
        <v>765</v>
      </c>
      <c r="F303" s="214" t="s">
        <v>766</v>
      </c>
      <c r="G303" s="215" t="s">
        <v>170</v>
      </c>
      <c r="H303" s="216">
        <v>1</v>
      </c>
      <c r="I303" s="217"/>
      <c r="J303" s="218">
        <f>ROUND(I303*H303,2)</f>
        <v>0</v>
      </c>
      <c r="K303" s="219"/>
      <c r="L303" s="41"/>
      <c r="M303" s="220" t="s">
        <v>1</v>
      </c>
      <c r="N303" s="221" t="s">
        <v>39</v>
      </c>
      <c r="O303" s="88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4" t="s">
        <v>194</v>
      </c>
      <c r="AT303" s="224" t="s">
        <v>123</v>
      </c>
      <c r="AU303" s="224" t="s">
        <v>84</v>
      </c>
      <c r="AY303" s="14" t="s">
        <v>120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4" t="s">
        <v>82</v>
      </c>
      <c r="BK303" s="225">
        <f>ROUND(I303*H303,2)</f>
        <v>0</v>
      </c>
      <c r="BL303" s="14" t="s">
        <v>194</v>
      </c>
      <c r="BM303" s="224" t="s">
        <v>767</v>
      </c>
    </row>
    <row r="304" spans="1:65" s="2" customFormat="1" ht="24.15" customHeight="1">
      <c r="A304" s="35"/>
      <c r="B304" s="36"/>
      <c r="C304" s="212" t="s">
        <v>768</v>
      </c>
      <c r="D304" s="212" t="s">
        <v>123</v>
      </c>
      <c r="E304" s="213" t="s">
        <v>769</v>
      </c>
      <c r="F304" s="214" t="s">
        <v>770</v>
      </c>
      <c r="G304" s="215" t="s">
        <v>170</v>
      </c>
      <c r="H304" s="216">
        <v>12</v>
      </c>
      <c r="I304" s="217"/>
      <c r="J304" s="218">
        <f>ROUND(I304*H304,2)</f>
        <v>0</v>
      </c>
      <c r="K304" s="219"/>
      <c r="L304" s="41"/>
      <c r="M304" s="237" t="s">
        <v>1</v>
      </c>
      <c r="N304" s="238" t="s">
        <v>39</v>
      </c>
      <c r="O304" s="239"/>
      <c r="P304" s="240">
        <f>O304*H304</f>
        <v>0</v>
      </c>
      <c r="Q304" s="240">
        <v>0</v>
      </c>
      <c r="R304" s="240">
        <f>Q304*H304</f>
        <v>0</v>
      </c>
      <c r="S304" s="240">
        <v>0</v>
      </c>
      <c r="T304" s="241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4" t="s">
        <v>194</v>
      </c>
      <c r="AT304" s="224" t="s">
        <v>123</v>
      </c>
      <c r="AU304" s="224" t="s">
        <v>84</v>
      </c>
      <c r="AY304" s="14" t="s">
        <v>120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4" t="s">
        <v>82</v>
      </c>
      <c r="BK304" s="225">
        <f>ROUND(I304*H304,2)</f>
        <v>0</v>
      </c>
      <c r="BL304" s="14" t="s">
        <v>194</v>
      </c>
      <c r="BM304" s="224" t="s">
        <v>771</v>
      </c>
    </row>
    <row r="305" spans="1:31" s="2" customFormat="1" ht="6.95" customHeight="1">
      <c r="A305" s="35"/>
      <c r="B305" s="63"/>
      <c r="C305" s="64"/>
      <c r="D305" s="64"/>
      <c r="E305" s="64"/>
      <c r="F305" s="64"/>
      <c r="G305" s="64"/>
      <c r="H305" s="64"/>
      <c r="I305" s="64"/>
      <c r="J305" s="64"/>
      <c r="K305" s="64"/>
      <c r="L305" s="41"/>
      <c r="M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</row>
  </sheetData>
  <sheetProtection password="CC35" sheet="1" objects="1" scenarios="1" formatColumns="0" formatRows="0" autoFilter="0"/>
  <autoFilter ref="C127:K30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</dc:creator>
  <cp:keywords/>
  <dc:description/>
  <cp:lastModifiedBy>kros</cp:lastModifiedBy>
  <dcterms:created xsi:type="dcterms:W3CDTF">2022-09-30T10:50:57Z</dcterms:created>
  <dcterms:modified xsi:type="dcterms:W3CDTF">2022-09-30T10:51:00Z</dcterms:modified>
  <cp:category/>
  <cp:version/>
  <cp:contentType/>
  <cp:contentStatus/>
</cp:coreProperties>
</file>